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53.xml" ContentType="application/vnd.openxmlformats-officedocument.spreadsheetml.worksheet+xml"/>
  <Override PartName="/xl/worksheets/sheet62.xml" ContentType="application/vnd.openxmlformats-officedocument.spreadsheetml.worksheet+xml"/>
  <Override PartName="/xl/worksheets/sheet71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worksheets/sheet51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worksheets/sheet69.xml" ContentType="application/vnd.openxmlformats-officedocument.spreadsheetml.worksheet+xml"/>
  <Override PartName="/xl/worksheets/sheet7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47.xml" ContentType="application/vnd.openxmlformats-officedocument.spreadsheetml.worksheet+xml"/>
  <Override PartName="/xl/worksheets/sheet58.xml" ContentType="application/vnd.openxmlformats-officedocument.spreadsheetml.worksheet+xml"/>
  <Override PartName="/xl/worksheets/sheet67.xml" ContentType="application/vnd.openxmlformats-officedocument.spreadsheetml.worksheet+xml"/>
  <Override PartName="/xl/worksheets/sheet76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Override PartName="/xl/worksheets/sheet52.xml" ContentType="application/vnd.openxmlformats-officedocument.spreadsheetml.worksheet+xml"/>
  <Override PartName="/xl/worksheets/sheet63.xml" ContentType="application/vnd.openxmlformats-officedocument.spreadsheetml.worksheet+xml"/>
  <Override PartName="/xl/worksheets/sheet72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worksheets/sheet61.xml" ContentType="application/vnd.openxmlformats-officedocument.spreadsheetml.worksheet+xml"/>
  <Override PartName="/xl/worksheets/sheet70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59.xml" ContentType="application/vnd.openxmlformats-officedocument.spreadsheetml.worksheet+xml"/>
  <Override PartName="/xl/worksheets/sheet68.xml" ContentType="application/vnd.openxmlformats-officedocument.spreadsheetml.worksheet+xml"/>
  <Override PartName="/xl/worksheets/sheet77.xml" ContentType="application/vnd.openxmlformats-officedocument.spreadsheetml.worksheet+xml"/>
  <Override PartName="/xl/worksheets/sheet79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8.xml" ContentType="application/vnd.openxmlformats-officedocument.spreadsheetml.worksheet+xml"/>
  <Override PartName="/xl/worksheets/sheet57.xml" ContentType="application/vnd.openxmlformats-officedocument.spreadsheetml.worksheet+xml"/>
  <Override PartName="/xl/worksheets/sheet66.xml" ContentType="application/vnd.openxmlformats-officedocument.spreadsheetml.worksheet+xml"/>
  <Override PartName="/xl/worksheets/sheet7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hidePivotFieldList="1" defaultThemeVersion="124226"/>
  <bookViews>
    <workbookView xWindow="120" yWindow="45" windowWidth="20400" windowHeight="7995" firstSheet="48" activeTab="49"/>
  </bookViews>
  <sheets>
    <sheet name="Epidemiologia 1" sheetId="49" r:id="rId1"/>
    <sheet name="Epidem 2" sheetId="50" r:id="rId2"/>
    <sheet name="Epidem 3" sheetId="51" r:id="rId3"/>
    <sheet name="Epidem 4" sheetId="52" r:id="rId4"/>
    <sheet name="Demografia PK" sheetId="7" r:id="rId5"/>
    <sheet name="Pilotaż MZ" sheetId="1" r:id="rId6"/>
    <sheet name="BDZ Oddziały stac" sheetId="53" r:id="rId7"/>
    <sheet name="BDZ Oddziały stac2" sheetId="54" r:id="rId8"/>
    <sheet name="BDZ Oddziały stac3" sheetId="55" r:id="rId9"/>
    <sheet name="BDZ Zachorowalność w POZ dzieci" sheetId="56" r:id="rId10"/>
    <sheet name="BDZ POZ F50 dzieci" sheetId="57" r:id="rId11"/>
    <sheet name="BDZ POZ F70 dzieci" sheetId="58" r:id="rId12"/>
    <sheet name="BDZ Stac" sheetId="59" r:id="rId13"/>
    <sheet name="BDZ amb poradnie" sheetId="60" r:id="rId14"/>
    <sheet name="BDZ amb wiek" sheetId="61" r:id="rId15"/>
    <sheet name="BDZ amb rozp" sheetId="62" r:id="rId16"/>
    <sheet name="BDZ amb zachorowania ogół" sheetId="63" r:id="rId17"/>
    <sheet name="BDZ zachorowania rozp" sheetId="64" r:id="rId18"/>
    <sheet name="BDZ zachoworania wiek" sheetId="65" r:id="rId19"/>
    <sheet name="NFZ 2016" sheetId="71" r:id="rId20"/>
    <sheet name="NFZ świadczenia wiek ogólnie" sheetId="5" r:id="rId21"/>
    <sheet name="NFZ świadczenia wiek powiaty" sheetId="6" r:id="rId22"/>
    <sheet name="NFZ świadczenia amb " sheetId="25" r:id="rId23"/>
    <sheet name="NFZ świadczenia środowiskowe" sheetId="26" r:id="rId24"/>
    <sheet name="NFZ świadczenia dzienne" sheetId="27" r:id="rId25"/>
    <sheet name="NFZ świadczenia stacjonarne" sheetId="28" r:id="rId26"/>
    <sheet name="NFZ koszt świadczeń powiat wiek" sheetId="22" r:id="rId27"/>
    <sheet name="NFZ koszt świadczeń powiat  (2)" sheetId="81" r:id="rId28"/>
    <sheet name="NFZ Koszt leków ogółem" sheetId="10" r:id="rId29"/>
    <sheet name="NFZ plac stacjonarne wszystkie" sheetId="11" r:id="rId30"/>
    <sheet name="NFZ plac stacjonarne dorośli" sheetId="12" r:id="rId31"/>
    <sheet name="NFZ rozpoznania w op stac ogół" sheetId="13" r:id="rId32"/>
    <sheet name="NFZ rozpoznania w op stac wiek" sheetId="14" r:id="rId33"/>
    <sheet name="NFZ rozpoznania w op dzien ogół" sheetId="15" r:id="rId34"/>
    <sheet name="NFZ rozpoznania w op dzien wiek" sheetId="16" r:id="rId35"/>
    <sheet name="NFZ rozpoznania w op amb ogół" sheetId="18" r:id="rId36"/>
    <sheet name="NFZ rozpoznania w op amb wiek" sheetId="17" r:id="rId37"/>
    <sheet name="NFZ rozpoznania w op środ ogół" sheetId="19" r:id="rId38"/>
    <sheet name="NFZ rozpoznania w op środ wiek" sheetId="20" r:id="rId39"/>
    <sheet name="NFZ rozpoznania w opiek-lecz" sheetId="21" r:id="rId40"/>
    <sheet name="NFZ produkty amb zestawienie" sheetId="23" r:id="rId41"/>
    <sheet name="NFZ produkty amb skompresowane" sheetId="24" r:id="rId42"/>
    <sheet name="NFZ produkty amb skompres ogół" sheetId="84" r:id="rId43"/>
    <sheet name="NFZ dzieci zbiorczo" sheetId="80" r:id="rId44"/>
    <sheet name="PUW ŚDS KS MCh" sheetId="32" r:id="rId45"/>
    <sheet name="PUW ŚDS" sheetId="29" r:id="rId46"/>
    <sheet name="PUW ŚDS x Orzeczenia" sheetId="30" r:id="rId47"/>
    <sheet name="PUW SUO" sheetId="31" r:id="rId48"/>
    <sheet name="PUW DPS" sheetId="40" r:id="rId49"/>
    <sheet name="PUW orzecznictwo zbiorczo" sheetId="85" r:id="rId50"/>
    <sheet name="PUW 01-U dzieci" sheetId="33" r:id="rId51"/>
    <sheet name="PUW 02-P dzieci" sheetId="34" r:id="rId52"/>
    <sheet name="PUW 12-C dzieci" sheetId="35" r:id="rId53"/>
    <sheet name="PUW 01-U dorośli" sheetId="36" r:id="rId54"/>
    <sheet name="PUW 02-P dorośli" sheetId="37" r:id="rId55"/>
    <sheet name="PUW 12-C dorośli" sheetId="38" r:id="rId56"/>
    <sheet name="ROPS ogólnie 2016-17" sheetId="75" r:id="rId57"/>
    <sheet name="ROPS o ZAZ" sheetId="47" r:id="rId58"/>
    <sheet name="ROPS o CIS" sheetId="74" r:id="rId59"/>
    <sheet name="ROPS dotacje na projekty" sheetId="76" r:id="rId60"/>
    <sheet name="PFRON WTZ" sheetId="48" r:id="rId61"/>
    <sheet name="SIO PPP" sheetId="39" r:id="rId62"/>
    <sheet name="PUW PWD" sheetId="41" r:id="rId63"/>
    <sheet name="PUW piecza zastępcza" sheetId="42" r:id="rId64"/>
    <sheet name="PUW POW" sheetId="44" r:id="rId65"/>
    <sheet name="PUW Regionalne POT" sheetId="45" r:id="rId66"/>
    <sheet name="PUW Adopcja" sheetId="46" r:id="rId67"/>
    <sheet name="PUW Asystenci rodzin" sheetId="43" r:id="rId68"/>
    <sheet name="BDZ personel wyższy" sheetId="66" r:id="rId69"/>
    <sheet name="BDZ Kadra Piel. psychiatr" sheetId="67" r:id="rId70"/>
    <sheet name="BDZ Piel. kursy" sheetId="68" r:id="rId71"/>
    <sheet name="BDZ Kadra psychiatrzy" sheetId="69" r:id="rId72"/>
    <sheet name="BDZ Kadra rodz + neurolodzy" sheetId="70" r:id="rId73"/>
    <sheet name="NFZ Kadra 31.12.2017" sheetId="72" r:id="rId74"/>
    <sheet name="NFZ koszty " sheetId="77" r:id="rId75"/>
    <sheet name="NFZ analiza kosztów" sheetId="78" r:id="rId76"/>
    <sheet name="NFZ Koszt leków" sheetId="79" r:id="rId77"/>
    <sheet name="NFZ Świadczeniodawcy 20180816" sheetId="82" r:id="rId78"/>
    <sheet name="NFZ umowy lipiec 2018" sheetId="83" r:id="rId79"/>
  </sheets>
  <definedNames>
    <definedName name="_xlnm._FilterDatabase" localSheetId="4" hidden="1">'Demografia PK'!$A$6:$CE$6</definedName>
    <definedName name="_xlnm._FilterDatabase" localSheetId="30" hidden="1">'NFZ plac stacjonarne dorośli'!$A$4:$AF$4</definedName>
    <definedName name="_xlnm._FilterDatabase" localSheetId="29" hidden="1">'NFZ plac stacjonarne wszystkie'!$C$4:$F$4</definedName>
    <definedName name="_xlnm._FilterDatabase" localSheetId="22" hidden="1">'NFZ świadczenia amb '!$A$5:$B$5</definedName>
    <definedName name="_xlnm._FilterDatabase" localSheetId="24" hidden="1">'NFZ świadczenia dzienne'!$A$6:$N$33</definedName>
    <definedName name="_xlnm._FilterDatabase" localSheetId="25" hidden="1">'NFZ świadczenia stacjonarne'!$A$6:$N$34</definedName>
    <definedName name="_xlnm._FilterDatabase" localSheetId="23" hidden="1">'NFZ świadczenia środowiskowe'!#REF!</definedName>
    <definedName name="_xlnm._FilterDatabase" localSheetId="21" hidden="1">'NFZ świadczenia wiek powiaty'!$A$6:$K$760</definedName>
    <definedName name="_xlnm._FilterDatabase" localSheetId="77" hidden="1">'NFZ Świadczeniodawcy 20180816'!$A$8:$R$8</definedName>
    <definedName name="_xlnm._FilterDatabase" localSheetId="78" hidden="1">'NFZ umowy lipiec 2018'!$A$1:$O$219</definedName>
    <definedName name="_xlnm._FilterDatabase" localSheetId="67" hidden="1">'PUW Asystenci rodzin'!$A$3:$D$3</definedName>
    <definedName name="_xlnm._FilterDatabase" localSheetId="48" hidden="1">'PUW DPS'!$A$6:$GG$6</definedName>
    <definedName name="_xlnm._FilterDatabase" localSheetId="64" hidden="1">'PUW POW'!$A$6:$H$6</definedName>
    <definedName name="_xlnm._FilterDatabase" localSheetId="62" hidden="1">'PUW PWD'!$A$5:$E$5</definedName>
    <definedName name="_xlnm._FilterDatabase" localSheetId="45" hidden="1">'PUW ŚDS'!$A$1:$BC$69</definedName>
    <definedName name="_xlnm._FilterDatabase" localSheetId="44" hidden="1">'PUW ŚDS KS MCh'!$A$4:$H$4</definedName>
    <definedName name="_xlnm._FilterDatabase" localSheetId="61" hidden="1">'SIO PPP'!$A$5:$CO$5</definedName>
    <definedName name="_GoBack" localSheetId="19">'NFZ 2016'!$A$259</definedName>
  </definedNames>
  <calcPr calcId="125725"/>
</workbook>
</file>

<file path=xl/calcChain.xml><?xml version="1.0" encoding="utf-8"?>
<calcChain xmlns="http://schemas.openxmlformats.org/spreadsheetml/2006/main">
  <c r="J145" i="81"/>
  <c r="H145"/>
  <c r="K145" s="1"/>
  <c r="G145"/>
  <c r="F145"/>
  <c r="E145"/>
  <c r="H144"/>
  <c r="G144"/>
  <c r="J144" s="1"/>
  <c r="F144"/>
  <c r="E144"/>
  <c r="I141"/>
  <c r="G141"/>
  <c r="D141"/>
  <c r="J110"/>
  <c r="H110"/>
  <c r="K110" s="1"/>
  <c r="G110"/>
  <c r="F110"/>
  <c r="E110"/>
  <c r="H109"/>
  <c r="G109"/>
  <c r="J109" s="1"/>
  <c r="F109"/>
  <c r="E109"/>
  <c r="I106"/>
  <c r="G106"/>
  <c r="F106"/>
  <c r="D106"/>
  <c r="E71"/>
  <c r="K72"/>
  <c r="J72"/>
  <c r="H72"/>
  <c r="G72"/>
  <c r="F72"/>
  <c r="E72"/>
  <c r="H71"/>
  <c r="K71" s="1"/>
  <c r="G71"/>
  <c r="J71" s="1"/>
  <c r="F71"/>
  <c r="I68"/>
  <c r="G68"/>
  <c r="F68"/>
  <c r="D68"/>
  <c r="I33"/>
  <c r="G33"/>
  <c r="F33"/>
  <c r="D33"/>
  <c r="J37"/>
  <c r="H37"/>
  <c r="K37" s="1"/>
  <c r="G37"/>
  <c r="F37"/>
  <c r="E37"/>
  <c r="H36"/>
  <c r="G36"/>
  <c r="J36" s="1"/>
  <c r="F36"/>
  <c r="E36"/>
  <c r="K237" i="22"/>
  <c r="J237"/>
  <c r="K236"/>
  <c r="J236"/>
  <c r="H237"/>
  <c r="G237"/>
  <c r="F237"/>
  <c r="E237"/>
  <c r="H236"/>
  <c r="G236"/>
  <c r="F236"/>
  <c r="E236"/>
  <c r="I208"/>
  <c r="I209"/>
  <c r="I210"/>
  <c r="I211"/>
  <c r="I212"/>
  <c r="I213"/>
  <c r="I214"/>
  <c r="I215"/>
  <c r="I216"/>
  <c r="I217"/>
  <c r="I218"/>
  <c r="I219"/>
  <c r="I220"/>
  <c r="I221"/>
  <c r="I222"/>
  <c r="I223"/>
  <c r="I224"/>
  <c r="I225"/>
  <c r="I226"/>
  <c r="I227"/>
  <c r="I228"/>
  <c r="I229"/>
  <c r="I230"/>
  <c r="I231"/>
  <c r="I233"/>
  <c r="I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3"/>
  <c r="F207"/>
  <c r="F174"/>
  <c r="I67"/>
  <c r="I139"/>
  <c r="G139"/>
  <c r="F139"/>
  <c r="D139"/>
  <c r="H36"/>
  <c r="G36"/>
  <c r="F36"/>
  <c r="E36"/>
  <c r="J37"/>
  <c r="H37"/>
  <c r="K37" s="1"/>
  <c r="G37"/>
  <c r="F37"/>
  <c r="E37"/>
  <c r="J36"/>
  <c r="L104"/>
  <c r="J104"/>
  <c r="I104"/>
  <c r="G104"/>
  <c r="F104"/>
  <c r="D104"/>
  <c r="L67"/>
  <c r="J67"/>
  <c r="G67"/>
  <c r="F67"/>
  <c r="D67"/>
  <c r="L33"/>
  <c r="J33"/>
  <c r="I33"/>
  <c r="G33"/>
  <c r="F141" i="81"/>
  <c r="I136"/>
  <c r="I134"/>
  <c r="I130"/>
  <c r="I129"/>
  <c r="I126"/>
  <c r="I125"/>
  <c r="I122"/>
  <c r="I121"/>
  <c r="I117"/>
  <c r="H7" i="26"/>
  <c r="H8"/>
  <c r="H9"/>
  <c r="H11"/>
  <c r="H12"/>
  <c r="H13"/>
  <c r="H14"/>
  <c r="H15"/>
  <c r="H16"/>
  <c r="H17"/>
  <c r="H18"/>
  <c r="H19"/>
  <c r="H20"/>
  <c r="H21"/>
  <c r="H22"/>
  <c r="H24"/>
  <c r="H25"/>
  <c r="H27"/>
  <c r="H28"/>
  <c r="H29"/>
  <c r="H31"/>
  <c r="H32"/>
  <c r="H6"/>
  <c r="I67" i="81"/>
  <c r="I63"/>
  <c r="I62"/>
  <c r="I58"/>
  <c r="I54"/>
  <c r="I51"/>
  <c r="I50"/>
  <c r="I47"/>
  <c r="I42"/>
  <c r="J38" i="27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37"/>
  <c r="I32" i="81"/>
  <c r="I28"/>
  <c r="I24"/>
  <c r="I20"/>
  <c r="I16"/>
  <c r="I12"/>
  <c r="I8"/>
  <c r="I38" i="2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37"/>
  <c r="I102" i="81"/>
  <c r="I98"/>
  <c r="I94"/>
  <c r="I90"/>
  <c r="I86"/>
  <c r="I82"/>
  <c r="F33" i="22"/>
  <c r="D33"/>
  <c r="J38" i="25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37"/>
  <c r="AN239" i="81"/>
  <c r="AM239"/>
  <c r="AL239"/>
  <c r="AJ239"/>
  <c r="AI239"/>
  <c r="AH239"/>
  <c r="AF239"/>
  <c r="AE239"/>
  <c r="AD239"/>
  <c r="AB239"/>
  <c r="AA239"/>
  <c r="Z239"/>
  <c r="X239"/>
  <c r="W239"/>
  <c r="V239"/>
  <c r="R239"/>
  <c r="R237"/>
  <c r="R236"/>
  <c r="R235"/>
  <c r="R234"/>
  <c r="R233"/>
  <c r="R232"/>
  <c r="R231"/>
  <c r="R230"/>
  <c r="R229"/>
  <c r="R228"/>
  <c r="R227"/>
  <c r="R226"/>
  <c r="R225"/>
  <c r="R224"/>
  <c r="R223"/>
  <c r="R222"/>
  <c r="R221"/>
  <c r="R220"/>
  <c r="R219"/>
  <c r="R218"/>
  <c r="R217"/>
  <c r="R216"/>
  <c r="R215"/>
  <c r="R214"/>
  <c r="R213"/>
  <c r="P206"/>
  <c r="J205"/>
  <c r="G205"/>
  <c r="D205"/>
  <c r="R204"/>
  <c r="P204"/>
  <c r="J204"/>
  <c r="G204"/>
  <c r="D204"/>
  <c r="P203"/>
  <c r="J203"/>
  <c r="G203"/>
  <c r="D203"/>
  <c r="P202"/>
  <c r="R202" s="1"/>
  <c r="J202"/>
  <c r="G202"/>
  <c r="D202"/>
  <c r="P201"/>
  <c r="R201" s="1"/>
  <c r="J201"/>
  <c r="G201"/>
  <c r="D201"/>
  <c r="P200"/>
  <c r="J200"/>
  <c r="G200"/>
  <c r="R200" s="1"/>
  <c r="D200"/>
  <c r="P199"/>
  <c r="J199"/>
  <c r="G199"/>
  <c r="R199" s="1"/>
  <c r="D199"/>
  <c r="P198"/>
  <c r="J198"/>
  <c r="G198"/>
  <c r="D198"/>
  <c r="P197"/>
  <c r="J197"/>
  <c r="G197"/>
  <c r="D197"/>
  <c r="P196"/>
  <c r="R196" s="1"/>
  <c r="J196"/>
  <c r="G196"/>
  <c r="D196"/>
  <c r="P195"/>
  <c r="J195"/>
  <c r="G195"/>
  <c r="R195" s="1"/>
  <c r="D195"/>
  <c r="P194"/>
  <c r="J194"/>
  <c r="G194"/>
  <c r="D194"/>
  <c r="P193"/>
  <c r="J193"/>
  <c r="G193"/>
  <c r="D193"/>
  <c r="P192"/>
  <c r="R192" s="1"/>
  <c r="J192"/>
  <c r="G192"/>
  <c r="D192"/>
  <c r="P191"/>
  <c r="J191"/>
  <c r="G191"/>
  <c r="D191"/>
  <c r="P190"/>
  <c r="R190" s="1"/>
  <c r="J190"/>
  <c r="G190"/>
  <c r="D190"/>
  <c r="P189"/>
  <c r="R189" s="1"/>
  <c r="J189"/>
  <c r="G189"/>
  <c r="D189"/>
  <c r="P188"/>
  <c r="J188"/>
  <c r="G188"/>
  <c r="R188" s="1"/>
  <c r="D188"/>
  <c r="P187"/>
  <c r="J187"/>
  <c r="G187"/>
  <c r="D187"/>
  <c r="P186"/>
  <c r="J186"/>
  <c r="G186"/>
  <c r="D186"/>
  <c r="P185"/>
  <c r="J185"/>
  <c r="G185"/>
  <c r="D185"/>
  <c r="P184"/>
  <c r="J184"/>
  <c r="G184"/>
  <c r="R184" s="1"/>
  <c r="D184"/>
  <c r="P183"/>
  <c r="J183"/>
  <c r="G183"/>
  <c r="R183" s="1"/>
  <c r="D183"/>
  <c r="P182"/>
  <c r="J182"/>
  <c r="G182"/>
  <c r="D182"/>
  <c r="P181"/>
  <c r="J181"/>
  <c r="G181"/>
  <c r="D181"/>
  <c r="P180"/>
  <c r="J180"/>
  <c r="G180"/>
  <c r="D180"/>
  <c r="K175"/>
  <c r="L175" s="1"/>
  <c r="H175"/>
  <c r="I175" s="1"/>
  <c r="E175"/>
  <c r="F175" s="1"/>
  <c r="L174"/>
  <c r="I174"/>
  <c r="F174"/>
  <c r="L173"/>
  <c r="I173"/>
  <c r="F173"/>
  <c r="L172"/>
  <c r="I172"/>
  <c r="F172"/>
  <c r="L171"/>
  <c r="I171"/>
  <c r="F171"/>
  <c r="L170"/>
  <c r="I170"/>
  <c r="F170"/>
  <c r="L169"/>
  <c r="I169"/>
  <c r="F169"/>
  <c r="L168"/>
  <c r="I168"/>
  <c r="F168"/>
  <c r="L167"/>
  <c r="I167"/>
  <c r="F167"/>
  <c r="L166"/>
  <c r="I166"/>
  <c r="F166"/>
  <c r="L165"/>
  <c r="I165"/>
  <c r="F165"/>
  <c r="L164"/>
  <c r="I164"/>
  <c r="F164"/>
  <c r="L163"/>
  <c r="I163"/>
  <c r="F163"/>
  <c r="L162"/>
  <c r="I162"/>
  <c r="F162"/>
  <c r="L161"/>
  <c r="I161"/>
  <c r="F161"/>
  <c r="L160"/>
  <c r="I160"/>
  <c r="F160"/>
  <c r="L159"/>
  <c r="I159"/>
  <c r="F159"/>
  <c r="L158"/>
  <c r="I158"/>
  <c r="F158"/>
  <c r="L157"/>
  <c r="I157"/>
  <c r="F157"/>
  <c r="L156"/>
  <c r="I156"/>
  <c r="F156"/>
  <c r="L155"/>
  <c r="I155"/>
  <c r="F155"/>
  <c r="L154"/>
  <c r="I154"/>
  <c r="F154"/>
  <c r="L153"/>
  <c r="I153"/>
  <c r="F153"/>
  <c r="L152"/>
  <c r="I152"/>
  <c r="F152"/>
  <c r="L151"/>
  <c r="I151"/>
  <c r="F151"/>
  <c r="L150"/>
  <c r="I150"/>
  <c r="F150"/>
  <c r="K140"/>
  <c r="L140" s="1"/>
  <c r="I140"/>
  <c r="L139"/>
  <c r="L138"/>
  <c r="I138"/>
  <c r="L137"/>
  <c r="I137"/>
  <c r="L136"/>
  <c r="L135"/>
  <c r="L134"/>
  <c r="L133"/>
  <c r="I133"/>
  <c r="L132"/>
  <c r="L131"/>
  <c r="I131"/>
  <c r="L130"/>
  <c r="L129"/>
  <c r="L128"/>
  <c r="I128"/>
  <c r="L127"/>
  <c r="I127"/>
  <c r="L126"/>
  <c r="L125"/>
  <c r="L124"/>
  <c r="I124"/>
  <c r="L123"/>
  <c r="I123"/>
  <c r="L122"/>
  <c r="L121"/>
  <c r="L120"/>
  <c r="I120"/>
  <c r="L119"/>
  <c r="L118"/>
  <c r="I118"/>
  <c r="L117"/>
  <c r="L116"/>
  <c r="I116"/>
  <c r="F116"/>
  <c r="L115"/>
  <c r="I115"/>
  <c r="AJ105"/>
  <c r="AI105"/>
  <c r="AH105"/>
  <c r="L105"/>
  <c r="I105"/>
  <c r="F105"/>
  <c r="AJ104"/>
  <c r="AI104"/>
  <c r="AH104"/>
  <c r="L104"/>
  <c r="I104"/>
  <c r="F104"/>
  <c r="AJ103"/>
  <c r="AI103"/>
  <c r="AH103"/>
  <c r="L103"/>
  <c r="I103"/>
  <c r="F103"/>
  <c r="AJ102"/>
  <c r="AI102"/>
  <c r="AH102"/>
  <c r="L102"/>
  <c r="F102"/>
  <c r="AJ101"/>
  <c r="AI101"/>
  <c r="AH101"/>
  <c r="L101"/>
  <c r="I101"/>
  <c r="F101"/>
  <c r="AJ100"/>
  <c r="AI100"/>
  <c r="AH100"/>
  <c r="L100"/>
  <c r="I100"/>
  <c r="F100"/>
  <c r="AJ99"/>
  <c r="AI99"/>
  <c r="AH99"/>
  <c r="L99"/>
  <c r="I99"/>
  <c r="F99"/>
  <c r="AJ98"/>
  <c r="AI98"/>
  <c r="AH98"/>
  <c r="L98"/>
  <c r="F98"/>
  <c r="AJ97"/>
  <c r="AI97"/>
  <c r="AH97"/>
  <c r="L97"/>
  <c r="I97"/>
  <c r="F97"/>
  <c r="AJ96"/>
  <c r="AI96"/>
  <c r="AH96"/>
  <c r="L96"/>
  <c r="I96"/>
  <c r="F96"/>
  <c r="AJ95"/>
  <c r="AI95"/>
  <c r="AH95"/>
  <c r="L95"/>
  <c r="I95"/>
  <c r="F95"/>
  <c r="AJ94"/>
  <c r="AI94"/>
  <c r="AH94"/>
  <c r="L94"/>
  <c r="F94"/>
  <c r="AJ93"/>
  <c r="AI93"/>
  <c r="AH93"/>
  <c r="L93"/>
  <c r="I93"/>
  <c r="F93"/>
  <c r="AJ92"/>
  <c r="AI92"/>
  <c r="AH92"/>
  <c r="L92"/>
  <c r="I92"/>
  <c r="F92"/>
  <c r="AJ91"/>
  <c r="AI91"/>
  <c r="AH91"/>
  <c r="L91"/>
  <c r="I91"/>
  <c r="F91"/>
  <c r="AJ90"/>
  <c r="AI90"/>
  <c r="AH90"/>
  <c r="L90"/>
  <c r="F90"/>
  <c r="AJ89"/>
  <c r="AI89"/>
  <c r="AH89"/>
  <c r="L89"/>
  <c r="I89"/>
  <c r="F89"/>
  <c r="AJ88"/>
  <c r="AI88"/>
  <c r="AH88"/>
  <c r="L88"/>
  <c r="I88"/>
  <c r="F88"/>
  <c r="AJ87"/>
  <c r="AI87"/>
  <c r="AH87"/>
  <c r="L87"/>
  <c r="I87"/>
  <c r="F87"/>
  <c r="AJ86"/>
  <c r="AI86"/>
  <c r="AH86"/>
  <c r="L86"/>
  <c r="F86"/>
  <c r="AJ85"/>
  <c r="AI85"/>
  <c r="AH85"/>
  <c r="L85"/>
  <c r="I85"/>
  <c r="F85"/>
  <c r="AJ84"/>
  <c r="AI84"/>
  <c r="AH84"/>
  <c r="L84"/>
  <c r="I84"/>
  <c r="F84"/>
  <c r="AJ83"/>
  <c r="AI83"/>
  <c r="AH83"/>
  <c r="L83"/>
  <c r="I83"/>
  <c r="F83"/>
  <c r="AJ82"/>
  <c r="AI82"/>
  <c r="AH82"/>
  <c r="L82"/>
  <c r="F82"/>
  <c r="AJ81"/>
  <c r="AI81"/>
  <c r="AH81"/>
  <c r="L81"/>
  <c r="I81"/>
  <c r="F81"/>
  <c r="AJ80"/>
  <c r="AI80"/>
  <c r="AH80"/>
  <c r="L80"/>
  <c r="I80"/>
  <c r="F80"/>
  <c r="K67"/>
  <c r="L67" s="1"/>
  <c r="F67"/>
  <c r="L66"/>
  <c r="I66"/>
  <c r="F66"/>
  <c r="L65"/>
  <c r="I65"/>
  <c r="F65"/>
  <c r="L64"/>
  <c r="I64"/>
  <c r="F64"/>
  <c r="L63"/>
  <c r="L62"/>
  <c r="F62"/>
  <c r="L61"/>
  <c r="I61"/>
  <c r="F61"/>
  <c r="L60"/>
  <c r="I60"/>
  <c r="F60"/>
  <c r="L59"/>
  <c r="I59"/>
  <c r="F59"/>
  <c r="L58"/>
  <c r="F58"/>
  <c r="L57"/>
  <c r="I57"/>
  <c r="F57"/>
  <c r="L56"/>
  <c r="I56"/>
  <c r="F56"/>
  <c r="L55"/>
  <c r="I55"/>
  <c r="F55"/>
  <c r="L54"/>
  <c r="F54"/>
  <c r="L53"/>
  <c r="I53"/>
  <c r="F53"/>
  <c r="L52"/>
  <c r="I52"/>
  <c r="L51"/>
  <c r="F51"/>
  <c r="L50"/>
  <c r="L49"/>
  <c r="I49"/>
  <c r="L48"/>
  <c r="I48"/>
  <c r="F48"/>
  <c r="L47"/>
  <c r="F47"/>
  <c r="L46"/>
  <c r="I46"/>
  <c r="L45"/>
  <c r="I45"/>
  <c r="F45"/>
  <c r="L44"/>
  <c r="I44"/>
  <c r="F44"/>
  <c r="L43"/>
  <c r="I43"/>
  <c r="F43"/>
  <c r="L42"/>
  <c r="K32"/>
  <c r="L32" s="1"/>
  <c r="F32"/>
  <c r="L31"/>
  <c r="I31"/>
  <c r="F31"/>
  <c r="L30"/>
  <c r="I30"/>
  <c r="F30"/>
  <c r="L29"/>
  <c r="I29"/>
  <c r="F29"/>
  <c r="L28"/>
  <c r="F28"/>
  <c r="L27"/>
  <c r="I27"/>
  <c r="F27"/>
  <c r="L26"/>
  <c r="I26"/>
  <c r="F26"/>
  <c r="L25"/>
  <c r="I25"/>
  <c r="F25"/>
  <c r="L24"/>
  <c r="F24"/>
  <c r="L23"/>
  <c r="I23"/>
  <c r="F23"/>
  <c r="L22"/>
  <c r="I22"/>
  <c r="F22"/>
  <c r="L21"/>
  <c r="I21"/>
  <c r="F21"/>
  <c r="L20"/>
  <c r="F20"/>
  <c r="L19"/>
  <c r="I19"/>
  <c r="F19"/>
  <c r="L18"/>
  <c r="I18"/>
  <c r="F18"/>
  <c r="L17"/>
  <c r="I17"/>
  <c r="F17"/>
  <c r="L16"/>
  <c r="F16"/>
  <c r="L15"/>
  <c r="I15"/>
  <c r="F15"/>
  <c r="L14"/>
  <c r="I14"/>
  <c r="F14"/>
  <c r="L13"/>
  <c r="I13"/>
  <c r="F13"/>
  <c r="L12"/>
  <c r="F12"/>
  <c r="L11"/>
  <c r="I11"/>
  <c r="F11"/>
  <c r="L10"/>
  <c r="I10"/>
  <c r="F10"/>
  <c r="L9"/>
  <c r="I9"/>
  <c r="F9"/>
  <c r="L8"/>
  <c r="F8"/>
  <c r="L7"/>
  <c r="I7"/>
  <c r="F7"/>
  <c r="L145" i="22"/>
  <c r="L146"/>
  <c r="L147"/>
  <c r="L148"/>
  <c r="L149"/>
  <c r="L150"/>
  <c r="L151"/>
  <c r="L152"/>
  <c r="L153"/>
  <c r="L154"/>
  <c r="L155"/>
  <c r="L156"/>
  <c r="L157"/>
  <c r="L158"/>
  <c r="L159"/>
  <c r="L160"/>
  <c r="L161"/>
  <c r="L162"/>
  <c r="L163"/>
  <c r="L164"/>
  <c r="L165"/>
  <c r="L166"/>
  <c r="L167"/>
  <c r="L168"/>
  <c r="L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44"/>
  <c r="L114"/>
  <c r="L115"/>
  <c r="L116"/>
  <c r="L117"/>
  <c r="L118"/>
  <c r="L119"/>
  <c r="L120"/>
  <c r="L121"/>
  <c r="L122"/>
  <c r="L123"/>
  <c r="L124"/>
  <c r="L125"/>
  <c r="L126"/>
  <c r="L127"/>
  <c r="L128"/>
  <c r="L129"/>
  <c r="L130"/>
  <c r="L131"/>
  <c r="L132"/>
  <c r="L133"/>
  <c r="L134"/>
  <c r="L135"/>
  <c r="L136"/>
  <c r="L137"/>
  <c r="L138"/>
  <c r="L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13"/>
  <c r="L79"/>
  <c r="L80"/>
  <c r="L81"/>
  <c r="L82"/>
  <c r="L83"/>
  <c r="L84"/>
  <c r="L85"/>
  <c r="L86"/>
  <c r="L87"/>
  <c r="L88"/>
  <c r="L89"/>
  <c r="L90"/>
  <c r="L91"/>
  <c r="L92"/>
  <c r="L93"/>
  <c r="L94"/>
  <c r="L95"/>
  <c r="L96"/>
  <c r="L97"/>
  <c r="L98"/>
  <c r="L99"/>
  <c r="L100"/>
  <c r="L101"/>
  <c r="L102"/>
  <c r="L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78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41"/>
  <c r="K169"/>
  <c r="L169" s="1"/>
  <c r="K138"/>
  <c r="H169"/>
  <c r="E169"/>
  <c r="F169" s="1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7"/>
  <c r="E33"/>
  <c r="D38" i="2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3"/>
  <c r="D37"/>
  <c r="J63"/>
  <c r="D38" i="27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3"/>
  <c r="D37"/>
  <c r="I63"/>
  <c r="E64" i="5"/>
  <c r="E65"/>
  <c r="E66"/>
  <c r="E67"/>
  <c r="E68"/>
  <c r="E69"/>
  <c r="E70"/>
  <c r="E63"/>
  <c r="D53"/>
  <c r="D54"/>
  <c r="D55"/>
  <c r="D56"/>
  <c r="D57"/>
  <c r="D58"/>
  <c r="D59"/>
  <c r="D52"/>
  <c r="E38" i="25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3"/>
  <c r="E37"/>
  <c r="C63"/>
  <c r="D41" i="5"/>
  <c r="E41"/>
  <c r="F41"/>
  <c r="G41"/>
  <c r="C41"/>
  <c r="D36"/>
  <c r="E36"/>
  <c r="F36"/>
  <c r="G36"/>
  <c r="C36"/>
  <c r="D34"/>
  <c r="E34"/>
  <c r="F34"/>
  <c r="G34"/>
  <c r="C34"/>
  <c r="D29"/>
  <c r="E29"/>
  <c r="F29"/>
  <c r="G29"/>
  <c r="C29"/>
  <c r="D26"/>
  <c r="E26"/>
  <c r="F26"/>
  <c r="G26"/>
  <c r="C26"/>
  <c r="D19"/>
  <c r="E19"/>
  <c r="F19"/>
  <c r="G19"/>
  <c r="C19"/>
  <c r="D12"/>
  <c r="E12"/>
  <c r="F12"/>
  <c r="G12"/>
  <c r="C12"/>
  <c r="G10"/>
  <c r="F10"/>
  <c r="E10"/>
  <c r="D10"/>
  <c r="C10"/>
  <c r="D32" i="7"/>
  <c r="E32"/>
  <c r="F32"/>
  <c r="G32"/>
  <c r="H32"/>
  <c r="I32"/>
  <c r="J32"/>
  <c r="K32"/>
  <c r="L32"/>
  <c r="M32"/>
  <c r="N32"/>
  <c r="O32"/>
  <c r="P32"/>
  <c r="Q32"/>
  <c r="R32"/>
  <c r="S32"/>
  <c r="T32"/>
  <c r="U32"/>
  <c r="V32"/>
  <c r="W32"/>
  <c r="X32"/>
  <c r="Y32"/>
  <c r="Z32"/>
  <c r="AA32"/>
  <c r="AB32"/>
  <c r="AC32"/>
  <c r="AD32"/>
  <c r="AE32"/>
  <c r="AF32"/>
  <c r="AG32"/>
  <c r="AH32"/>
  <c r="AI32"/>
  <c r="AJ32"/>
  <c r="AK32"/>
  <c r="AL32"/>
  <c r="AM32"/>
  <c r="AN32"/>
  <c r="AO32"/>
  <c r="AP32"/>
  <c r="AQ32"/>
  <c r="AR32"/>
  <c r="AS32"/>
  <c r="AT32"/>
  <c r="AU32"/>
  <c r="AV32"/>
  <c r="AW32"/>
  <c r="AX32"/>
  <c r="AY32"/>
  <c r="AZ32"/>
  <c r="BA32"/>
  <c r="BB32"/>
  <c r="BC32"/>
  <c r="BD32"/>
  <c r="BE32"/>
  <c r="BF32"/>
  <c r="BG32"/>
  <c r="BH32"/>
  <c r="BI32"/>
  <c r="BJ32"/>
  <c r="BK32"/>
  <c r="BL32"/>
  <c r="BM32"/>
  <c r="BN32"/>
  <c r="BO32"/>
  <c r="BP32"/>
  <c r="BQ32"/>
  <c r="BR32"/>
  <c r="BS32"/>
  <c r="BT32"/>
  <c r="BU32"/>
  <c r="BV32"/>
  <c r="BW32"/>
  <c r="BX32"/>
  <c r="BY32"/>
  <c r="BZ32"/>
  <c r="CA32"/>
  <c r="C32"/>
  <c r="K144" i="81" l="1"/>
  <c r="K109"/>
  <c r="K36"/>
  <c r="R180"/>
  <c r="R185"/>
  <c r="R186"/>
  <c r="J206"/>
  <c r="K36" i="22"/>
  <c r="E70"/>
  <c r="G70"/>
  <c r="F71"/>
  <c r="H71"/>
  <c r="F70"/>
  <c r="E71"/>
  <c r="H70"/>
  <c r="G71"/>
  <c r="J71" s="1"/>
  <c r="E108"/>
  <c r="G108"/>
  <c r="F108"/>
  <c r="H108"/>
  <c r="G107"/>
  <c r="H107"/>
  <c r="E107"/>
  <c r="F107"/>
  <c r="D206" i="81"/>
  <c r="R181"/>
  <c r="R182"/>
  <c r="R191"/>
  <c r="R197"/>
  <c r="R198"/>
  <c r="G206"/>
  <c r="R187"/>
  <c r="R193"/>
  <c r="R194"/>
  <c r="R203"/>
  <c r="D79" i="80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56"/>
  <c r="B56"/>
  <c r="F56" s="1"/>
  <c r="F55"/>
  <c r="D55"/>
  <c r="F54"/>
  <c r="D54"/>
  <c r="F53"/>
  <c r="D53"/>
  <c r="F52"/>
  <c r="D52"/>
  <c r="F51"/>
  <c r="D51"/>
  <c r="F50"/>
  <c r="D50"/>
  <c r="F49"/>
  <c r="D49"/>
  <c r="F48"/>
  <c r="D48"/>
  <c r="F47"/>
  <c r="D47"/>
  <c r="F46"/>
  <c r="D46"/>
  <c r="F45"/>
  <c r="D45"/>
  <c r="F44"/>
  <c r="D44"/>
  <c r="F43"/>
  <c r="D43"/>
  <c r="F42"/>
  <c r="D42"/>
  <c r="F41"/>
  <c r="D41"/>
  <c r="F40"/>
  <c r="D40"/>
  <c r="F39"/>
  <c r="D39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I5" s="1"/>
  <c r="F7"/>
  <c r="G5" s="1"/>
  <c r="J5"/>
  <c r="J82" i="78"/>
  <c r="I72"/>
  <c r="J72" s="1"/>
  <c r="I73"/>
  <c r="J73" s="1"/>
  <c r="I74"/>
  <c r="J74" s="1"/>
  <c r="I75"/>
  <c r="J75" s="1"/>
  <c r="I76"/>
  <c r="J76" s="1"/>
  <c r="I77"/>
  <c r="J77" s="1"/>
  <c r="I78"/>
  <c r="J78" s="1"/>
  <c r="I79"/>
  <c r="J79" s="1"/>
  <c r="I80"/>
  <c r="J80" s="1"/>
  <c r="I81"/>
  <c r="J81" s="1"/>
  <c r="I82"/>
  <c r="I83"/>
  <c r="J83" s="1"/>
  <c r="I84"/>
  <c r="J84" s="1"/>
  <c r="I85"/>
  <c r="J85" s="1"/>
  <c r="I86"/>
  <c r="J86" s="1"/>
  <c r="I87"/>
  <c r="J87" s="1"/>
  <c r="I88"/>
  <c r="J88" s="1"/>
  <c r="I89"/>
  <c r="J89" s="1"/>
  <c r="I90"/>
  <c r="J90" s="1"/>
  <c r="I91"/>
  <c r="J91" s="1"/>
  <c r="I92"/>
  <c r="J92" s="1"/>
  <c r="I93"/>
  <c r="J93" s="1"/>
  <c r="I94"/>
  <c r="J94" s="1"/>
  <c r="I95"/>
  <c r="J95" s="1"/>
  <c r="I97"/>
  <c r="J97" s="1"/>
  <c r="I71"/>
  <c r="J71" s="1"/>
  <c r="AD32"/>
  <c r="AC32"/>
  <c r="AB32"/>
  <c r="Z32"/>
  <c r="Y32"/>
  <c r="X32"/>
  <c r="V32"/>
  <c r="U32"/>
  <c r="T32"/>
  <c r="R32"/>
  <c r="Q32"/>
  <c r="P32"/>
  <c r="N32"/>
  <c r="M32"/>
  <c r="L32"/>
  <c r="I32"/>
  <c r="F31"/>
  <c r="E31"/>
  <c r="D31"/>
  <c r="I30"/>
  <c r="F30"/>
  <c r="E30"/>
  <c r="D30"/>
  <c r="I29"/>
  <c r="F29"/>
  <c r="E29"/>
  <c r="D29"/>
  <c r="I28"/>
  <c r="F28"/>
  <c r="E28"/>
  <c r="D28"/>
  <c r="I27"/>
  <c r="F27"/>
  <c r="E27"/>
  <c r="D27"/>
  <c r="I26"/>
  <c r="F26"/>
  <c r="E26"/>
  <c r="D26"/>
  <c r="I25"/>
  <c r="F25"/>
  <c r="E25"/>
  <c r="D25"/>
  <c r="I24"/>
  <c r="J24" s="1"/>
  <c r="F24"/>
  <c r="E24"/>
  <c r="D24"/>
  <c r="I23"/>
  <c r="F23"/>
  <c r="E23"/>
  <c r="D23"/>
  <c r="I22"/>
  <c r="F22"/>
  <c r="E22"/>
  <c r="D22"/>
  <c r="I21"/>
  <c r="J21" s="1"/>
  <c r="F21"/>
  <c r="E21"/>
  <c r="D21"/>
  <c r="I20"/>
  <c r="F20"/>
  <c r="E20"/>
  <c r="J20" s="1"/>
  <c r="D20"/>
  <c r="I19"/>
  <c r="F19"/>
  <c r="E19"/>
  <c r="D19"/>
  <c r="I18"/>
  <c r="F18"/>
  <c r="E18"/>
  <c r="D18"/>
  <c r="I17"/>
  <c r="F17"/>
  <c r="E17"/>
  <c r="D17"/>
  <c r="I16"/>
  <c r="F16"/>
  <c r="E16"/>
  <c r="J16" s="1"/>
  <c r="D16"/>
  <c r="I15"/>
  <c r="F15"/>
  <c r="E15"/>
  <c r="J15" s="1"/>
  <c r="D15"/>
  <c r="I14"/>
  <c r="F14"/>
  <c r="E14"/>
  <c r="J14" s="1"/>
  <c r="D14"/>
  <c r="I13"/>
  <c r="F13"/>
  <c r="E13"/>
  <c r="D13"/>
  <c r="I12"/>
  <c r="F12"/>
  <c r="E12"/>
  <c r="J12" s="1"/>
  <c r="D12"/>
  <c r="I11"/>
  <c r="F11"/>
  <c r="E11"/>
  <c r="J11" s="1"/>
  <c r="D11"/>
  <c r="I10"/>
  <c r="F10"/>
  <c r="E10"/>
  <c r="J10" s="1"/>
  <c r="D10"/>
  <c r="I9"/>
  <c r="F9"/>
  <c r="E9"/>
  <c r="D9"/>
  <c r="I8"/>
  <c r="F8"/>
  <c r="E8"/>
  <c r="D8"/>
  <c r="I7"/>
  <c r="F7"/>
  <c r="E7"/>
  <c r="D7"/>
  <c r="I6"/>
  <c r="F6"/>
  <c r="E6"/>
  <c r="D6"/>
  <c r="AD94" i="77"/>
  <c r="AC94"/>
  <c r="AB94"/>
  <c r="AD93"/>
  <c r="AC93"/>
  <c r="AB93"/>
  <c r="AD92"/>
  <c r="AC92"/>
  <c r="AB92"/>
  <c r="AD91"/>
  <c r="AC91"/>
  <c r="AB91"/>
  <c r="AD90"/>
  <c r="AC90"/>
  <c r="AB90"/>
  <c r="AD89"/>
  <c r="AC89"/>
  <c r="AB89"/>
  <c r="AD88"/>
  <c r="AC88"/>
  <c r="AB88"/>
  <c r="AD87"/>
  <c r="AC87"/>
  <c r="AB87"/>
  <c r="AD86"/>
  <c r="AC86"/>
  <c r="AB86"/>
  <c r="AD85"/>
  <c r="AC85"/>
  <c r="AB85"/>
  <c r="AD84"/>
  <c r="AC84"/>
  <c r="AB84"/>
  <c r="AD83"/>
  <c r="AC83"/>
  <c r="AB83"/>
  <c r="AD82"/>
  <c r="AC82"/>
  <c r="AB82"/>
  <c r="AD81"/>
  <c r="AC81"/>
  <c r="AB81"/>
  <c r="AD80"/>
  <c r="AC80"/>
  <c r="AB80"/>
  <c r="AD79"/>
  <c r="AC79"/>
  <c r="AB79"/>
  <c r="AD78"/>
  <c r="AC78"/>
  <c r="AB78"/>
  <c r="AD77"/>
  <c r="AC77"/>
  <c r="AB77"/>
  <c r="AD76"/>
  <c r="AC76"/>
  <c r="AB76"/>
  <c r="AD75"/>
  <c r="AC75"/>
  <c r="AB75"/>
  <c r="AD74"/>
  <c r="AC74"/>
  <c r="AB74"/>
  <c r="AD73"/>
  <c r="AC73"/>
  <c r="AB73"/>
  <c r="AD72"/>
  <c r="AC72"/>
  <c r="AB72"/>
  <c r="AD71"/>
  <c r="AC71"/>
  <c r="AB71"/>
  <c r="AD70"/>
  <c r="AC70"/>
  <c r="AB70"/>
  <c r="AD69"/>
  <c r="AC69"/>
  <c r="AB69"/>
  <c r="J70" i="22" l="1"/>
  <c r="K71"/>
  <c r="K70"/>
  <c r="K108"/>
  <c r="J108"/>
  <c r="K107"/>
  <c r="J107"/>
  <c r="H5" i="80"/>
  <c r="J8" i="78"/>
  <c r="J17"/>
  <c r="J26"/>
  <c r="J27"/>
  <c r="J28"/>
  <c r="J30"/>
  <c r="F32"/>
  <c r="D32"/>
  <c r="J9"/>
  <c r="J18"/>
  <c r="J19"/>
  <c r="J25"/>
  <c r="J6"/>
  <c r="J7"/>
  <c r="J13"/>
  <c r="J22"/>
  <c r="J23"/>
  <c r="J29"/>
  <c r="E32"/>
  <c r="J32" s="1"/>
  <c r="B13" i="55"/>
  <c r="B12"/>
  <c r="B11"/>
  <c r="B10"/>
  <c r="B9"/>
  <c r="B8"/>
  <c r="B7"/>
  <c r="T10" i="19"/>
  <c r="T11"/>
  <c r="T12"/>
  <c r="V12" s="1"/>
  <c r="T13"/>
  <c r="T14"/>
  <c r="T15"/>
  <c r="T16"/>
  <c r="V16" s="1"/>
  <c r="T17"/>
  <c r="T18"/>
  <c r="T19"/>
  <c r="T20"/>
  <c r="V20" s="1"/>
  <c r="T21"/>
  <c r="T22"/>
  <c r="T23"/>
  <c r="T24"/>
  <c r="V24" s="1"/>
  <c r="T25"/>
  <c r="T26"/>
  <c r="T27"/>
  <c r="T28"/>
  <c r="V28" s="1"/>
  <c r="T29"/>
  <c r="T30"/>
  <c r="T31"/>
  <c r="T32"/>
  <c r="V32" s="1"/>
  <c r="T33"/>
  <c r="T34"/>
  <c r="T35"/>
  <c r="T9"/>
  <c r="V33"/>
  <c r="V31"/>
  <c r="V30"/>
  <c r="V29"/>
  <c r="V27"/>
  <c r="V26"/>
  <c r="V25"/>
  <c r="V23"/>
  <c r="V22"/>
  <c r="V21"/>
  <c r="V19"/>
  <c r="V18"/>
  <c r="V17"/>
  <c r="V15"/>
  <c r="V14"/>
  <c r="V13"/>
  <c r="V11"/>
  <c r="V10"/>
  <c r="V9"/>
  <c r="U37" i="15"/>
  <c r="W12" i="18"/>
  <c r="Y12" s="1"/>
  <c r="W13"/>
  <c r="W14"/>
  <c r="W15"/>
  <c r="W16"/>
  <c r="Y16" s="1"/>
  <c r="W17"/>
  <c r="W18"/>
  <c r="W19"/>
  <c r="W20"/>
  <c r="Y20" s="1"/>
  <c r="W21"/>
  <c r="W22"/>
  <c r="W23"/>
  <c r="W24"/>
  <c r="Y24" s="1"/>
  <c r="W25"/>
  <c r="W26"/>
  <c r="W27"/>
  <c r="W28"/>
  <c r="Y28" s="1"/>
  <c r="W29"/>
  <c r="W30"/>
  <c r="W31"/>
  <c r="W32"/>
  <c r="Y32" s="1"/>
  <c r="W33"/>
  <c r="W34"/>
  <c r="W35"/>
  <c r="W36"/>
  <c r="W37"/>
  <c r="W11"/>
  <c r="Y11" s="1"/>
  <c r="Y35"/>
  <c r="Y34"/>
  <c r="Y33"/>
  <c r="Y31"/>
  <c r="Y30"/>
  <c r="Y29"/>
  <c r="Y27"/>
  <c r="Y26"/>
  <c r="Y25"/>
  <c r="Y23"/>
  <c r="Y22"/>
  <c r="Y21"/>
  <c r="Y19"/>
  <c r="Y18"/>
  <c r="Y17"/>
  <c r="Y15"/>
  <c r="Y14"/>
  <c r="Y13"/>
  <c r="U38" i="15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W33"/>
  <c r="W34"/>
  <c r="W35"/>
  <c r="W36"/>
  <c r="W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12"/>
  <c r="V13" i="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12"/>
  <c r="K5" i="80" l="1"/>
  <c r="L5"/>
  <c r="L31" i="39"/>
  <c r="N31" s="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N7"/>
  <c r="N6"/>
  <c r="D41" i="30" l="1"/>
  <c r="C41"/>
  <c r="D5"/>
  <c r="B5"/>
  <c r="A5"/>
  <c r="I4"/>
  <c r="D4"/>
  <c r="C5" s="1"/>
  <c r="AM69" i="29" l="1"/>
  <c r="AL69"/>
  <c r="AJ69"/>
  <c r="AI69"/>
  <c r="AH69"/>
  <c r="AG69"/>
  <c r="AF69"/>
  <c r="AE69"/>
  <c r="AD69"/>
  <c r="AC69"/>
  <c r="AB69"/>
  <c r="AA69"/>
  <c r="Z69"/>
  <c r="Y69"/>
  <c r="X69"/>
  <c r="W69"/>
  <c r="U69"/>
  <c r="T69"/>
  <c r="S69"/>
  <c r="R69"/>
  <c r="Q69"/>
  <c r="P69"/>
  <c r="N69"/>
  <c r="L69"/>
  <c r="K69"/>
  <c r="J69"/>
  <c r="I69"/>
  <c r="H69"/>
  <c r="F69"/>
  <c r="E69"/>
  <c r="D69"/>
  <c r="R180" i="22"/>
  <c r="R196"/>
  <c r="R209"/>
  <c r="R212"/>
  <c r="R220"/>
  <c r="R228"/>
  <c r="AN233"/>
  <c r="AM233"/>
  <c r="AL233"/>
  <c r="AJ233"/>
  <c r="AI233"/>
  <c r="AH233"/>
  <c r="AF233"/>
  <c r="AE233"/>
  <c r="AD233"/>
  <c r="AB233"/>
  <c r="AA233"/>
  <c r="Z233"/>
  <c r="X233"/>
  <c r="W233"/>
  <c r="V233"/>
  <c r="R231"/>
  <c r="R229"/>
  <c r="R227"/>
  <c r="R226"/>
  <c r="R219"/>
  <c r="R218"/>
  <c r="R211"/>
  <c r="R210"/>
  <c r="R207"/>
  <c r="P175"/>
  <c r="P176"/>
  <c r="P177"/>
  <c r="P178"/>
  <c r="P179"/>
  <c r="P180"/>
  <c r="P181"/>
  <c r="P182"/>
  <c r="R182" s="1"/>
  <c r="P183"/>
  <c r="P184"/>
  <c r="P185"/>
  <c r="P186"/>
  <c r="R186" s="1"/>
  <c r="P187"/>
  <c r="P188"/>
  <c r="P189"/>
  <c r="P190"/>
  <c r="R190" s="1"/>
  <c r="P191"/>
  <c r="P192"/>
  <c r="P193"/>
  <c r="P194"/>
  <c r="P195"/>
  <c r="P196"/>
  <c r="P197"/>
  <c r="P198"/>
  <c r="R198" s="1"/>
  <c r="P200"/>
  <c r="P174"/>
  <c r="D175"/>
  <c r="G175"/>
  <c r="J175"/>
  <c r="D176"/>
  <c r="G176"/>
  <c r="R176" s="1"/>
  <c r="J176"/>
  <c r="D177"/>
  <c r="G177"/>
  <c r="R177" s="1"/>
  <c r="J177"/>
  <c r="D178"/>
  <c r="G178"/>
  <c r="J178"/>
  <c r="D179"/>
  <c r="G179"/>
  <c r="J179"/>
  <c r="D180"/>
  <c r="G180"/>
  <c r="J180"/>
  <c r="D181"/>
  <c r="G181"/>
  <c r="R181" s="1"/>
  <c r="J181"/>
  <c r="D182"/>
  <c r="G182"/>
  <c r="J182"/>
  <c r="D183"/>
  <c r="G183"/>
  <c r="J183"/>
  <c r="D184"/>
  <c r="G184"/>
  <c r="R184" s="1"/>
  <c r="J184"/>
  <c r="D185"/>
  <c r="G185"/>
  <c r="R185" s="1"/>
  <c r="J185"/>
  <c r="D186"/>
  <c r="G186"/>
  <c r="J186"/>
  <c r="D187"/>
  <c r="G187"/>
  <c r="J187"/>
  <c r="D188"/>
  <c r="G188"/>
  <c r="R188" s="1"/>
  <c r="J188"/>
  <c r="D189"/>
  <c r="G189"/>
  <c r="R189" s="1"/>
  <c r="J189"/>
  <c r="D190"/>
  <c r="G190"/>
  <c r="J190"/>
  <c r="D191"/>
  <c r="G191"/>
  <c r="J191"/>
  <c r="D192"/>
  <c r="G192"/>
  <c r="R192" s="1"/>
  <c r="J192"/>
  <c r="D193"/>
  <c r="G193"/>
  <c r="R193" s="1"/>
  <c r="J193"/>
  <c r="D194"/>
  <c r="G194"/>
  <c r="J194"/>
  <c r="D195"/>
  <c r="G195"/>
  <c r="J195"/>
  <c r="D196"/>
  <c r="G196"/>
  <c r="J196"/>
  <c r="D197"/>
  <c r="G197"/>
  <c r="R197" s="1"/>
  <c r="J197"/>
  <c r="D198"/>
  <c r="G198"/>
  <c r="J198"/>
  <c r="D199"/>
  <c r="G199"/>
  <c r="J199"/>
  <c r="G174"/>
  <c r="J174"/>
  <c r="D174"/>
  <c r="AJ103"/>
  <c r="AI103"/>
  <c r="AH103"/>
  <c r="AJ102"/>
  <c r="AI102"/>
  <c r="AH102"/>
  <c r="AJ101"/>
  <c r="AI101"/>
  <c r="AH101"/>
  <c r="AJ100"/>
  <c r="AI100"/>
  <c r="AH100"/>
  <c r="AJ99"/>
  <c r="AI99"/>
  <c r="AH99"/>
  <c r="AJ98"/>
  <c r="AI98"/>
  <c r="AH98"/>
  <c r="AJ97"/>
  <c r="AI97"/>
  <c r="AH97"/>
  <c r="AJ96"/>
  <c r="AI96"/>
  <c r="AH96"/>
  <c r="AJ95"/>
  <c r="AI95"/>
  <c r="AH95"/>
  <c r="AJ94"/>
  <c r="AI94"/>
  <c r="AH94"/>
  <c r="AJ93"/>
  <c r="AI93"/>
  <c r="AH93"/>
  <c r="AJ92"/>
  <c r="AI92"/>
  <c r="AH92"/>
  <c r="AJ91"/>
  <c r="AI91"/>
  <c r="AH91"/>
  <c r="AJ90"/>
  <c r="AI90"/>
  <c r="AH90"/>
  <c r="AJ89"/>
  <c r="AI89"/>
  <c r="AH89"/>
  <c r="AJ88"/>
  <c r="AI88"/>
  <c r="AH88"/>
  <c r="AJ87"/>
  <c r="AI87"/>
  <c r="AH87"/>
  <c r="AJ86"/>
  <c r="AI86"/>
  <c r="AH86"/>
  <c r="AJ85"/>
  <c r="AI85"/>
  <c r="AH85"/>
  <c r="AJ84"/>
  <c r="AI84"/>
  <c r="AH84"/>
  <c r="AJ83"/>
  <c r="AI83"/>
  <c r="AH83"/>
  <c r="AJ82"/>
  <c r="AI82"/>
  <c r="AH82"/>
  <c r="AJ81"/>
  <c r="AI81"/>
  <c r="AH81"/>
  <c r="AJ80"/>
  <c r="AI80"/>
  <c r="AH80"/>
  <c r="AJ79"/>
  <c r="AI79"/>
  <c r="AH79"/>
  <c r="AJ78"/>
  <c r="AI78"/>
  <c r="AH78"/>
  <c r="U33" i="21"/>
  <c r="T33"/>
  <c r="S33"/>
  <c r="Q33"/>
  <c r="P33"/>
  <c r="O33"/>
  <c r="M33"/>
  <c r="L33"/>
  <c r="K33"/>
  <c r="I33"/>
  <c r="H33"/>
  <c r="G33"/>
  <c r="E33"/>
  <c r="D33"/>
  <c r="C33"/>
  <c r="CZ35" i="20"/>
  <c r="CY35"/>
  <c r="CX35"/>
  <c r="CW35"/>
  <c r="CV35"/>
  <c r="CT35"/>
  <c r="CS35"/>
  <c r="CR35"/>
  <c r="CQ35"/>
  <c r="CP35"/>
  <c r="CN35"/>
  <c r="CM35"/>
  <c r="CL35"/>
  <c r="CK35"/>
  <c r="CJ35"/>
  <c r="CH35"/>
  <c r="CG35"/>
  <c r="CF35"/>
  <c r="CD35"/>
  <c r="CC35"/>
  <c r="CA35"/>
  <c r="BZ35"/>
  <c r="BY35"/>
  <c r="BX35"/>
  <c r="BW35"/>
  <c r="BU35"/>
  <c r="BT35"/>
  <c r="BS35"/>
  <c r="BR35"/>
  <c r="BQ35"/>
  <c r="BO35"/>
  <c r="BN35"/>
  <c r="BM35"/>
  <c r="BL35"/>
  <c r="BK35"/>
  <c r="BI35"/>
  <c r="BH35"/>
  <c r="BG35"/>
  <c r="BF35"/>
  <c r="BE35"/>
  <c r="BC35"/>
  <c r="BB35"/>
  <c r="BA35"/>
  <c r="AZ35"/>
  <c r="AY35"/>
  <c r="AW35"/>
  <c r="AV35"/>
  <c r="AU35"/>
  <c r="AT35"/>
  <c r="AS35"/>
  <c r="AQ35"/>
  <c r="AP35"/>
  <c r="AO35"/>
  <c r="AN35"/>
  <c r="AM35"/>
  <c r="AK35"/>
  <c r="AJ35"/>
  <c r="AI35"/>
  <c r="AH35"/>
  <c r="AG35"/>
  <c r="AE35"/>
  <c r="AD35"/>
  <c r="AC35"/>
  <c r="AB35"/>
  <c r="AA35"/>
  <c r="Y35"/>
  <c r="X35"/>
  <c r="W35"/>
  <c r="V35"/>
  <c r="U35"/>
  <c r="S35"/>
  <c r="R35"/>
  <c r="Q35"/>
  <c r="P35"/>
  <c r="O35"/>
  <c r="M35"/>
  <c r="L35"/>
  <c r="K35"/>
  <c r="J35"/>
  <c r="I35"/>
  <c r="G35"/>
  <c r="F35"/>
  <c r="E35"/>
  <c r="D35"/>
  <c r="C35"/>
  <c r="S35" i="19"/>
  <c r="R35"/>
  <c r="Q35"/>
  <c r="P35"/>
  <c r="O35"/>
  <c r="N35"/>
  <c r="M35"/>
  <c r="L35"/>
  <c r="K35"/>
  <c r="J35"/>
  <c r="I35"/>
  <c r="H35"/>
  <c r="G35"/>
  <c r="F35"/>
  <c r="E35"/>
  <c r="D35"/>
  <c r="C35"/>
  <c r="V37" i="18"/>
  <c r="U37"/>
  <c r="T37"/>
  <c r="S37"/>
  <c r="R37"/>
  <c r="Q37"/>
  <c r="P37"/>
  <c r="O37"/>
  <c r="N37"/>
  <c r="M37"/>
  <c r="L37"/>
  <c r="K37"/>
  <c r="J37"/>
  <c r="I37"/>
  <c r="H37"/>
  <c r="G37"/>
  <c r="F37"/>
  <c r="DB37" i="17"/>
  <c r="DA37"/>
  <c r="CZ37"/>
  <c r="CY37"/>
  <c r="CX37"/>
  <c r="CV37"/>
  <c r="CU37"/>
  <c r="CT37"/>
  <c r="CS37"/>
  <c r="CR37"/>
  <c r="CP37"/>
  <c r="CO37"/>
  <c r="CN37"/>
  <c r="CM37"/>
  <c r="CL37"/>
  <c r="CJ37"/>
  <c r="CI37"/>
  <c r="CH37"/>
  <c r="CG37"/>
  <c r="CF37"/>
  <c r="CD37"/>
  <c r="CC37"/>
  <c r="CB37"/>
  <c r="CA37"/>
  <c r="BZ37"/>
  <c r="BX37"/>
  <c r="BW37"/>
  <c r="BV37"/>
  <c r="BU37"/>
  <c r="BT37"/>
  <c r="BR37"/>
  <c r="BQ37"/>
  <c r="BP37"/>
  <c r="BO37"/>
  <c r="BN37"/>
  <c r="BL37"/>
  <c r="BK37"/>
  <c r="BJ37"/>
  <c r="BI37"/>
  <c r="BH37"/>
  <c r="BF37"/>
  <c r="BE37"/>
  <c r="BD37"/>
  <c r="BC37"/>
  <c r="BB37"/>
  <c r="AZ37"/>
  <c r="AY37"/>
  <c r="AX37"/>
  <c r="AW37"/>
  <c r="AV37"/>
  <c r="AT37"/>
  <c r="AS37"/>
  <c r="AR37"/>
  <c r="AQ37"/>
  <c r="AP37"/>
  <c r="AN37"/>
  <c r="AM37"/>
  <c r="AL37"/>
  <c r="AK37"/>
  <c r="AJ37"/>
  <c r="AH37"/>
  <c r="AG37"/>
  <c r="AF37"/>
  <c r="AE37"/>
  <c r="AD37"/>
  <c r="AB37"/>
  <c r="AA37"/>
  <c r="Z37"/>
  <c r="Y37"/>
  <c r="X37"/>
  <c r="V37"/>
  <c r="U37"/>
  <c r="T37"/>
  <c r="S37"/>
  <c r="R37"/>
  <c r="P37"/>
  <c r="O37"/>
  <c r="N37"/>
  <c r="M37"/>
  <c r="L37"/>
  <c r="J37"/>
  <c r="I37"/>
  <c r="H37"/>
  <c r="G37"/>
  <c r="F37"/>
  <c r="DA38" i="16"/>
  <c r="CZ38"/>
  <c r="CY38"/>
  <c r="CX38"/>
  <c r="CW38"/>
  <c r="CU38"/>
  <c r="CT38"/>
  <c r="CS38"/>
  <c r="CR38"/>
  <c r="CQ38"/>
  <c r="CO38"/>
  <c r="CN38"/>
  <c r="CM38"/>
  <c r="CL38"/>
  <c r="CK38"/>
  <c r="CI38"/>
  <c r="CH38"/>
  <c r="CG38"/>
  <c r="CF38"/>
  <c r="CE38"/>
  <c r="CC38"/>
  <c r="CB38"/>
  <c r="CA38"/>
  <c r="BZ38"/>
  <c r="BY38"/>
  <c r="BW38"/>
  <c r="BV38"/>
  <c r="BU38"/>
  <c r="BT38"/>
  <c r="BS38"/>
  <c r="BQ38"/>
  <c r="BP38"/>
  <c r="BO38"/>
  <c r="BN38"/>
  <c r="BM38"/>
  <c r="BK38"/>
  <c r="BJ38"/>
  <c r="BI38"/>
  <c r="BH38"/>
  <c r="BG38"/>
  <c r="BE38"/>
  <c r="BD38"/>
  <c r="BC38"/>
  <c r="BB38"/>
  <c r="BA38"/>
  <c r="AY38"/>
  <c r="AX38"/>
  <c r="AW38"/>
  <c r="AV38"/>
  <c r="AU38"/>
  <c r="AS38"/>
  <c r="AR38"/>
  <c r="AQ38"/>
  <c r="AP38"/>
  <c r="AO38"/>
  <c r="AM38"/>
  <c r="AL38"/>
  <c r="AK38"/>
  <c r="AJ38"/>
  <c r="AI38"/>
  <c r="AG38"/>
  <c r="AF38"/>
  <c r="AE38"/>
  <c r="AD38"/>
  <c r="AC38"/>
  <c r="AA38"/>
  <c r="Z38"/>
  <c r="Y38"/>
  <c r="X38"/>
  <c r="W38"/>
  <c r="U38"/>
  <c r="T38"/>
  <c r="S38"/>
  <c r="R38"/>
  <c r="Q38"/>
  <c r="O38"/>
  <c r="N38"/>
  <c r="M38"/>
  <c r="L38"/>
  <c r="K38"/>
  <c r="I38"/>
  <c r="H38"/>
  <c r="G38"/>
  <c r="F38"/>
  <c r="E38"/>
  <c r="T38" i="15"/>
  <c r="S38"/>
  <c r="R38"/>
  <c r="Q38"/>
  <c r="P38"/>
  <c r="O38"/>
  <c r="N38"/>
  <c r="M38"/>
  <c r="L38"/>
  <c r="K38"/>
  <c r="J38"/>
  <c r="I38"/>
  <c r="H38"/>
  <c r="G38"/>
  <c r="F38"/>
  <c r="E38"/>
  <c r="CY37" i="14"/>
  <c r="CX37"/>
  <c r="CW37"/>
  <c r="CV37"/>
  <c r="CU37"/>
  <c r="CS37"/>
  <c r="CR37"/>
  <c r="CQ37"/>
  <c r="CP37"/>
  <c r="CO37"/>
  <c r="CM37"/>
  <c r="CL37"/>
  <c r="CK37"/>
  <c r="CJ37"/>
  <c r="CI37"/>
  <c r="CG37"/>
  <c r="CF37"/>
  <c r="CE37"/>
  <c r="CD37"/>
  <c r="CC37"/>
  <c r="CA37"/>
  <c r="BZ37"/>
  <c r="BY37"/>
  <c r="BX37"/>
  <c r="BW37"/>
  <c r="BU37"/>
  <c r="BT37"/>
  <c r="BS37"/>
  <c r="BR37"/>
  <c r="BQ37"/>
  <c r="BO37"/>
  <c r="BN37"/>
  <c r="BM37"/>
  <c r="BL37"/>
  <c r="BK37"/>
  <c r="BI37"/>
  <c r="BH37"/>
  <c r="BG37"/>
  <c r="BF37"/>
  <c r="BE37"/>
  <c r="BC37"/>
  <c r="BB37"/>
  <c r="BA37"/>
  <c r="AZ37"/>
  <c r="AY37"/>
  <c r="AW37"/>
  <c r="AV37"/>
  <c r="AU37"/>
  <c r="AT37"/>
  <c r="AS37"/>
  <c r="AQ37"/>
  <c r="AP37"/>
  <c r="AO37"/>
  <c r="AN37"/>
  <c r="AM37"/>
  <c r="AK37"/>
  <c r="AJ37"/>
  <c r="AI37"/>
  <c r="AH37"/>
  <c r="AG37"/>
  <c r="AE37"/>
  <c r="AD37"/>
  <c r="AC37"/>
  <c r="AB37"/>
  <c r="AA37"/>
  <c r="Y37"/>
  <c r="X37"/>
  <c r="W37"/>
  <c r="V37"/>
  <c r="U37"/>
  <c r="S37"/>
  <c r="R37"/>
  <c r="Q37"/>
  <c r="P37"/>
  <c r="O37"/>
  <c r="M37"/>
  <c r="L37"/>
  <c r="K37"/>
  <c r="J37"/>
  <c r="I37"/>
  <c r="G37"/>
  <c r="F37"/>
  <c r="E37"/>
  <c r="D37"/>
  <c r="C37"/>
  <c r="S38" i="13"/>
  <c r="R38"/>
  <c r="Q38"/>
  <c r="P38"/>
  <c r="O38"/>
  <c r="N38"/>
  <c r="M38"/>
  <c r="L38"/>
  <c r="K38"/>
  <c r="J38"/>
  <c r="I38"/>
  <c r="H38"/>
  <c r="G38"/>
  <c r="F38"/>
  <c r="E38"/>
  <c r="D38"/>
  <c r="C38"/>
  <c r="AQ31" i="12"/>
  <c r="AS31" s="1"/>
  <c r="AQ30"/>
  <c r="AQ29"/>
  <c r="AS29" s="1"/>
  <c r="AQ28"/>
  <c r="AS28" s="1"/>
  <c r="AQ27"/>
  <c r="AS27" s="1"/>
  <c r="AQ26"/>
  <c r="AS26" s="1"/>
  <c r="AQ25"/>
  <c r="AS25" s="1"/>
  <c r="AQ24"/>
  <c r="AS24" s="1"/>
  <c r="AQ23"/>
  <c r="AS23" s="1"/>
  <c r="AQ22"/>
  <c r="AS22" s="1"/>
  <c r="AS21"/>
  <c r="AQ21"/>
  <c r="AQ20"/>
  <c r="AS20" s="1"/>
  <c r="AQ19"/>
  <c r="AS19" s="1"/>
  <c r="AQ18"/>
  <c r="AS18" s="1"/>
  <c r="AQ17"/>
  <c r="AS17" s="1"/>
  <c r="AQ16"/>
  <c r="AS16" s="1"/>
  <c r="AQ15"/>
  <c r="AS15" s="1"/>
  <c r="AQ14"/>
  <c r="AS14" s="1"/>
  <c r="AQ13"/>
  <c r="AS13" s="1"/>
  <c r="AQ12"/>
  <c r="AS12" s="1"/>
  <c r="AS11"/>
  <c r="AQ11"/>
  <c r="AQ10"/>
  <c r="AS10" s="1"/>
  <c r="AQ9"/>
  <c r="AS9" s="1"/>
  <c r="AQ8"/>
  <c r="AS8" s="1"/>
  <c r="AQ7"/>
  <c r="AS7" s="1"/>
  <c r="AQ6"/>
  <c r="AS6" s="1"/>
  <c r="AQ5"/>
  <c r="AS5" s="1"/>
  <c r="AF18"/>
  <c r="AE18"/>
  <c r="AE20" s="1"/>
  <c r="AD18"/>
  <c r="AD20" s="1"/>
  <c r="AC18"/>
  <c r="AC20" s="1"/>
  <c r="AB18"/>
  <c r="AB20" s="1"/>
  <c r="AA18"/>
  <c r="AA20" s="1"/>
  <c r="Z18"/>
  <c r="Z20" s="1"/>
  <c r="Y18"/>
  <c r="Y20" s="1"/>
  <c r="X18"/>
  <c r="X20" s="1"/>
  <c r="W18"/>
  <c r="W20" s="1"/>
  <c r="V18"/>
  <c r="V20" s="1"/>
  <c r="U18"/>
  <c r="U20" s="1"/>
  <c r="T18"/>
  <c r="T20" s="1"/>
  <c r="S18"/>
  <c r="S20" s="1"/>
  <c r="R18"/>
  <c r="R20" s="1"/>
  <c r="Q18"/>
  <c r="Q20" s="1"/>
  <c r="P18"/>
  <c r="P20" s="1"/>
  <c r="O18"/>
  <c r="O20" s="1"/>
  <c r="N18"/>
  <c r="N20" s="1"/>
  <c r="M18"/>
  <c r="M20" s="1"/>
  <c r="L18"/>
  <c r="L20" s="1"/>
  <c r="K18"/>
  <c r="K20" s="1"/>
  <c r="J18"/>
  <c r="J20" s="1"/>
  <c r="I18"/>
  <c r="I20" s="1"/>
  <c r="H18"/>
  <c r="H20" s="1"/>
  <c r="G18"/>
  <c r="G20" s="1"/>
  <c r="F18"/>
  <c r="F20" s="1"/>
  <c r="R194" i="22" l="1"/>
  <c r="R178"/>
  <c r="R187"/>
  <c r="R179"/>
  <c r="R174"/>
  <c r="R195"/>
  <c r="R191"/>
  <c r="R183"/>
  <c r="R175"/>
  <c r="D200"/>
  <c r="G200"/>
  <c r="J200"/>
  <c r="R213"/>
  <c r="R215"/>
  <c r="R217"/>
  <c r="R221"/>
  <c r="R223"/>
  <c r="R225"/>
  <c r="R233"/>
  <c r="R208"/>
  <c r="R216"/>
  <c r="R224"/>
  <c r="R214"/>
  <c r="R222"/>
  <c r="R230"/>
  <c r="D32" i="1" l="1"/>
  <c r="E31"/>
  <c r="D31"/>
  <c r="E30"/>
  <c r="D30"/>
  <c r="E29"/>
  <c r="D29"/>
  <c r="E28"/>
  <c r="D28"/>
  <c r="E26"/>
  <c r="D26"/>
  <c r="E25"/>
  <c r="D25"/>
  <c r="E24"/>
  <c r="D24"/>
  <c r="E23"/>
  <c r="D23"/>
  <c r="E22"/>
  <c r="D22"/>
  <c r="E21"/>
  <c r="D21"/>
  <c r="E20"/>
  <c r="D20"/>
  <c r="E19"/>
  <c r="D19"/>
  <c r="E18"/>
  <c r="D18"/>
  <c r="E17"/>
  <c r="D17"/>
  <c r="E16"/>
  <c r="D16"/>
  <c r="E15"/>
  <c r="D15"/>
  <c r="E14"/>
  <c r="D14"/>
  <c r="E27"/>
  <c r="D27"/>
  <c r="E13"/>
  <c r="D13"/>
  <c r="E12"/>
  <c r="D12"/>
  <c r="E11"/>
  <c r="D11"/>
  <c r="E10"/>
  <c r="D10"/>
  <c r="E9"/>
  <c r="D9"/>
  <c r="E8"/>
  <c r="D8"/>
  <c r="E7"/>
  <c r="D7"/>
  <c r="E32" l="1"/>
</calcChain>
</file>

<file path=xl/sharedStrings.xml><?xml version="1.0" encoding="utf-8"?>
<sst xmlns="http://schemas.openxmlformats.org/spreadsheetml/2006/main" count="16844" uniqueCount="2594">
  <si>
    <t>Kod terytorialny</t>
  </si>
  <si>
    <t>Powiat</t>
  </si>
  <si>
    <t>Ogółem</t>
  </si>
  <si>
    <t>Symulacja budżetu CZP dla dorosłych /stawka kapitacyjna 75 zł/</t>
  </si>
  <si>
    <t>bieszczadzki</t>
  </si>
  <si>
    <t>1802</t>
  </si>
  <si>
    <t xml:space="preserve">   brzozowski</t>
  </si>
  <si>
    <t>1803</t>
  </si>
  <si>
    <t xml:space="preserve">   dębicki</t>
  </si>
  <si>
    <t>1804</t>
  </si>
  <si>
    <t xml:space="preserve">   jarosławski</t>
  </si>
  <si>
    <t>1805</t>
  </si>
  <si>
    <t xml:space="preserve">   jasielski</t>
  </si>
  <si>
    <t>1806</t>
  </si>
  <si>
    <t xml:space="preserve">   kolbuszowski</t>
  </si>
  <si>
    <t>1807</t>
  </si>
  <si>
    <t xml:space="preserve">   krośnieński</t>
  </si>
  <si>
    <t>1821</t>
  </si>
  <si>
    <t xml:space="preserve">   leski</t>
  </si>
  <si>
    <t>1808</t>
  </si>
  <si>
    <t xml:space="preserve">   leżajski</t>
  </si>
  <si>
    <t>1809</t>
  </si>
  <si>
    <t xml:space="preserve">   lubaczowski</t>
  </si>
  <si>
    <t>1810</t>
  </si>
  <si>
    <t xml:space="preserve">   łańcucki</t>
  </si>
  <si>
    <t>1811</t>
  </si>
  <si>
    <t xml:space="preserve">   mielecki</t>
  </si>
  <si>
    <t>1812</t>
  </si>
  <si>
    <t xml:space="preserve">   niżański</t>
  </si>
  <si>
    <t>1813</t>
  </si>
  <si>
    <t xml:space="preserve">   przemyski</t>
  </si>
  <si>
    <t>1814</t>
  </si>
  <si>
    <t xml:space="preserve">   przeworski</t>
  </si>
  <si>
    <t>1815</t>
  </si>
  <si>
    <t xml:space="preserve">   ropczycko-sędziszowski</t>
  </si>
  <si>
    <t>1816</t>
  </si>
  <si>
    <t xml:space="preserve">   rzeszowski</t>
  </si>
  <si>
    <t>1817</t>
  </si>
  <si>
    <t xml:space="preserve">   sanocki</t>
  </si>
  <si>
    <t>1818</t>
  </si>
  <si>
    <t xml:space="preserve">   stalowowolski</t>
  </si>
  <si>
    <t>1819</t>
  </si>
  <si>
    <t xml:space="preserve">   strzyżowski</t>
  </si>
  <si>
    <t>1820</t>
  </si>
  <si>
    <t xml:space="preserve">   tarnobrzeski</t>
  </si>
  <si>
    <t>Krosno</t>
  </si>
  <si>
    <t>Przemyśl</t>
  </si>
  <si>
    <t>Rzeszów</t>
  </si>
  <si>
    <t>Tarnobrzeg</t>
  </si>
  <si>
    <t>RAZEM</t>
  </si>
  <si>
    <t xml:space="preserve">Minimum zatrudnienia zespołu terapeutycznego w CZP dla dorosłych /wskaźnik 0,6 na 1000/ </t>
  </si>
  <si>
    <t>0-4 lat</t>
  </si>
  <si>
    <t>0</t>
  </si>
  <si>
    <t>1</t>
  </si>
  <si>
    <t>2</t>
  </si>
  <si>
    <t>3</t>
  </si>
  <si>
    <t>4</t>
  </si>
  <si>
    <t xml:space="preserve"> 5-9</t>
  </si>
  <si>
    <t>5</t>
  </si>
  <si>
    <t>6</t>
  </si>
  <si>
    <t>7</t>
  </si>
  <si>
    <t>8</t>
  </si>
  <si>
    <t>9</t>
  </si>
  <si>
    <t xml:space="preserve"> 10-14</t>
  </si>
  <si>
    <t>10</t>
  </si>
  <si>
    <t>11</t>
  </si>
  <si>
    <t>12</t>
  </si>
  <si>
    <t>13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</si>
  <si>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</si>
  <si>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</si>
  <si>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</si>
  <si>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</si>
  <si>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</si>
  <si>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</si>
  <si>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</si>
  <si>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</si>
  <si>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</si>
  <si>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</si>
  <si>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</si>
  <si>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</si>
  <si>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</si>
  <si>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</si>
  <si>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 lat i więcej</t>
  </si>
  <si>
    <t>Wiek  produkcyjny</t>
  </si>
  <si>
    <t>18-64 lata mężczyźni</t>
  </si>
  <si>
    <t>18-59 lat  kobiety</t>
  </si>
  <si>
    <t>Wiek  mobilny</t>
  </si>
  <si>
    <t>Wiek  niemobilny</t>
  </si>
  <si>
    <t>45-64 lata mężczyźni</t>
  </si>
  <si>
    <t>45-59 lat  kobiety</t>
  </si>
  <si>
    <t>Wiek poprodukcyjny</t>
  </si>
  <si>
    <t>65 lat i wiecej mężczyźni</t>
  </si>
  <si>
    <t>60 lat i wiecej kobiety</t>
  </si>
  <si>
    <t>Biologiczne grupy wieku</t>
  </si>
  <si>
    <t>0-14   lat</t>
  </si>
  <si>
    <t>15-64   lat</t>
  </si>
  <si>
    <t>65 lat i więcej</t>
  </si>
  <si>
    <t>Edukacyjne grupy wieku</t>
  </si>
  <si>
    <t>3-6   lat</t>
  </si>
  <si>
    <t>7-12   lat</t>
  </si>
  <si>
    <t>13-15   lat</t>
  </si>
  <si>
    <t>16-18   lat</t>
  </si>
  <si>
    <t>19-24   lat</t>
  </si>
  <si>
    <t>Kobiety w wieku rozrodczym 15-49 lat</t>
  </si>
  <si>
    <t>1801</t>
  </si>
  <si>
    <t>Powiat jarosławski</t>
  </si>
  <si>
    <t>Kod świadczenia</t>
  </si>
  <si>
    <t xml:space="preserve">Świadczenia </t>
  </si>
  <si>
    <t>Kod placówki</t>
  </si>
  <si>
    <t>Nazwa</t>
  </si>
  <si>
    <t>Lokalizacja</t>
  </si>
  <si>
    <t>brzozowski</t>
  </si>
  <si>
    <t>dębicki</t>
  </si>
  <si>
    <t>jarosławski</t>
  </si>
  <si>
    <t>jasielski</t>
  </si>
  <si>
    <t>kolbuszowski</t>
  </si>
  <si>
    <t>krośnieński</t>
  </si>
  <si>
    <t>leżajski</t>
  </si>
  <si>
    <t>lubaczowski</t>
  </si>
  <si>
    <t>łańcucki</t>
  </si>
  <si>
    <t>mielecki</t>
  </si>
  <si>
    <t>niżański</t>
  </si>
  <si>
    <t>przemyski</t>
  </si>
  <si>
    <t>przeworski</t>
  </si>
  <si>
    <t>ropczycko-sędziszowski</t>
  </si>
  <si>
    <t>rzeszowski</t>
  </si>
  <si>
    <t>sanocki</t>
  </si>
  <si>
    <t>stalowowolski</t>
  </si>
  <si>
    <t>strzyżowski</t>
  </si>
  <si>
    <t>tarnobrzeski</t>
  </si>
  <si>
    <t>leski</t>
  </si>
  <si>
    <t>spoza/brak danych</t>
  </si>
  <si>
    <t>04.4700.002.02</t>
  </si>
  <si>
    <t>LECZENIE ELEKTROWSTRZĄSAMI CHORYCH Z ZABURZENIAMI PSYCHICZNYMI (EW) ZE WSKAZAŃ ZYCIOWYCH</t>
  </si>
  <si>
    <t>09R/010021</t>
  </si>
  <si>
    <t>Samodzielny Publiczny Zespół Zakładów Opieki Zdrowotnej Powiatowy Szpital Specjalistyczny w Stalowej Woli</t>
  </si>
  <si>
    <t>Stalowa Wola</t>
  </si>
  <si>
    <t>04.4700.021.02</t>
  </si>
  <si>
    <t>ŚWIADCZENIA PSYCHIATRYCZNE DLA DOROSŁYCH</t>
  </si>
  <si>
    <t>09R/010002</t>
  </si>
  <si>
    <t>Zespół Opieki Zdrowotnej w Dębicy</t>
  </si>
  <si>
    <t>Dębica</t>
  </si>
  <si>
    <t>09R/010004</t>
  </si>
  <si>
    <t>Szpital Specjalistyczny w Jaśle</t>
  </si>
  <si>
    <t>Jasło</t>
  </si>
  <si>
    <t>09R/010007</t>
  </si>
  <si>
    <t>Samodzielny Publiczny Zespół Opieki Zdrowotnej w Leżajsku</t>
  </si>
  <si>
    <t>Leżajsk</t>
  </si>
  <si>
    <t>09R/010012</t>
  </si>
  <si>
    <t>Szpital Powiatowy</t>
  </si>
  <si>
    <t>Nowa Dęba</t>
  </si>
  <si>
    <t>09R/010041</t>
  </si>
  <si>
    <t>Specjalistyczny Psychiatryczny Zespół Opieki Zdrowotnej im. Profesora Antoniego Kępińskiego w Jarosławiu</t>
  </si>
  <si>
    <t>Jarosław</t>
  </si>
  <si>
    <t>09R/010043</t>
  </si>
  <si>
    <t>Wojewódzki Podkarpacki Szpital Psychiatryczny im. prof. Eugeniusza Brzezickiego w Żurawicy</t>
  </si>
  <si>
    <t>Żurawica k/Przemyśl</t>
  </si>
  <si>
    <t>09R/010044</t>
  </si>
  <si>
    <t>Kliniczny Szpital Wojewódzki Nr 1 im. Fryderyka Chopina w Rzeszowie</t>
  </si>
  <si>
    <t>04.4701.001.02</t>
  </si>
  <si>
    <t>ŚWIADCZENIA PSYCHIATRYCZNE DLA DZIECI I MŁODZIEŻY</t>
  </si>
  <si>
    <t>09R/030868</t>
  </si>
  <si>
    <t>Centrum Medyczne w Łańcucie Sp. z o.o.</t>
  </si>
  <si>
    <t>Łańcut</t>
  </si>
  <si>
    <t>04.4702.021.02</t>
  </si>
  <si>
    <t>ŚWIADCZENIA REHABILITACJI PSYCHIATRYCZNEJ</t>
  </si>
  <si>
    <t>04.4710.001.02</t>
  </si>
  <si>
    <t>ŚWIADCZENIA PSYCHIATRYCZNE DLA CHORYCH SOMATYCZNIE</t>
  </si>
  <si>
    <t>09R/010037</t>
  </si>
  <si>
    <t>04.4712.021.02</t>
  </si>
  <si>
    <t>ŚWIADCZENIA PSYCHOGERIATRYCZNE</t>
  </si>
  <si>
    <t>04.4730.021.02</t>
  </si>
  <si>
    <t>ŚWIADCZENIA W PSYCHIATRII SĄDOWEJ W WARUNKACH PODSTAWOWEGO ZABEZPIECZENIA</t>
  </si>
  <si>
    <t>04.4732.021.02</t>
  </si>
  <si>
    <t>ŚWIADCZENIA W PSYCHIATRII SĄDOWEJ W WARUNKACH WZMOCNIONEGO ZABEZPIECZENIA</t>
  </si>
  <si>
    <t>04.4740.002.02</t>
  </si>
  <si>
    <t>LECZENIE UZALEZNIEŃ STACJONARNE</t>
  </si>
  <si>
    <t>09R/010040</t>
  </si>
  <si>
    <t>Wojewódzki Szpital Podkarpacki im. Jana Pawła II w Krośnie</t>
  </si>
  <si>
    <t>09R/010067</t>
  </si>
  <si>
    <t>Wojewódzki Ośrodek Terapii Uzależnienia od Alkoholu i Współuzależnienia w Stalowej Woli</t>
  </si>
  <si>
    <t>09R/010167</t>
  </si>
  <si>
    <t>Samodzielny Publiczny Zakład Opieki Zdrowotnej Centrum Leczenia Uzależnień</t>
  </si>
  <si>
    <t>04.4742.021.02</t>
  </si>
  <si>
    <t>LECZENIE ALKOHOLOWYCH ZESPOŁÓW ABSTYNENCYJNYCH (DETOKSYKACJA)</t>
  </si>
  <si>
    <t>04.4744.001.02</t>
  </si>
  <si>
    <t>ŚWIADCZENIA TERAPII UZALEZNIENIA OD ALKOHOLU STACJONARNE</t>
  </si>
  <si>
    <t>09R/010019</t>
  </si>
  <si>
    <t>Samodzielny Publiczny Zespół Opieki Zdrowotnej w Sanoku</t>
  </si>
  <si>
    <t>Sanok</t>
  </si>
  <si>
    <t>04.4750.021.02</t>
  </si>
  <si>
    <t>ŚWIADCZENIA REHABILITACYJNE DLA UZALEŻNIENIONYCH OD SUBSTANCJI PSYCHOAKTYWNYCH</t>
  </si>
  <si>
    <t>09R/030042</t>
  </si>
  <si>
    <t>Niepubliczny Zakład Opieki Zdrowotnej Centrum Interwencji Kryzysowej "Karan" w Rzeszowie</t>
  </si>
  <si>
    <t>04.5172.003.02</t>
  </si>
  <si>
    <t>ŚWIADCZENIA OPIEKUŃCZO-LECZNICZE PSYCHIATRYCZNE DLA DOROSŁYCH</t>
  </si>
  <si>
    <t>09R/030099</t>
  </si>
  <si>
    <t>Niepubliczny Zakład Opieki Zdrowotnej Zakład Pielęgnacyjno-Opiekuńczy Hospicjum Świętego Ojca Pio</t>
  </si>
  <si>
    <t>09R/031235</t>
  </si>
  <si>
    <t>Cieszanów k/Lubaczów</t>
  </si>
  <si>
    <t>Suma z Liczba pacjentów</t>
  </si>
  <si>
    <t>Wiek pacjentów</t>
  </si>
  <si>
    <t>Kod zakresu świadczeń</t>
  </si>
  <si>
    <t>Nazwa zakresu świadczeń</t>
  </si>
  <si>
    <t>0-18</t>
  </si>
  <si>
    <t>19-29</t>
  </si>
  <si>
    <t>30-64</t>
  </si>
  <si>
    <t>65+</t>
  </si>
  <si>
    <t>04.1700.001.02</t>
  </si>
  <si>
    <t>ŚWIADCZENIA PSYCHIATRYCZNE AMBULATORYJNE DLA DOROSŁYCH</t>
  </si>
  <si>
    <t>04.1701.001.02</t>
  </si>
  <si>
    <t>ŚWIADCZENIA PSYCHIATRYCZNE AMBULATORYJNE DLA DZIECI I MŁODZIEŻY</t>
  </si>
  <si>
    <t>04.1706.007.02</t>
  </si>
  <si>
    <t>LECZENIE NERWIC</t>
  </si>
  <si>
    <t>04.1707.007.02</t>
  </si>
  <si>
    <t>ŚWIADCZENIA DLA OSÓB Z AUTYZMEM DZIECIĘCYM LUB INNYMI CAŁOŚCIOWYMI ZABURZENIAMI ROZWOJU</t>
  </si>
  <si>
    <t>04.1740.007.02</t>
  </si>
  <si>
    <t>LECZENIE UZALEŻNIEŃ</t>
  </si>
  <si>
    <t>04.1743.007.02</t>
  </si>
  <si>
    <t>ŚWIADCZENIA TERAPII UZALEŻNIEŃ DLA DZIECI I MŁODZIEŻY</t>
  </si>
  <si>
    <t>04.1744.007.02</t>
  </si>
  <si>
    <t>ŚWIADCZENIA TERAPII UZALEŻNIENIA I WSPÓŁUZALEŻNIENIA OD ALKOHOLU</t>
  </si>
  <si>
    <t>04.1746.007.02</t>
  </si>
  <si>
    <t>ŚWIADCZENIA TERAPII UZALEŻNIENIA OD SUBSTANCJI PSYCHOAKTYWNYCH INNYCH NIŻ ALKOHOL</t>
  </si>
  <si>
    <t>04.1780.007.02</t>
  </si>
  <si>
    <t>ŚWIADCZENIA SEKSUOLOGICZNE I PATOLOGII WSPÓŁŻYCIA</t>
  </si>
  <si>
    <t>04.1780.008.02</t>
  </si>
  <si>
    <t>PROGRAM TERAPII ZABURZEŃ PREFERENCJI SEKSUALNYCH</t>
  </si>
  <si>
    <t>04.1790.007.02</t>
  </si>
  <si>
    <t>ŚWIADCZENIA PSYCHOLOGICZNE</t>
  </si>
  <si>
    <t>04.2700.020.02</t>
  </si>
  <si>
    <t>ŚWIADCZENIA DZIENNE PSYCHIATRYCZNE DLA DOROSŁYCH</t>
  </si>
  <si>
    <t>04.2701.001.02</t>
  </si>
  <si>
    <t>ŚWIADCZENIA DZIENNE PSYCHIATRYCZNE REHABILITACYJNE DLA DZIECI I MŁODZIEŻY</t>
  </si>
  <si>
    <t>04.2702.020.02</t>
  </si>
  <si>
    <t>ŚWIADCZENIA DZIENNE PSYCHIATRYCZNE REHABILITACYJNE DLA DOROSŁYCH</t>
  </si>
  <si>
    <t>04.2704.020.02</t>
  </si>
  <si>
    <t>ŚWIADCZENIA DZIENNE PSYCHIATRYCZNE GERIATRYCZNE</t>
  </si>
  <si>
    <t>04.2706.020.02</t>
  </si>
  <si>
    <t>ŚWIADCZENIA DZIENNE LECZENIA ZABURZEŃ NERWICOWYCH</t>
  </si>
  <si>
    <t>04.2708.001.02</t>
  </si>
  <si>
    <t>ŚWIADCZENIA DZIENNE REHABILITACYJNE DLA OSÓB Z CAŁOŚCIOWYMI ZABURZENIAMI ROZWOJOWYMI</t>
  </si>
  <si>
    <t>04.2712.020.02</t>
  </si>
  <si>
    <t>ŚWIADCZENIA DZIENNE TERAPII UZALEŻNIENIA OD ALKOHOLU</t>
  </si>
  <si>
    <t>04.2730.001.02</t>
  </si>
  <si>
    <t>LECZENIE ŚRODOWISKOWE (DOMOWE)</t>
  </si>
  <si>
    <t>Suma z liczbą pacjentów</t>
  </si>
  <si>
    <t>Lp</t>
  </si>
  <si>
    <t>FORMA</t>
  </si>
  <si>
    <t>powiat</t>
  </si>
  <si>
    <t>nazwa</t>
  </si>
  <si>
    <t>AMBULATORIUM</t>
  </si>
  <si>
    <t>1861</t>
  </si>
  <si>
    <t>1862</t>
  </si>
  <si>
    <t>1863</t>
  </si>
  <si>
    <t>1864</t>
  </si>
  <si>
    <t>(puste)</t>
  </si>
  <si>
    <t>ŚRODOWISKOWE</t>
  </si>
  <si>
    <t>DZIENNE</t>
  </si>
  <si>
    <t>STACJONARNE</t>
  </si>
  <si>
    <t>UZALEŻIENIE AMBULATORIUM</t>
  </si>
  <si>
    <t>UZALEŻNIENIE DZIENNE</t>
  </si>
  <si>
    <t>UZALEŻNIENIE STACJONARNE</t>
  </si>
  <si>
    <t>GUS</t>
  </si>
  <si>
    <t>TABL. 17. LUDNOŚĆ WEDŁUG WIEKU, PŁCI I POWIATÓW (LAU 1) W WOJEWÓDZTWIE PODKARPACKIM W DNIU 30 VI 2017 R.</t>
  </si>
  <si>
    <t>Źródło:</t>
  </si>
  <si>
    <t>https://stat.gov.pl/files/gfx/portalinformacyjny/pl/defaultaktualnosci/5468/6/22/1/ludnosc._stan_i_struktura_w_przekroju_terytorialnym._stan_w_dniu_30.06.2017.pdf</t>
  </si>
  <si>
    <t>Grupy wiekowe w statystykach podanych przez Oddział Podkarpacki NFZ: 0-18; 19-29; 30-64: 65+</t>
  </si>
  <si>
    <t>Wiek  0-18</t>
  </si>
  <si>
    <t>Wiek 19-29</t>
  </si>
  <si>
    <t>Wiek 30-64</t>
  </si>
  <si>
    <t>Wiek 65+</t>
  </si>
  <si>
    <t>Wiek 0-17 przedprodukcyjny</t>
  </si>
  <si>
    <t>ropczycki</t>
  </si>
  <si>
    <t>Wiek 19 +</t>
  </si>
  <si>
    <t>ROZPORZĄDZENIE MINISTRA ZDROWIA z dnia 27 kwietnia 2018 r. w sprawie programu pilotażowego w centrach zdrowia psychicznego</t>
  </si>
  <si>
    <t>Dz.U. 2018 poz.852</t>
  </si>
  <si>
    <t>do 30 czerwca 2021</t>
  </si>
  <si>
    <t>Okres pilotażu</t>
  </si>
  <si>
    <t>od 1 lipca 2018</t>
  </si>
  <si>
    <t>Specjalistyczny Psychiatryczny Zespół Opieki Zdrowotnej im. prof. Antoniego Kępińskiego w Jarosławiu</t>
  </si>
  <si>
    <t>Samodzielny Publiczny Zespól Zakładów Opieki Zdrowotnej w Nowej Dębie</t>
  </si>
  <si>
    <t>tarnobrzeski + Tarnobrzeg</t>
  </si>
  <si>
    <t>Wiek 18 +</t>
  </si>
  <si>
    <t>Liczba osób dorosłych 18+</t>
  </si>
  <si>
    <t>Dane z Oddziału Podkarpackiego NFZ</t>
  </si>
  <si>
    <t>Liczba pacjentów w grupach wiekowych korzystających z poszczególnych form świadczeń w 2017</t>
  </si>
  <si>
    <t>Liczba pacjentów z każdego powiatu w grupach wiekowych korzystających z poszczególnych form świadczeń w 2017</t>
  </si>
  <si>
    <t>teryt_popr</t>
  </si>
  <si>
    <t>nazwa_popr</t>
  </si>
  <si>
    <t>19+</t>
  </si>
  <si>
    <t>Suma końcowa</t>
  </si>
  <si>
    <t>Dane z Oddziału Podkarpackiego NFZ - okres sprawozdawczy 2017</t>
  </si>
  <si>
    <t>Wiek 0-18</t>
  </si>
  <si>
    <t>Wiek 19+</t>
  </si>
  <si>
    <t>brak danych</t>
  </si>
  <si>
    <t xml:space="preserve">Ogółem </t>
  </si>
  <si>
    <t>ATC kod poziomu 2</t>
  </si>
  <si>
    <t>ATC nazwa poziomu 2</t>
  </si>
  <si>
    <t>Suma z Wartość</t>
  </si>
  <si>
    <t>Suma z Opłata pacjenta</t>
  </si>
  <si>
    <t>Suma z Refundacja</t>
  </si>
  <si>
    <t>N02</t>
  </si>
  <si>
    <t>Leki przeciwbólowe</t>
  </si>
  <si>
    <t>N03</t>
  </si>
  <si>
    <t>Leki przeciwpadaczkowe (przeciwdrgawkowe)</t>
  </si>
  <si>
    <t>N04</t>
  </si>
  <si>
    <t>Leki przeciwparkinsonowe</t>
  </si>
  <si>
    <t>N05</t>
  </si>
  <si>
    <t>Leki psychotropowe (psycholeptyczne)</t>
  </si>
  <si>
    <t>N06</t>
  </si>
  <si>
    <t>Psychoanaleptyki</t>
  </si>
  <si>
    <t>N07</t>
  </si>
  <si>
    <t>Inne leki wpływające na układ nerwowy</t>
  </si>
  <si>
    <t>Koszty refundacji</t>
  </si>
  <si>
    <t>Brak danych</t>
  </si>
  <si>
    <t>Liczba pacjentów z poszczególnych powiatów leczonych na oddziałach stacjonarnych</t>
  </si>
  <si>
    <t>Nazwa podmiotu leczniczego prowadzącego oddziały stacjonarne</t>
  </si>
  <si>
    <t>Szpital Wojewódzki OLK / Wojewódzki Szpital im. Św.Ojca Pio w Przemyślu</t>
  </si>
  <si>
    <t>Niepubliczny Zakład Opieki Zdrowotnej Zakład Pielęgnacyjno-Opiekuńczy Katarzyna Kondracka</t>
  </si>
  <si>
    <t>Świadczenia psychiatryczne stacjonarne dla dorosłych</t>
  </si>
  <si>
    <t>Szpital Powiatowy w Nowej Dębie</t>
  </si>
  <si>
    <t>Liczba pacjentów z powiatu leczonych na oddziałach psychiatrycznych ogólnych w 2017</t>
  </si>
  <si>
    <t>Liczba mieszkańców dorosłych w powiecie</t>
  </si>
  <si>
    <t>Wskaźnik promilowy</t>
  </si>
  <si>
    <t xml:space="preserve">Liczba pacjentów z poszczególnych powiatów leczonych na stacjonarnych oddziałach psychiatrycznych dla dorosłych </t>
  </si>
  <si>
    <t>Oddziały w Dębicy</t>
  </si>
  <si>
    <t>Tabela dotycząca oddziałów psychiatrycznych ogólnych w układzie pionowym</t>
  </si>
  <si>
    <t>Liczba dorosłych mieszkańców w powiecie</t>
  </si>
  <si>
    <t>Oddziały w Jarosławiu</t>
  </si>
  <si>
    <t>Oddział w Jaśle</t>
  </si>
  <si>
    <t>Oddział w Leżajsku</t>
  </si>
  <si>
    <t>Oddziały w Nowej Dębie</t>
  </si>
  <si>
    <t>Oddział w Rzeszowie</t>
  </si>
  <si>
    <t>Oddział w Stalowej Woli</t>
  </si>
  <si>
    <t>Oddziały w Żurawicy k/Przemyśl</t>
  </si>
  <si>
    <t>Ogółem pacjenci z powiatu</t>
  </si>
  <si>
    <t>Statystyki ogólne</t>
  </si>
  <si>
    <t>MIN=1,35</t>
  </si>
  <si>
    <t>MAX=7,27</t>
  </si>
  <si>
    <t>Średnia = 3,51</t>
  </si>
  <si>
    <t>Odchylenie standardowe = 1,611191</t>
  </si>
  <si>
    <t>Przedział odchylenia standar (1,90-5,12)</t>
  </si>
  <si>
    <t>F00-F09</t>
  </si>
  <si>
    <t>F10</t>
  </si>
  <si>
    <t>F11-F19</t>
  </si>
  <si>
    <t>F20</t>
  </si>
  <si>
    <t>F21-F29</t>
  </si>
  <si>
    <t>F30, F32</t>
  </si>
  <si>
    <t>F31, F33</t>
  </si>
  <si>
    <t>F34- F39</t>
  </si>
  <si>
    <t>F40- F48</t>
  </si>
  <si>
    <t>F50</t>
  </si>
  <si>
    <t>F51-F59</t>
  </si>
  <si>
    <t>F60-F69</t>
  </si>
  <si>
    <t>F70-F79</t>
  </si>
  <si>
    <t>F80-F83; F88; F89</t>
  </si>
  <si>
    <t>F84</t>
  </si>
  <si>
    <t>F90-F98</t>
  </si>
  <si>
    <t>F99</t>
  </si>
  <si>
    <t>Razem</t>
  </si>
  <si>
    <t>Kod</t>
  </si>
  <si>
    <t>Nazwa powiatu</t>
  </si>
  <si>
    <t>Liczba pacjentów według grup rozpoznań leczonych łącznie na oddziałach dziennych typu:</t>
  </si>
  <si>
    <t>Liczba pacjentów według grup rozpoznań leczonych łacznie na oddziałach stacjonarnych typu:</t>
  </si>
  <si>
    <t>Liczba pacjentów według grup rozpoznań leczonych łącznie na oddziałach stacjonarnych typu:</t>
  </si>
  <si>
    <t>Liczba pacjentów według grup rozpoznań leczonych łącznie w opiece ambulatoryjnej typu:</t>
  </si>
  <si>
    <t>Liczba pacjentów według grup rozpoznań objętych leczeniem środowiskowym:</t>
  </si>
  <si>
    <t>Liczba pacjentów według grup rozpoznań korzystających ze świadczeń opiekuńczo-lecznicze psychiatryczne dla dorosłych</t>
  </si>
  <si>
    <t>W przedziale wiekowym 0-29 brak leczonych pacjentów</t>
  </si>
  <si>
    <t>ŚWIADCZENIA STACJONARNE</t>
  </si>
  <si>
    <t>OGÓŁEM KOSZT OPIEKI STACJONARNEJ</t>
  </si>
  <si>
    <t>ŚWIADCZENIA DZIENNE</t>
  </si>
  <si>
    <t>OGÓŁEM OPIEKA DZIENNA</t>
  </si>
  <si>
    <t>DZIENNE PSYCHIATRYCZNE DLA DOROSŁYCH</t>
  </si>
  <si>
    <t>DZIENNE PSYCHIATR REHAB DLA DZIECI I MŁODZIEŻY</t>
  </si>
  <si>
    <t>DZIENNE REHAB DLA OSÓB Z CAŁOŚCIOWYMI ZABURZENIAMI ROZWOJOWYMI</t>
  </si>
  <si>
    <t>DZIENNE PSYCHIATRYCZNE REHABILITACYJNE DLA DOROSŁYCH</t>
  </si>
  <si>
    <t>DZIENNE PSYCHIATRYCZNE GERIATRYCZNE</t>
  </si>
  <si>
    <t>DZIENNE LECZENIA ZABURZEŃ NERWICOWYCH</t>
  </si>
  <si>
    <t>ŚWIADCZENIA AMBULATORYJNE</t>
  </si>
  <si>
    <t>SUMA KOSZTÓW ŚWIADCZEŃ AMBULATORYJNYCH</t>
  </si>
  <si>
    <t>ZLICZENIE ŚWIADCZEŃ AMBULATORYJNYCH</t>
  </si>
  <si>
    <t xml:space="preserve">Kod </t>
  </si>
  <si>
    <t>LECZENIE ŚRODOWISKOWE</t>
  </si>
  <si>
    <t>SUMA</t>
  </si>
  <si>
    <t>Symulacja budżetu CZP w 2017 r.</t>
  </si>
  <si>
    <t>OGÓŁEM</t>
  </si>
  <si>
    <t>ZLICZENIE OPIEKA STACJONARNA</t>
  </si>
  <si>
    <t>ZLICZENIE OPIEKA DZIENNA</t>
  </si>
  <si>
    <t>Ludność - dorośli</t>
  </si>
  <si>
    <t>Stawka kapitacyjna w pilotażu</t>
  </si>
  <si>
    <t>Potencjalny budżet CZP</t>
  </si>
  <si>
    <t>Różnica symulowany budżet CZP - wydatki w 2017</t>
  </si>
  <si>
    <t>Różnica CZP w pilotażu - wydatki w 2017</t>
  </si>
  <si>
    <t>OPIEKA STACJONARNA</t>
  </si>
  <si>
    <t>OPIEKA DZIENNA</t>
  </si>
  <si>
    <t xml:space="preserve">STRUKTURA KOSZTÓW </t>
  </si>
  <si>
    <t>SYMULACJA BUDZETU CZP WG STAWKI KAPITACYJNEJ W PILOTAŻU</t>
  </si>
  <si>
    <t xml:space="preserve">Stawka kapitacyjna dla dorosłych wg średniej krajowej w 2017 </t>
  </si>
  <si>
    <t>PORADA LEKARSKA DIAGNOSTYCZNA - 0,75 GODZINY</t>
  </si>
  <si>
    <t>PORADA LEKARSKA DIAGNOSTYCZNA DLA DZIECI, MŁODZIEŻY - 1 GODZINA</t>
  </si>
  <si>
    <t>PORADA LEKARSKA TERAPEUTYCZNA - 0,50 GODZINY</t>
  </si>
  <si>
    <t>PORADA LEKARSKA TERAPEUTYCZNA DLA DZIECI, MŁODZIEŻY - 0,5 GODZINY</t>
  </si>
  <si>
    <t>PORADA KONTROLNA - 0,25 GODZINY</t>
  </si>
  <si>
    <t>PORADA KONTROLNA DLA DZIECI, MŁODZIEŻY - 0,25 GODZINY</t>
  </si>
  <si>
    <t>PORADA PSYCHOLOGICZNA DIAGNOSTYCZNA - 0,75 GODZINY</t>
  </si>
  <si>
    <t>PORADA PSYCHOLOGICZNA DIAGNOSTYCZNA DLA DZIECI, MŁODZIEŻY - 1 GODZINA</t>
  </si>
  <si>
    <t>PORADA PSYCHOLOGICZNA - 0,75 GODZINY</t>
  </si>
  <si>
    <t>SESJA PSYCHOTERAPII INDYWIDUALNEJ WYKONANA PRZEZ OSOBĘ W TRAKCIE SZKOLENIA DO UZYSKANIA CERTYFIKATU PSYCHOTERAPEUTY - MIN. 1 GODZ.</t>
  </si>
  <si>
    <t>SESJA PSYCHOTERAPII INDYWIDUALNEJ WYKONYWANA PRZEZ PSYCHOTERAPEUTĘ - MIN. 1 GODZ.</t>
  </si>
  <si>
    <t>SESJA PSYCHOTERAPII RODZINNEJ (UCZESTNIK) - 1 GODZINA</t>
  </si>
  <si>
    <t>SESJA PSYCHOTERAPII GRUPOWEJ (UCZESTNIK) - 1 GODZINA</t>
  </si>
  <si>
    <t>SESJA WSPARCIA PSYCHOSPOŁECZNEGO (UCZESTNIK) - 1 GODZINA</t>
  </si>
  <si>
    <t>PORADA LEKARSKA DIAGNOSTYCZNA DLA OSÓB Z AUTYZMEM DZIECIĘCYM - 1 GODZINA</t>
  </si>
  <si>
    <t>PORADA KOMPLEKSOWO - KONSULTACYJNA DLA OSÓB Z AUTYZMEM DZIECIĘCYM (1 GODZ.)</t>
  </si>
  <si>
    <t>PROGRAM TERAPEUTYCZNO - REHABILITACYJNY DLA OSÓB Z AUTYZMEM DZIECIĘCYM (1 GODZ.)</t>
  </si>
  <si>
    <t>WIZYTA/ PORADA DOMOWA/ ŚRODOWISKOWA MIEJSCOWA - OD1 DO 1,5 GODZINY</t>
  </si>
  <si>
    <t>WIZYTA/ PORADA DOMOWA/ ŚRODOWISKOWA ZAMIEJSCOWA - OD 1,5 DO 2 GODZIN</t>
  </si>
  <si>
    <t>WIZYTA/PORADA DOMOWA/ŚRODOWISKOWA - 1 GODZINA</t>
  </si>
  <si>
    <t>WIZYTA TERAPEUTY ŚRODOWISKOWEGO - 0,75 GODZINY</t>
  </si>
  <si>
    <t>PLD</t>
  </si>
  <si>
    <t>PLDDzM</t>
  </si>
  <si>
    <t>PLT</t>
  </si>
  <si>
    <t>PLTDzM</t>
  </si>
  <si>
    <t>PLK</t>
  </si>
  <si>
    <t>PKDzM</t>
  </si>
  <si>
    <t>PPD</t>
  </si>
  <si>
    <t>PPDDzM</t>
  </si>
  <si>
    <t>PP</t>
  </si>
  <si>
    <t>PPDzM</t>
  </si>
  <si>
    <t>SPIotsz</t>
  </si>
  <si>
    <t>SPIpzc</t>
  </si>
  <si>
    <t>SPR</t>
  </si>
  <si>
    <t>SPG</t>
  </si>
  <si>
    <t>SWPS</t>
  </si>
  <si>
    <t>PLDOADz</t>
  </si>
  <si>
    <t>PKKADz</t>
  </si>
  <si>
    <t>PTROADz</t>
  </si>
  <si>
    <t>WŚMiejsc</t>
  </si>
  <si>
    <t>WŚZaMiej</t>
  </si>
  <si>
    <t>WŚ</t>
  </si>
  <si>
    <t>WTŚ</t>
  </si>
  <si>
    <t>Liczba pacjentów korzystających z poszczególnych procedur</t>
  </si>
  <si>
    <t>PORADA LEKARSKA DIAGNOSTYCZNA OGÓŁEM</t>
  </si>
  <si>
    <t>PORADA LEKARSKA TERAPEUTYCZNA OGÓLNIE</t>
  </si>
  <si>
    <t>PORADA LEKARSKA KONTROLNA OGÓŁEM</t>
  </si>
  <si>
    <t>PORADA PSYCHOLOGICZNA DIAGNOSTYCZNA OGÓŁEM</t>
  </si>
  <si>
    <t>PORADA PSYCHOLOGICZNA OGÓŁEM</t>
  </si>
  <si>
    <t>SESJA PSYCHOTERAPII INDYWIDUALNEJ OGÓŁEM</t>
  </si>
  <si>
    <t>SESJA PSYCHOTERAPII RODZINNEJ OGÓŁEM</t>
  </si>
  <si>
    <t>SESJA PSYCHOTERAPII GRUPOWEJ</t>
  </si>
  <si>
    <t>SESJA WSPARCIA PSYCHOSPOŁECZNEGO</t>
  </si>
  <si>
    <t>PORADA LEKARSKA DIAGNOSTYCZNA DLA OSÓB Z AUTYZMEM DZIECIĘCYM</t>
  </si>
  <si>
    <t>PORADA KOMPLEKSOWO - KONSULTACYJNA DLA OSÓB Z AUTYZMEM DZIECIĘCYM</t>
  </si>
  <si>
    <t>PROGRAM TERAPEUTYCZNO - REHABILITACYJNY DLA OSÓB Z AUTYZMEM DZIECIĘCYM</t>
  </si>
  <si>
    <t>WIZYTA/ PORADA DOMOWA/ ŚRODOWISKOWA MIEJSCOWA</t>
  </si>
  <si>
    <t>WIZYTA/ PORADA DOMOWA/ ŚRODOWISKOWA ZAMIEJSCOWA</t>
  </si>
  <si>
    <t>WIZYTA/PORADA DOMOWA/ŚRODOWISKOWA</t>
  </si>
  <si>
    <t>WIZYTA TERAPEUTY ŚRODOWISKOWEGO</t>
  </si>
  <si>
    <t>PLD all</t>
  </si>
  <si>
    <t>PLT all</t>
  </si>
  <si>
    <t>PLK all</t>
  </si>
  <si>
    <t>PPD all</t>
  </si>
  <si>
    <t>PP all</t>
  </si>
  <si>
    <t>SPI</t>
  </si>
  <si>
    <t>ŁĄCZNIE</t>
  </si>
  <si>
    <t>Nazwa powiat</t>
  </si>
  <si>
    <t>ŚWIADCZENIE DZIENNE</t>
  </si>
  <si>
    <t>OGÓŁEM ŚWIADCZENIA STACJONARNE</t>
  </si>
  <si>
    <t>Miejscowość</t>
  </si>
  <si>
    <t>Typy Domu</t>
  </si>
  <si>
    <t>Liczba uczestników w Domu typu A</t>
  </si>
  <si>
    <t>Liczba uczestników w Domu typu B</t>
  </si>
  <si>
    <t>Liczba uczestników w Domu typu C</t>
  </si>
  <si>
    <t>Najczęściej występujące zaburzenia psychiczne u uczestników w Domu typu C wraz z podaniem ich liczby, np. cierpiących na:</t>
  </si>
  <si>
    <t>autyzm</t>
  </si>
  <si>
    <t>choroba Alzheimera</t>
  </si>
  <si>
    <t>epilepsję</t>
  </si>
  <si>
    <t>zaburzenia psychoorganiczne</t>
  </si>
  <si>
    <t>inne (jakie)</t>
  </si>
  <si>
    <t>Opis innych zaburzeń</t>
  </si>
  <si>
    <t>Liczba hospitalizacji w specjalistycznych psychiatrycznych jednostkach opieki zdrowotnej w 2017 r.</t>
  </si>
  <si>
    <t>Opis dotyczący hospitalizacji</t>
  </si>
  <si>
    <t>Regulaminowa liczba miejsc w ŚDS</t>
  </si>
  <si>
    <t>Ogólna liczba kobiet uczęszczających do ŚDS (wg stanu na dzień 31.12.2017 r.)</t>
  </si>
  <si>
    <t>Ogólna liczba mężczyzn uczęszczających do ŚDS (wg stanu na dzień 31.12.2017 r.)</t>
  </si>
  <si>
    <t>Ilość uczestników skierowanych „na tzw. zastępstwo”</t>
  </si>
  <si>
    <t>Liczba osób, które podjęły rehabilitację w warsztatach terapii zajęciowej</t>
  </si>
  <si>
    <t>Liczba osób, które podjęły jakąkolwiek formę zatrudnienia</t>
  </si>
  <si>
    <t>Dodatkowy opis form zatrudnienia</t>
  </si>
  <si>
    <t>Liczba uczestników samotnie gospodarujących</t>
  </si>
  <si>
    <t>Liczba uczestników w rodzinie</t>
  </si>
  <si>
    <t>Wiek uczestników: 0-18 lat</t>
  </si>
  <si>
    <t>19-40 lat</t>
  </si>
  <si>
    <t>41-60 lat</t>
  </si>
  <si>
    <t>61-74 lat</t>
  </si>
  <si>
    <t>powyżej 75 lat</t>
  </si>
  <si>
    <t>Wykształcenie uczestników (liczba osób): wyższe mgr / inż.</t>
  </si>
  <si>
    <t>wyższe licencjacie</t>
  </si>
  <si>
    <t>średnie</t>
  </si>
  <si>
    <t>zawodowe</t>
  </si>
  <si>
    <t>podstawowe</t>
  </si>
  <si>
    <t>brak wykształcenia</t>
  </si>
  <si>
    <t>Porozumienia zawarte z innymi gminami: ilu osób dotyczy</t>
  </si>
  <si>
    <t>Porozumienia zawarte z innymi gminami: nazwy gmin, z którymi zawarto porozumienie</t>
  </si>
  <si>
    <t>Liczba uczestników, na których przysługuje możliwość podwyższenia dotacji, w związku z realizacją programu „Za życiem”, tj.: osób ze spektrum autyzmu,</t>
  </si>
  <si>
    <t>Liczba uczestników, na których przysługuje możliwość podwyższenia dotacji, w związku z realizacją programu „Za życiem”, tj.: osób z niepełnosprawnością sprzężoną.</t>
  </si>
  <si>
    <t>Nowosiółki k.Baligrodu</t>
  </si>
  <si>
    <t>BC</t>
  </si>
  <si>
    <t>Gmina Solina</t>
  </si>
  <si>
    <t>Izdebki</t>
  </si>
  <si>
    <t>Brzostek</t>
  </si>
  <si>
    <t xml:space="preserve"> depresja, schizofrenia, nerwica</t>
  </si>
  <si>
    <t>Jodłowa, Pilzno, Kołaczyce, Frysztak</t>
  </si>
  <si>
    <t>B</t>
  </si>
  <si>
    <t>Powiat krośnieński</t>
  </si>
  <si>
    <t>Potok</t>
  </si>
  <si>
    <t>Miasto Krosno</t>
  </si>
  <si>
    <t>Rymanów</t>
  </si>
  <si>
    <t>Sanok, Brzozów</t>
  </si>
  <si>
    <t>Pień</t>
  </si>
  <si>
    <t>Gmina Wadowice Górne 5; Czarna 5; Radgoszcz 1; Przecław 1</t>
  </si>
  <si>
    <t>Ustrzyki Dolne</t>
  </si>
  <si>
    <t>ABC</t>
  </si>
  <si>
    <t xml:space="preserve"> zaburzenia nerwicowe</t>
  </si>
  <si>
    <t>Gmina Lutowiska- 2 osoby; Gmina Czarna – 6 osób</t>
  </si>
  <si>
    <t>Blizne</t>
  </si>
  <si>
    <t>słuchowe</t>
  </si>
  <si>
    <t>Gmina Domaradz</t>
  </si>
  <si>
    <t>Brzozów</t>
  </si>
  <si>
    <t xml:space="preserve"> zaburzenia psychiczne powypadkowe o podłożu organicznym</t>
  </si>
  <si>
    <t>Gminy Haczów 4 Dydnia 6 Domaradz 1</t>
  </si>
  <si>
    <t>- zab schizoafektywne 1; urojeniowe 1; afektywne dwubiegunowe 2; choroba Little'a; zespół nadpobudliwości 1; choroba Barlowa 1; zab depresyjne 1; zab lękowe 1; organiczne zaburzenia osobowości</t>
  </si>
  <si>
    <t>Gmina Dębica, Gmina Pilzno</t>
  </si>
  <si>
    <t>1 osoba  - organiczne zaburzenia depresyjne i osobowości</t>
  </si>
  <si>
    <t>Przysieki</t>
  </si>
  <si>
    <t xml:space="preserve"> Gmina Jasło, Miasto Jasło, Gmina Kołaczyce</t>
  </si>
  <si>
    <t>Kolbuszowa</t>
  </si>
  <si>
    <t>/zab lękowo-depresyjne/</t>
  </si>
  <si>
    <t>Niwiska, Cmolas, Raniżów, Sędziszów Młp Dzikowiec</t>
  </si>
  <si>
    <t>Wilcza Wola - Spie</t>
  </si>
  <si>
    <r>
      <t>a)</t>
    </r>
    <r>
      <rPr>
        <sz val="7"/>
        <color theme="1"/>
        <rFont val="Calibri"/>
        <family val="2"/>
        <charset val="238"/>
        <scheme val="minor"/>
      </rPr>
      <t> </t>
    </r>
    <r>
      <rPr>
        <sz val="12"/>
        <color theme="1"/>
        <rFont val="Calibri"/>
        <family val="2"/>
        <charset val="238"/>
        <scheme val="minor"/>
      </rPr>
      <t>Gminą Majdan Królewski – 9 b) Z Gminą Cmolas - 2</t>
    </r>
  </si>
  <si>
    <t>Wola Raniżowska</t>
  </si>
  <si>
    <t>stan po udarze mózgu</t>
  </si>
  <si>
    <t>Gmina Raniżów</t>
  </si>
  <si>
    <t>(depresja, nerwica, demencja)</t>
  </si>
  <si>
    <t>Powiat Krosno</t>
  </si>
  <si>
    <t>Cergowa</t>
  </si>
  <si>
    <t>Zaburzenia zachowania, nastroju, emocji- 1 osoba  Zaburzenia mowy i słuchu – 1 osoba</t>
  </si>
  <si>
    <t>1 Gmina Chorkówka</t>
  </si>
  <si>
    <t>Lesko</t>
  </si>
  <si>
    <t>1 niewidomy, 1 niedowład spastyczny</t>
  </si>
  <si>
    <t>Gmina Olszanica, Gmina Solina</t>
  </si>
  <si>
    <t>Jelna</t>
  </si>
  <si>
    <t>/zaburzenia adaptacyjne, zespół otępienny/</t>
  </si>
  <si>
    <t>Laszczyny</t>
  </si>
  <si>
    <t>osoby  zaburzenia pamięci świeżej i długotrwałej oraz inne współistniejące: niewydolność krążeniowa NYHA II, przebyte zapalenie mięśnia sercowego, stan po nagłym zatrzymaniu krążenia, zaburzenia emocjonalne rozpoczynające się w okresie dzieciństwa</t>
  </si>
  <si>
    <t>rehbilitacja w WTZ Leżajsk; zatrudnienie ZAZ Nowa Sarzyna</t>
  </si>
  <si>
    <t>Gminy Żołynia 2, Rakszawa 1, Tryńcza 2, Leżajsk 14, Miasto Leżajsk 3</t>
  </si>
  <si>
    <t>Sarzyna</t>
  </si>
  <si>
    <t>Gmina Miasto Leżajsk</t>
  </si>
  <si>
    <t>Cieszanów</t>
  </si>
  <si>
    <t>zaburzenia lękowo depresyjne 1, encefalopatia pourazowa 1, mózgowe porażenie dziecięce 1</t>
  </si>
  <si>
    <t>Miasto Lubaczów,Gmina Lubaczów, Miasto i Gmina Narol, Gmina Stary Dzików</t>
  </si>
  <si>
    <t>Horyniec Zdrój</t>
  </si>
  <si>
    <t>Lipsko</t>
  </si>
  <si>
    <t>ślepota obuoczna, zaburzenia depresyjne- 1; zaburzenia zachowania i emocji - 1; zaburzenia osobowości - 2; organiczne zaburzenia afektywne- 1;rozwoju psychoruchowego-1</t>
  </si>
  <si>
    <t>Lubaczów</t>
  </si>
  <si>
    <t>niewidomy</t>
  </si>
  <si>
    <t>Gmina Laszki</t>
  </si>
  <si>
    <t>Nisko</t>
  </si>
  <si>
    <t>Stalowa Wola, Ulanów, Jarocin, Harasiuki, Rudnik n/Sanem, Pysznica</t>
  </si>
  <si>
    <t>Bachórzec</t>
  </si>
  <si>
    <t>-</t>
  </si>
  <si>
    <t>Krzywcza</t>
  </si>
  <si>
    <t>Pruchnik</t>
  </si>
  <si>
    <t>2 staże</t>
  </si>
  <si>
    <t>Gmina Rokietnica-7; Gmina Roźwienica-8</t>
  </si>
  <si>
    <t>Przeworsk</t>
  </si>
  <si>
    <t>organiczne zaburzenia osobowości, organiczne zaburzenia lękowe, organiczne zaburzenia nastroju, stan po urazie głowy - osłabienie funkcji poznawczych, depresja po udarze mózgu (niedowład lewostronny)</t>
  </si>
  <si>
    <t>GMINA WIEJSKA PRZEWORSK, TRYŃCZA</t>
  </si>
  <si>
    <t>Ropczyce</t>
  </si>
  <si>
    <t>zaburzenia lękowo-depresyjne</t>
  </si>
  <si>
    <t>Dynów</t>
  </si>
  <si>
    <t>zaburzenia depresyjne o podłożu organicznym 1; zespół naczyniowo-mózgowy 1; niedowład lewostronny stan po udarze mózgu</t>
  </si>
  <si>
    <t>Gmina Dynów 12, Gmina Jawornik 0, Gmina Błażowa 0</t>
  </si>
  <si>
    <t>Mogielnica</t>
  </si>
  <si>
    <t>Wysoka Głogowska</t>
  </si>
  <si>
    <t xml:space="preserve"> (nerwica 1; ruchowe 2; ślepota 1)</t>
  </si>
  <si>
    <t>Zagórz</t>
  </si>
  <si>
    <t>Organiczne zaburzenia nastroju – 1 osoba Organiczne zaburzenia funkcji poznawczych – 1 osoba  Organiczne zaburzenia osobowości i procesów poznawczych – 1 osoba</t>
  </si>
  <si>
    <t>Bojanów</t>
  </si>
  <si>
    <t>stwardnienie rozsiane, Parkinson</t>
  </si>
  <si>
    <t>Gmina Nisko</t>
  </si>
  <si>
    <t>Nowa Wieś</t>
  </si>
  <si>
    <t>(zaburzenia osobowości)</t>
  </si>
  <si>
    <t>Niebylec, Boguchwała, Lubenia</t>
  </si>
  <si>
    <t>Strzyżów</t>
  </si>
  <si>
    <t>Gmina Wiśniowa</t>
  </si>
  <si>
    <t xml:space="preserve"> /nawracające zaburzenia depresyjne 2; osobowość schizoidalna 1; encefalopatia 2; urojeniowe zaburzenia depresyjne 1; przewlekłe zaburznie lękowo-depresyjne 1; przewlekłe zaburzenia lękowe 1; upośledzenie umysłowe 2</t>
  </si>
  <si>
    <t>w tym  1 osoba cztery razy, 2 osoby 2 razy</t>
  </si>
  <si>
    <t>(1 osoba - zatrudnienie na wolnym rynku pracy) (4 osoby – staże zawodowe, w tym w 2017r. 1 osoba zatrudnienie wynikające z umowy stażowej) (1 osoba – podjęcie pracy wolontaryjnej) **Dodatkowo w/w obejmowało także uczestników korzystających z zakresu usług Klubu Samopomocy przy ŚDS, tj. 2 osoby  kurs podnoszący kwalifikacje zawodowe i staże zawodowe</t>
  </si>
  <si>
    <t>Gmina Łoniów</t>
  </si>
  <si>
    <t>Baranów Sandomierski</t>
  </si>
  <si>
    <t>Gminy Padew Narodowa, Tuszów Narodowy</t>
  </si>
  <si>
    <t>Gorzyce</t>
  </si>
  <si>
    <t>zaburzenia lękowo – depresyjne 1, zaburzenia adaptacyjne 1</t>
  </si>
  <si>
    <t>6 osób</t>
  </si>
  <si>
    <t>Gmina Zaleszany, Gmina Tarnobrzeg</t>
  </si>
  <si>
    <t>Radymno</t>
  </si>
  <si>
    <t>Gmina Radymno -  12 Gmina Orły – 1 Gmina Laszki - 0</t>
  </si>
  <si>
    <t>Łańcut z filią Rakszawa</t>
  </si>
  <si>
    <t xml:space="preserve">AB </t>
  </si>
  <si>
    <t>Krzywe</t>
  </si>
  <si>
    <t>AB</t>
  </si>
  <si>
    <t>Gmina Sanok</t>
  </si>
  <si>
    <t>inny ośrodek wsparcia, warunki pracy chronionej - ZAZ Jarosław</t>
  </si>
  <si>
    <t>Jarosław, Wiązownica, Pawłosiów, Radymno, Laszki, Zarzecze</t>
  </si>
  <si>
    <t>Nowy Żmigród</t>
  </si>
  <si>
    <t>Rudnik nad Sanem</t>
  </si>
  <si>
    <t>Jeżowe, Ulanów, Harasiuki, Krzeszów, Jarocin, Nisko</t>
  </si>
  <si>
    <t>Łopuszka Wielka</t>
  </si>
  <si>
    <t>Miasto Przeworsk (2), Gmina Przeworsk 4, Gmina Pruchnik 1, Gmina Gać 3</t>
  </si>
  <si>
    <t>Sieniawa</t>
  </si>
  <si>
    <t>Gmina Adamówka 8; Gmina Tryńcza 6</t>
  </si>
  <si>
    <t>Sędziszów Młp.</t>
  </si>
  <si>
    <t>Kamień</t>
  </si>
  <si>
    <t xml:space="preserve">Gmina Jeżowe: 5 osób </t>
  </si>
  <si>
    <t>Gmina Raniżów: 1 osoba ; Gmina Janów Lubelski: 1 osoba</t>
  </si>
  <si>
    <t>Sokołów Młp</t>
  </si>
  <si>
    <t>Tyczyn</t>
  </si>
  <si>
    <t>(1 umowa o pracę, 1 staż, 5 płatne praktyki zawodowe)</t>
  </si>
  <si>
    <t xml:space="preserve">z Miastem Rzeszów, Gminą Boguchwała, Gminą Lubenia i Gminą Chmielnik. Z terenu 4 gmin ościennych do Domu uczęszcza łącznie 11 osób </t>
  </si>
  <si>
    <t>Zaczernie</t>
  </si>
  <si>
    <t>Gmina Głogów Małopolski, Gmina Miasto Łańcut, Gmina Świlcza,  Gmina Miasto Rzeszów</t>
  </si>
  <si>
    <t>Wolica</t>
  </si>
  <si>
    <t>Gmina Sanok 10; Gmina Zarszyn 2</t>
  </si>
  <si>
    <t>Gmina Pysznica; Gmina i Miasto Nisko</t>
  </si>
  <si>
    <t>Radomyśl nad Sanem</t>
  </si>
  <si>
    <t>Gmina Zaleszany (6 osób) Gmina Zaklików (3 osoby) Gmina Annopol (2 osoby)</t>
  </si>
  <si>
    <t>Bircza</t>
  </si>
  <si>
    <t>(3 dysfunkcje mowy, słuchu; 5 porażenia pourazowe i poudarowe</t>
  </si>
  <si>
    <t>Kąkolówka</t>
  </si>
  <si>
    <t>Mielec-Biernackiego</t>
  </si>
  <si>
    <t>Gmina Mielec 4 osoby, Gmina Kolbuszowa 0; Radomyśl Wlk 0</t>
  </si>
  <si>
    <t>Mielec - Wojsławska</t>
  </si>
  <si>
    <t>Woliczka</t>
  </si>
  <si>
    <t xml:space="preserve"> (upośledzenie 14; nerwice 2; zaburzenia depresyjno-lękowe 2)</t>
  </si>
  <si>
    <t>Boguchwała, Rzeszów</t>
  </si>
  <si>
    <t>Zalesie / Zarzecze</t>
  </si>
  <si>
    <t>Za rok 2017 liczba uczestników w Domu typu</t>
  </si>
  <si>
    <t>A</t>
  </si>
  <si>
    <t>C</t>
  </si>
  <si>
    <t>Liczba orzeczeń o niepełnosprawności intelektualnej, psychicznej, autyzm u osób dorosłych w okresie od stycznia 2016 do marca 2017 wg danych Podkarpackiego Urzędu Wojewódzkiego</t>
  </si>
  <si>
    <t>Lp.</t>
  </si>
  <si>
    <t>01-U</t>
  </si>
  <si>
    <t>02-P</t>
  </si>
  <si>
    <t xml:space="preserve">12-C </t>
  </si>
  <si>
    <t>19</t>
  </si>
  <si>
    <t>56</t>
  </si>
  <si>
    <t>31</t>
  </si>
  <si>
    <t>18</t>
  </si>
  <si>
    <t>15</t>
  </si>
  <si>
    <t>36</t>
  </si>
  <si>
    <t>22</t>
  </si>
  <si>
    <t>24</t>
  </si>
  <si>
    <t>366</t>
  </si>
  <si>
    <t>Typ B/01-U</t>
  </si>
  <si>
    <t>Typ A/02-P</t>
  </si>
  <si>
    <t>Zestawienie</t>
  </si>
  <si>
    <t>Typ ŚDS</t>
  </si>
  <si>
    <t>Niepełnosprawność</t>
  </si>
  <si>
    <t>W zestawieniu około 60% osób z orzeczeniem o niepełnosprawności intelektualnej korzysta ze świadczeń ośrodków wsparcia dziennego.</t>
  </si>
  <si>
    <t>W przypadku osób z niepełnosprawnością psychiczną wskaźnik wynosi 4%</t>
  </si>
  <si>
    <t xml:space="preserve">Uwaga: dane o liczbie orzeczeń wydanych w okresie od stycznia 2016 do marca 2017 nie odwzierciedlają w pełni liczby osób z ważnym orzeczeniem o niepełnosprawności. </t>
  </si>
  <si>
    <t>Ogólnie osób z ważnym orzeczeniem o niepełnosprawności może być więcej. Jednakże można założyć, że proporcje między grupami są zachowane.</t>
  </si>
  <si>
    <t xml:space="preserve">Wniosek: </t>
  </si>
  <si>
    <t>Grupa osób z niepełnosprawnością psychiczną jest w znacznym stopniu wykluczona z opieki środowiskowej typu ośrodka wsparcia dziennego.</t>
  </si>
  <si>
    <t xml:space="preserve">Należy zbadać jakie są realne potrzeby opieki środowiskowej w zakresie medycznym, społecznym, aktywizacji zawodowej osób z niepełnosprawnością psychiczną. </t>
  </si>
  <si>
    <t xml:space="preserve">Co z nimi się dzieje? Jaką opiekę i wsparcie do nich dociera? Jakiej opieki i wsparcia potrzebują? </t>
  </si>
  <si>
    <t>SPECJALISTYCZNE USŁUGI OPIEKUŃCZE W MIEJSCU ZAMIESZKANIA DLA
OSÓB Z ZABURZENIAMI PSYCHICZNYMI W 2017 ROKU</t>
  </si>
  <si>
    <t>Liczba osób,
którym
przyznano
decyzją
świadczenie</t>
  </si>
  <si>
    <t>Liczba
świadczeń</t>
  </si>
  <si>
    <t>Kwota
świadczeń w zł</t>
  </si>
  <si>
    <t>Liczba rodzin</t>
  </si>
  <si>
    <t>Liczba osób w
rodzinach</t>
  </si>
  <si>
    <t>bieszczadzki Suma</t>
  </si>
  <si>
    <t>brzozowski Suma</t>
  </si>
  <si>
    <t>dębicki Suma</t>
  </si>
  <si>
    <t>jarosławski Suma</t>
  </si>
  <si>
    <t>jasielski Suma</t>
  </si>
  <si>
    <t>kolbuszowski Suma</t>
  </si>
  <si>
    <t>krośnieński Suma</t>
  </si>
  <si>
    <t>leżajski Suma</t>
  </si>
  <si>
    <t>lubaczowski Suma</t>
  </si>
  <si>
    <t>łańcucki Suma</t>
  </si>
  <si>
    <t>mielecki Suma</t>
  </si>
  <si>
    <t>niżański Suma</t>
  </si>
  <si>
    <t>przemyski Suma</t>
  </si>
  <si>
    <t>przeworski Suma</t>
  </si>
  <si>
    <t>ropczycko-sędziszowski Suma</t>
  </si>
  <si>
    <t>rzeszowski Suma</t>
  </si>
  <si>
    <t>sanocki Suma</t>
  </si>
  <si>
    <t>stalowowolski Suma</t>
  </si>
  <si>
    <t>strzyżowski Suma</t>
  </si>
  <si>
    <t>tarnobrzeski Suma</t>
  </si>
  <si>
    <t>leski Suma</t>
  </si>
  <si>
    <t>JEDNOSTKI ORGANIZACYJNE POMOCY I INTEGRACJI SPOŁECZNEJ O ZASIĘGU LOKALNYM - PROWADZONE W RAMACH ZADAŃ WŁASNYCH LUB ZLECONYCH Z ZAKRESU ADMINISTRACJI RZĄDOWEJ ZE ŚRODKÓW NA POMOC I INTEGRACJĘ SPOŁECZNĄ</t>
  </si>
  <si>
    <t xml:space="preserve"> Środowiskowe domy samopomocy </t>
  </si>
  <si>
    <t xml:space="preserve"> Kluby samopomocy dla osób z zaburzeniami psychicznymi </t>
  </si>
  <si>
    <t>MIESZKANIA CHRONIONE dla osób z zaburzeniami psychicznymi</t>
  </si>
  <si>
    <t>Liczba jednostek ŚDS</t>
  </si>
  <si>
    <t>Liczba miejsc ŚDS</t>
  </si>
  <si>
    <t>Liczba osób korzystających</t>
  </si>
  <si>
    <t>KLUB liczba
jednostek</t>
  </si>
  <si>
    <t>liczba miejsc</t>
  </si>
  <si>
    <t>liczba osób
korzystających</t>
  </si>
  <si>
    <t>MChr liczba
jednostek</t>
  </si>
  <si>
    <t>m. Krosno Suma</t>
  </si>
  <si>
    <t>m. Przemyśl Suma</t>
  </si>
  <si>
    <t>m. Rzeszów Suma</t>
  </si>
  <si>
    <t>m. Tarnobrzeg Suma</t>
  </si>
  <si>
    <t>WOJEWÓDZKI ZESPÓŁ DO SPRAW ORZEKANIA O NIEPEŁNOSPRAWNOŚCI W WOJEWÓDZTWIE PODKARPACKIM</t>
  </si>
  <si>
    <t>Tabela 11.1 a Osoby zaliczone do osób niepełnosprawnychi prawomocnym orzeczeniem lub wyrokiem sądu z uwzględnieniem przyczyny</t>
  </si>
  <si>
    <t>niepełnosprawności, wieku oraz płci w podziale na powiaty</t>
  </si>
  <si>
    <t>Okres od 1/2016 do 4/2017</t>
  </si>
  <si>
    <t>Liczba osób według symbolu przyczyny niepełnosprawności 01-U</t>
  </si>
  <si>
    <t>Razem (7+8)</t>
  </si>
  <si>
    <t>według wieku</t>
  </si>
  <si>
    <t>według płci</t>
  </si>
  <si>
    <t>do 3 lat</t>
  </si>
  <si>
    <t>4-7 lat</t>
  </si>
  <si>
    <t>8-16 lat</t>
  </si>
  <si>
    <t>K</t>
  </si>
  <si>
    <t>M</t>
  </si>
  <si>
    <t>Liczba osób według symbolu przyczyny niepełnosprawności 02-P</t>
  </si>
  <si>
    <t>4-7</t>
  </si>
  <si>
    <t>8-16</t>
  </si>
  <si>
    <t>30</t>
  </si>
  <si>
    <t>23</t>
  </si>
  <si>
    <t>37</t>
  </si>
  <si>
    <t>28</t>
  </si>
  <si>
    <t>26</t>
  </si>
  <si>
    <t>21</t>
  </si>
  <si>
    <t>59</t>
  </si>
  <si>
    <t>40</t>
  </si>
  <si>
    <t>42</t>
  </si>
  <si>
    <t>27</t>
  </si>
  <si>
    <t>14</t>
  </si>
  <si>
    <t>46</t>
  </si>
  <si>
    <t>39</t>
  </si>
  <si>
    <t>16</t>
  </si>
  <si>
    <t>17</t>
  </si>
  <si>
    <t>20</t>
  </si>
  <si>
    <t>29</t>
  </si>
  <si>
    <t>25</t>
  </si>
  <si>
    <t>504</t>
  </si>
  <si>
    <t>80</t>
  </si>
  <si>
    <t>410</t>
  </si>
  <si>
    <t>158</t>
  </si>
  <si>
    <t>346</t>
  </si>
  <si>
    <t>Liczba osób według symbolu przyczyny niepełnosprawności 12-C</t>
  </si>
  <si>
    <t>48</t>
  </si>
  <si>
    <t>41</t>
  </si>
  <si>
    <t>139</t>
  </si>
  <si>
    <t>55</t>
  </si>
  <si>
    <t>61</t>
  </si>
  <si>
    <t>118</t>
  </si>
  <si>
    <t>162</t>
  </si>
  <si>
    <t>67</t>
  </si>
  <si>
    <t>35</t>
  </si>
  <si>
    <t>127</t>
  </si>
  <si>
    <t>75</t>
  </si>
  <si>
    <t>38</t>
  </si>
  <si>
    <t>62</t>
  </si>
  <si>
    <t>33</t>
  </si>
  <si>
    <t>68</t>
  </si>
  <si>
    <t>77</t>
  </si>
  <si>
    <t>32</t>
  </si>
  <si>
    <t>64</t>
  </si>
  <si>
    <t>51</t>
  </si>
  <si>
    <t>170</t>
  </si>
  <si>
    <t>53</t>
  </si>
  <si>
    <t>92</t>
  </si>
  <si>
    <t>146</t>
  </si>
  <si>
    <t>52</t>
  </si>
  <si>
    <t>124</t>
  </si>
  <si>
    <t>104</t>
  </si>
  <si>
    <t>100</t>
  </si>
  <si>
    <t>78</t>
  </si>
  <si>
    <t>140</t>
  </si>
  <si>
    <t>60</t>
  </si>
  <si>
    <t>44</t>
  </si>
  <si>
    <t>88</t>
  </si>
  <si>
    <t>83</t>
  </si>
  <si>
    <t>69</t>
  </si>
  <si>
    <t>201</t>
  </si>
  <si>
    <t>79</t>
  </si>
  <si>
    <t>91</t>
  </si>
  <si>
    <t>168</t>
  </si>
  <si>
    <t>225</t>
  </si>
  <si>
    <t>95</t>
  </si>
  <si>
    <t>93</t>
  </si>
  <si>
    <t>188</t>
  </si>
  <si>
    <t>105</t>
  </si>
  <si>
    <t>222</t>
  </si>
  <si>
    <t>49</t>
  </si>
  <si>
    <t>74</t>
  </si>
  <si>
    <t>99</t>
  </si>
  <si>
    <t>171</t>
  </si>
  <si>
    <t>70</t>
  </si>
  <si>
    <t>47</t>
  </si>
  <si>
    <t>2 412</t>
  </si>
  <si>
    <t>438</t>
  </si>
  <si>
    <t>892</t>
  </si>
  <si>
    <t>1 082</t>
  </si>
  <si>
    <t>466</t>
  </si>
  <si>
    <t>1 946</t>
  </si>
  <si>
    <r>
      <t xml:space="preserve">Tabela </t>
    </r>
    <r>
      <rPr>
        <sz val="11"/>
        <rFont val="Arial"/>
        <family val="2"/>
        <charset val="238"/>
      </rPr>
      <t>II.</t>
    </r>
    <r>
      <rPr>
        <sz val="11"/>
        <rFont val="Arial"/>
        <family val="2"/>
        <charset val="238"/>
      </rPr>
      <t>2a Osoby zaliczone do stopnia niepełnosprawności prawomocnym orzeczeniem (o stopniu niepełnosprawności lub orzeczeniem o wskazaniach</t>
    </r>
  </si>
  <si>
    <t>do ulg i uprawnień) lub wyrokiem sądu z uwzględnieniem przyczyny niepełnosprawności, wieku oraz płci w podziale na powiaty</t>
  </si>
  <si>
    <t>według stopnia niepełnosprawności</t>
  </si>
  <si>
    <t>według poziomu wykształcenia</t>
  </si>
  <si>
    <t>według zatrudnienia</t>
  </si>
  <si>
    <t>Razem (4+5+6)</t>
  </si>
  <si>
    <t>znaczny</t>
  </si>
  <si>
    <t>umiarkowany</t>
  </si>
  <si>
    <t>lekki</t>
  </si>
  <si>
    <t>16-25</t>
  </si>
  <si>
    <t>26-40</t>
  </si>
  <si>
    <t>41-59</t>
  </si>
  <si>
    <t>60 lat i więcej</t>
  </si>
  <si>
    <t>mniej niż podstawowe</t>
  </si>
  <si>
    <t>podstawowe i gimnazjalne</t>
  </si>
  <si>
    <t>zasadnicze</t>
  </si>
  <si>
    <t>wyższe</t>
  </si>
  <si>
    <t>pracujący</t>
  </si>
  <si>
    <t>niepracujący</t>
  </si>
  <si>
    <t>144</t>
  </si>
  <si>
    <t>34</t>
  </si>
  <si>
    <t>298</t>
  </si>
  <si>
    <t>271</t>
  </si>
  <si>
    <t>242</t>
  </si>
  <si>
    <t>353</t>
  </si>
  <si>
    <t>Nauczyciele</t>
  </si>
  <si>
    <t>na poziomie jednostki
(w osobach)</t>
  </si>
  <si>
    <t>na poziomie jednostki sprawozdawczej 
(w przypadku poradni w zespole będzie to liczba specjalistów w całym zespole)
(w osobach)</t>
  </si>
  <si>
    <t>Liczba wszystkich uczniów przyjętych przez PPP</t>
  </si>
  <si>
    <t>Liczba ORZECZEŃ o SPE/SPR wydawanych przez zespół orzekający w poradni</t>
  </si>
  <si>
    <t>Liczba OPINII</t>
  </si>
  <si>
    <t>Liczba godzin pomocy bezpośredniej udzielanej dzieciom i młodzieży</t>
  </si>
  <si>
    <t>Liczba godzin pomocy udzielanej rodzicom</t>
  </si>
  <si>
    <t>Liczba godzin pomocy udzielanej nauczycielom</t>
  </si>
  <si>
    <t>Liczba diagnoz psychologiczych</t>
  </si>
  <si>
    <t>Liczba diagnoz pedagogicznych</t>
  </si>
  <si>
    <t>pełnozatrudnieni</t>
  </si>
  <si>
    <t>niepełnozat (stos.pracy)</t>
  </si>
  <si>
    <t>niepełnozat (w etatach)</t>
  </si>
  <si>
    <t>Liczba psychologów zatrudnionych w poradni</t>
  </si>
  <si>
    <t>Liczba pedagogów zatrudnionych w poradni</t>
  </si>
  <si>
    <t>Liczba specjalistów zatrudnionych w poradni</t>
  </si>
  <si>
    <t>Liczba uczniów w powiecie</t>
  </si>
  <si>
    <t>Procent dzieci przyjętych w PPP</t>
  </si>
  <si>
    <t>niesłyszących i słabosłyszących</t>
  </si>
  <si>
    <t>niewidomych i słabowidzących</t>
  </si>
  <si>
    <t>niepełnosprawność intelektualna w stopniu lekkim</t>
  </si>
  <si>
    <t>niepełnosprawność intelektualna w stopniu umiarkowanym lub znacznym</t>
  </si>
  <si>
    <t>z niepełnosprawnościami sprzężonymi</t>
  </si>
  <si>
    <t>zagrożonych niedostosowaniem społecznym</t>
  </si>
  <si>
    <t>o potrzebie zajęć rewalidacyjno-wychowawczych</t>
  </si>
  <si>
    <t>o potrzebie indywidualnego nauczania</t>
  </si>
  <si>
    <t>uchylające</t>
  </si>
  <si>
    <t>o potrzebie indywidualnego obowiązkowego rocznego przygotowania przedszkolnego</t>
  </si>
  <si>
    <t>z niepełnosprawnością ruchową w tym z afazją</t>
  </si>
  <si>
    <t>z autyzmen w tym z zespołem Aspergera</t>
  </si>
  <si>
    <t>niedostosowanych społecznie</t>
  </si>
  <si>
    <t>o braku potrzeby kształcenia specjalnego</t>
  </si>
  <si>
    <t>o braku potrzeby indywidualnego nauczania</t>
  </si>
  <si>
    <t>odmowne</t>
  </si>
  <si>
    <t>o braku potrzeby indywidualnego obowiązkowego rocznego przygotowania przedszkolnego</t>
  </si>
  <si>
    <t>w wyniku odwołania do kuratora oświaty</t>
  </si>
  <si>
    <t>o braku potrzeby zajęć rewalidacyjno-wychowawczych</t>
  </si>
  <si>
    <t>Wczesnego wspomagania rozwoju dziecka</t>
  </si>
  <si>
    <t>Odroczenia rozpoczęcia spełniania przez dziecko obowiązku szkolnego</t>
  </si>
  <si>
    <t>Dostosowania wymagań edukacyjnych wynikajacych z programu nauczania do indywidualnych potrzeb edukacyjnych ucznia</t>
  </si>
  <si>
    <t>Udzielenie zezwolenia na indywidualny program lub tok nauki</t>
  </si>
  <si>
    <t>Pierwszeństwa w przyjęciu ucznia z problemami zdrowotnymi do szkoły ponadgimnazjalnej/ponadpodstawowej</t>
  </si>
  <si>
    <t>Objęcia dziecka pomocą psychologiczno-pedagogiczną w przedszkolu</t>
  </si>
  <si>
    <t>Objęcia dziecka pomocą psychologiczno-pedagogiczną w szkole lub placówce</t>
  </si>
  <si>
    <t>Inne opinie o przebadanych</t>
  </si>
  <si>
    <t>O specyficznych trudnościach w uczeniu się</t>
  </si>
  <si>
    <t>Wcześniejszego przyjęcia dziecka do szkoły podstawowej</t>
  </si>
  <si>
    <t>Przyjęcia ucznia szkoły podstawowej/gimnazjum do oddziału przysposabiajacego do pracy</t>
  </si>
  <si>
    <t>O której mowa w art. 16 ust. 10 pkt 2 lit. a UoSO /poza szkołą w domu/</t>
  </si>
  <si>
    <t>Zwolnienia ucznia z nauki drugiego języka obcego</t>
  </si>
  <si>
    <t>Braku przeciwwskazań do wykonywania przez dziecko pracy lub innych zajęć zarobkowych</t>
  </si>
  <si>
    <t>Zezwolenia na zatrudnienie młodocianego w celu przyuczenia do wykonywania określonej pracy lub nauki zawodu</t>
  </si>
  <si>
    <t>Objęcia ucznia nauką w klasie terapeutycznej</t>
  </si>
  <si>
    <t>Terapia logopedyczna</t>
  </si>
  <si>
    <t>Zajęcia z uczniami zdolnymi</t>
  </si>
  <si>
    <t>Zajęcia grupowe aktywizujące do wyboru kierunku kształcenia i zawodu</t>
  </si>
  <si>
    <t>Inne formy pomocy indywidualnej</t>
  </si>
  <si>
    <t>Inne formy pomocy grupowej</t>
  </si>
  <si>
    <t>Porady bez badań</t>
  </si>
  <si>
    <t>Porady po badaniach przesiewowych</t>
  </si>
  <si>
    <t>Terapia psychologiczna, w tym psychoterapia</t>
  </si>
  <si>
    <t>Indywidualne porady zawodowe na podstawie badań</t>
  </si>
  <si>
    <t>Indywidualne porady zawodowe bez badań</t>
  </si>
  <si>
    <t>Inne zajęcia o charakterze terapeutycznym</t>
  </si>
  <si>
    <t>Zajęcia grupowe prowadzone w szkołach i placówkach oświatowych</t>
  </si>
  <si>
    <t>Interwencja kryzysowa</t>
  </si>
  <si>
    <t>Socjoterapia</t>
  </si>
  <si>
    <t>Terapia dla zagrożonych uzależnieniami</t>
  </si>
  <si>
    <t>Zajęcia korekcyjno-kompensacyjne</t>
  </si>
  <si>
    <t>Ćwiczenia rehabilitacyjne</t>
  </si>
  <si>
    <t>Badania przesiewowe słuchu w ramach programu "Słyszę"</t>
  </si>
  <si>
    <t>Badania przesiewowe wzroku w ramach programu "Widzę"</t>
  </si>
  <si>
    <t>Mediacje i negocjacje</t>
  </si>
  <si>
    <t>Badania przesiewowe mowy w ramach programu "Mówię"</t>
  </si>
  <si>
    <t>Grupy wsparcia</t>
  </si>
  <si>
    <t>Warsztaty (liczba osób)</t>
  </si>
  <si>
    <t>Terapia rodzin (liczba rodzin)</t>
  </si>
  <si>
    <t>Prelekcje, wykłady (liczba spotkań)</t>
  </si>
  <si>
    <t>Inne (liczba osób)</t>
  </si>
  <si>
    <t>Treningi (liczba osób)</t>
  </si>
  <si>
    <t>Udział w radach pedagogicznych (liczba spotkań)</t>
  </si>
  <si>
    <t>Dzieci do 3 roku życia</t>
  </si>
  <si>
    <t>Dzieci w wieku przedszkolnym</t>
  </si>
  <si>
    <t>Uczniowie szkół podstawowych</t>
  </si>
  <si>
    <t>Uczniowie gimnazjów</t>
  </si>
  <si>
    <t>Młodzież nie ucząca się i nie pracująca</t>
  </si>
  <si>
    <t>Uczniowie szkół ponadgimnazjalnych</t>
  </si>
  <si>
    <t>1801 Suma</t>
  </si>
  <si>
    <t>powiat bieszczadzki</t>
  </si>
  <si>
    <t>1802 Suma</t>
  </si>
  <si>
    <t>powiat brzozowski</t>
  </si>
  <si>
    <t>1803 Suma</t>
  </si>
  <si>
    <t>powiat dębicki</t>
  </si>
  <si>
    <t>1804 Suma</t>
  </si>
  <si>
    <t>powiat jarosławski</t>
  </si>
  <si>
    <t>1805 Suma</t>
  </si>
  <si>
    <t>powiat jasielski</t>
  </si>
  <si>
    <t>1806 Suma</t>
  </si>
  <si>
    <t>powiat kolbuszowski</t>
  </si>
  <si>
    <t>1807 Suma</t>
  </si>
  <si>
    <t>powiat krośnieński</t>
  </si>
  <si>
    <t>1808 Suma</t>
  </si>
  <si>
    <t>powiat leżajski</t>
  </si>
  <si>
    <t>1809 Suma</t>
  </si>
  <si>
    <t>powiat lubaczowski</t>
  </si>
  <si>
    <t>1810 Suma</t>
  </si>
  <si>
    <t>powiat łańcucki</t>
  </si>
  <si>
    <t>1811 Suma</t>
  </si>
  <si>
    <t>powiat mielecki</t>
  </si>
  <si>
    <t>1812 Suma</t>
  </si>
  <si>
    <t>powiat niżański</t>
  </si>
  <si>
    <t>1813 Suma</t>
  </si>
  <si>
    <t>powiat przemyski</t>
  </si>
  <si>
    <t>1814 Suma</t>
  </si>
  <si>
    <t>powiat przeworski</t>
  </si>
  <si>
    <t>1815 Suma</t>
  </si>
  <si>
    <t>powiat ropczycko-sędziszowski</t>
  </si>
  <si>
    <t>1816 Suma</t>
  </si>
  <si>
    <t>powiat rzeszowski</t>
  </si>
  <si>
    <t>1817 Suma</t>
  </si>
  <si>
    <t>powiat sanocki</t>
  </si>
  <si>
    <t>1818 Suma</t>
  </si>
  <si>
    <t>powiat stalowowolski</t>
  </si>
  <si>
    <t>1819 Suma</t>
  </si>
  <si>
    <t>powiat strzyżowski</t>
  </si>
  <si>
    <t>1820 Suma</t>
  </si>
  <si>
    <t>powiat tarnobrzeski</t>
  </si>
  <si>
    <t>1821 Suma</t>
  </si>
  <si>
    <t>powiat leski</t>
  </si>
  <si>
    <t>1861 Suma</t>
  </si>
  <si>
    <t>1862 Suma</t>
  </si>
  <si>
    <t>1863 Suma</t>
  </si>
  <si>
    <t>1864 Suma</t>
  </si>
  <si>
    <t>Województwo podkarpackie</t>
  </si>
  <si>
    <t>Źródło danych: Wydział Polityki Społecznej Podkarpackiego Urzędu Marszałkowskiego</t>
  </si>
  <si>
    <t>Ogółem liczba Domów Pomocy Społecznej, miejsc i mieszkańców wg typów domów dotyczących osób z zaburzeniami psychicznymi na terenie województwa podkarpackiego w 2017 roku</t>
  </si>
  <si>
    <t>Uwaga: liczba mieszkańców domów nie odzwierciedla, z jakich powiatów oni pochodzą.</t>
  </si>
  <si>
    <t>OGÓŁEM wszystkie typy domów</t>
  </si>
  <si>
    <t>z tego dla: 3) osób przewlekle psychicznie chorych</t>
  </si>
  <si>
    <t>z tego dla: 4) dorosłych niepełnosprawnych intelektualnie</t>
  </si>
  <si>
    <t>z tego dla: 5) dzieci i młodzieży niepełnosprawnych intelektualnie</t>
  </si>
  <si>
    <t>z tego dla: 7) osób uzależnionych od alkoholu</t>
  </si>
  <si>
    <t>z tego dla: 11) osób dorosłych niepełnosprawnych intelektualnie oraz dzieci i młodzieży niepełnosprawnych intelektualnie</t>
  </si>
  <si>
    <t>Domy zarejestrowane</t>
  </si>
  <si>
    <t>Rzeczywista liczba domów</t>
  </si>
  <si>
    <t>Liczba miejsc</t>
  </si>
  <si>
    <t>Liczba mieszkańców</t>
  </si>
  <si>
    <t>X</t>
  </si>
  <si>
    <t>LP</t>
  </si>
  <si>
    <t>Liczba placówek wsparcia dziennego</t>
  </si>
  <si>
    <t>Przeciętna liczba umieszczonych dzieci</t>
  </si>
  <si>
    <t>Placówki wsparcia dziennego w województwie podkarpackim w 2017 roku</t>
  </si>
  <si>
    <t/>
  </si>
  <si>
    <t>LP.</t>
  </si>
  <si>
    <t>Nazwa
jednostki</t>
  </si>
  <si>
    <t xml:space="preserve">Liczba rodzin zastępczych </t>
  </si>
  <si>
    <t>Liczba dzieci w rodzinach zastępczych</t>
  </si>
  <si>
    <t xml:space="preserve"> Informacja statystyczna na temat rodzinnej pieczy zastępczej</t>
  </si>
  <si>
    <t>1.</t>
  </si>
  <si>
    <t>2.</t>
  </si>
  <si>
    <t>3.</t>
  </si>
  <si>
    <t xml:space="preserve">Liczba placówek
opiekuńczo-wychowawczych,
</t>
  </si>
  <si>
    <t>Miejsca w placówkach
opiekuńczo-wychowawczych
(przeciętnie)</t>
  </si>
  <si>
    <t xml:space="preserve">Dzieci umieszczone w
placówkach
opiekuńczo-wychowawczych
</t>
  </si>
  <si>
    <t xml:space="preserve"> Informacja statystyczna na temat instytucjonalnej pieczy zastępczej</t>
  </si>
  <si>
    <t xml:space="preserve"> Instytucjonalna piecza zastępcza -  placówki</t>
  </si>
  <si>
    <t>Wyszczególnienie</t>
  </si>
  <si>
    <t>Liczba placówek</t>
  </si>
  <si>
    <t>Przeciętna liczba miejsc</t>
  </si>
  <si>
    <t>liczba umieszczonych dzieci</t>
  </si>
  <si>
    <t>Regionalne placówki opiekuńczo-terapeutyczne:</t>
  </si>
  <si>
    <t>1.1.</t>
  </si>
  <si>
    <t>w tym prowadzone na zlecenie samorządu województwa</t>
  </si>
  <si>
    <t>Tabela G. Informacja statystyczna na temat działalności ośrodków adopcyjnych</t>
  </si>
  <si>
    <t>Liczba</t>
  </si>
  <si>
    <t>Ośrodki adopcyjne</t>
  </si>
  <si>
    <t>prowadzone przez samorząd województwa</t>
  </si>
  <si>
    <t>Poradnictwo prowadzone przez ośrodki adopcyjne dla:</t>
  </si>
  <si>
    <t>2.1.</t>
  </si>
  <si>
    <t>rodzin przysposabiających</t>
  </si>
  <si>
    <t>2.2.</t>
  </si>
  <si>
    <t>osób przysposabiających niepozostających w związku małżeńskim</t>
  </si>
  <si>
    <t>2.3.</t>
  </si>
  <si>
    <t>rodzin naturalnych</t>
  </si>
  <si>
    <r>
      <t>Szkolenia prowadzone przez ośrodki adopcyjne dla kandydatów na rodziny przysposabiające</t>
    </r>
    <r>
      <rPr>
        <vertAlign val="superscript"/>
        <sz val="8"/>
        <rFont val="Arial"/>
        <family val="2"/>
        <charset val="238"/>
      </rPr>
      <t>1)</t>
    </r>
  </si>
  <si>
    <t>4.</t>
  </si>
  <si>
    <t>Posiedzenia w sprawie okresowej oceny sytuacji dziecka, w tym:</t>
  </si>
  <si>
    <t>4.1.</t>
  </si>
  <si>
    <t>dzieci, których sprawy były przedmiotem posiedzeń</t>
  </si>
  <si>
    <t>5.</t>
  </si>
  <si>
    <t>Opinia kwalifikacyjna dla kandydata do przysposobienia dziecka, w tym:</t>
  </si>
  <si>
    <t>5.1.</t>
  </si>
  <si>
    <t>kandydata niepozostającego w związku małżeńskim</t>
  </si>
  <si>
    <t>6.</t>
  </si>
  <si>
    <t>Kwalifikacja dziecka do przysposobienia</t>
  </si>
  <si>
    <t>7.</t>
  </si>
  <si>
    <t>Dzieci, w stosunku do których złożono do sądu wniosek o przysposobienie</t>
  </si>
  <si>
    <t>8.</t>
  </si>
  <si>
    <r>
      <t>Dzieci przysposobione w przysposobieniu krajowym</t>
    </r>
    <r>
      <rPr>
        <vertAlign val="superscript"/>
        <sz val="8"/>
        <rFont val="Arial"/>
        <family val="2"/>
        <charset val="238"/>
      </rPr>
      <t>2)</t>
    </r>
    <r>
      <rPr>
        <sz val="8"/>
        <rFont val="Arial"/>
        <family val="2"/>
        <charset val="238"/>
      </rPr>
      <t xml:space="preserve"> w tym:</t>
    </r>
  </si>
  <si>
    <t>8.1.</t>
  </si>
  <si>
    <t>dzieci przysposobione zakwalifikowane uprzednio do przysposobienia przez ośrodek adopcyjny działający na terenie województwa</t>
  </si>
  <si>
    <t>8.2.</t>
  </si>
  <si>
    <t>dzieci przysposobione zakwalifikowane uprzednio do przysposobienia przez ośrodek adopcyjny działający na terenie województwa, zgłoszone do wojewódzkiego banku danych</t>
  </si>
  <si>
    <t>8.3.</t>
  </si>
  <si>
    <t>dzieci przysposobione przez osoby wskazane w art. 170 ust. 1 pkt 1 ustawy z dnia 9 czerwca 2011 r. o wspieraniu rodziny i systemie pieczy zastępczej</t>
  </si>
  <si>
    <t>8.4.</t>
  </si>
  <si>
    <t>dzieci przysposobione przez osoby wskazane w art. 170 ust. 1 pkt 2 ustawy z dnia 9 czerwca 2011 r. o wspieraniu rodziny i systemie pieczy zastępczej</t>
  </si>
  <si>
    <t>8.5.</t>
  </si>
  <si>
    <t>dzieci przysposobione przez rodziny lub osoby przysposabiające niepozostające w związku małżeńskim, inne niż wskazane w art. 170 ust. 1 pkt 1 i 2 ustawy z dnia 9 czerwca 2011 r. o wspieraniu rodziny i systemie pieczy zastępczej, które wcześniej przysposobiły rodzeństwo dziecka</t>
  </si>
  <si>
    <t>9.</t>
  </si>
  <si>
    <t>Dzieci przysposobione zakwalifikowane uprzednio do przysposobienia przez ośrodek adopcyjny działający na terenie innego województwa</t>
  </si>
  <si>
    <t>10.</t>
  </si>
  <si>
    <r>
      <t>Dzieci przysposobione w przysposobieniu międzynarodowym</t>
    </r>
    <r>
      <rPr>
        <vertAlign val="superscript"/>
        <sz val="8"/>
        <rFont val="Arial"/>
        <family val="2"/>
        <charset val="238"/>
      </rPr>
      <t>3)</t>
    </r>
  </si>
  <si>
    <t>11.</t>
  </si>
  <si>
    <t>Wsparcie psychologiczno-pedagogiczne w postępowaniu postadopcyjnym</t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</si>
  <si>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 xml:space="preserve"> Należy wykazać liczbę osób przeszkolonych, w tym oboje małżonków oraz osoby przysposabiające niepozostające w związku małżeńskim.
</t>
    </r>
    <r>
      <rPr>
        <vertAlign val="superscript"/>
        <sz val="8"/>
        <rFont val="Arial"/>
        <family val="2"/>
        <charset val="238"/>
      </rPr>
      <t>2)</t>
    </r>
    <r>
      <rPr>
        <sz val="8"/>
        <rFont val="Arial"/>
        <family val="2"/>
        <charset val="238"/>
      </rPr>
      <t xml:space="preserve"> Dzieci przysposobione wykazywane są w województwie, na którego terenie zakwalifikowano dziecko do przysposobienia.
</t>
    </r>
    <r>
      <rPr>
        <vertAlign val="superscript"/>
        <sz val="8"/>
        <rFont val="Arial"/>
        <family val="2"/>
        <charset val="238"/>
      </rPr>
      <t>3)</t>
    </r>
    <r>
      <rPr>
        <sz val="8"/>
        <rFont val="Arial"/>
        <family val="2"/>
        <charset val="238"/>
      </rPr>
      <t xml:space="preserve"> Dzieci przysposobione wykazywane są w województwie, na terenie którego działają ośrodki upoważnione do współpracy z organami centralnymi innych państw lub z licencjonowanymi przez rządy
innych państw organizacjami lub ośrodkami adopcyjnymi.</t>
    </r>
  </si>
  <si>
    <t>Asystenci rodziny</t>
  </si>
  <si>
    <t>Liczba asystentów rodziny w gminie - układ powiatów</t>
  </si>
  <si>
    <t>Liczba rodzin, które korzystały z usług asystentów rodziny -  układ powiatów</t>
  </si>
  <si>
    <t>Zatrudnienie osób niepełnosprawnych w ZAZ finansowanych ze środków PFRON na koniec roku 2017 ogółem</t>
  </si>
  <si>
    <t>w tym: niepełnosprawność 
intelektualna</t>
  </si>
  <si>
    <t>w tym: niepełnosprawność
psychiczna</t>
  </si>
  <si>
    <t>w tym: 
autyzm</t>
  </si>
  <si>
    <t>Żródło danych o uczestnikach Zakładów Aktywizacji Zawodowej w 2017 r - ROPS Rzeszów</t>
  </si>
  <si>
    <t>POWIAT</t>
  </si>
  <si>
    <t>NAZWA JEDNOSTKI PROWADZACEJ/ADRES</t>
  </si>
  <si>
    <t>ADRES WTZ</t>
  </si>
  <si>
    <t>TELEFON</t>
  </si>
  <si>
    <t>E-MAIL</t>
  </si>
  <si>
    <t>LICZBA UCZESTNI-KÓW  31.12.2017</t>
  </si>
  <si>
    <t>BIESZCZADZKI</t>
  </si>
  <si>
    <t>Stowarzyszenie „Wprowadzać w świat” ul. Gombrowicza 37; 38-700 Ustrzyki Dolne</t>
  </si>
  <si>
    <t>ul. Gombrowicza 37</t>
  </si>
  <si>
    <t>38-700 Ustrzyki Dolne</t>
  </si>
  <si>
    <t>13/471-18-37</t>
  </si>
  <si>
    <t>wtz.ustrzykidolne@op.pl</t>
  </si>
  <si>
    <t>BRZOZOWSKI</t>
  </si>
  <si>
    <t>Gmina Brzozów</t>
  </si>
  <si>
    <t>ul. Armii Krajowej 1; 36-200 Brzozów</t>
  </si>
  <si>
    <t xml:space="preserve">36-201 Brzozów </t>
  </si>
  <si>
    <t>Stara Wieś 793</t>
  </si>
  <si>
    <t>13/434-02-94 604261475</t>
  </si>
  <si>
    <t>wtz2@op.pl</t>
  </si>
  <si>
    <t>Polskie Stowarzyszenie na Rzecz Osób z Upośledzeniem Umysłowym Koło w Haczowie 36-213 Haczów 902</t>
  </si>
  <si>
    <t>36-213 Haczów 902</t>
  </si>
  <si>
    <t>13/439-17-87</t>
  </si>
  <si>
    <t>zk.haczow@psouu.org.pl</t>
  </si>
  <si>
    <t>wtz.haczow@psouu.org.pl</t>
  </si>
  <si>
    <t>DĘBICKI</t>
  </si>
  <si>
    <t>Stowarzyszenie Rodziców i Przyjaciół Dzieci Niepełnosprawnych RADOŚĆ</t>
  </si>
  <si>
    <t>39-200 Dębica; ul. Kolejowa 30A</t>
  </si>
  <si>
    <t xml:space="preserve">39-200 Dębica </t>
  </si>
  <si>
    <t>ul. Sienkiewicza 1</t>
  </si>
  <si>
    <t>14/682-55-00</t>
  </si>
  <si>
    <t>wtzdebica@radosc.debica.pl</t>
  </si>
  <si>
    <t xml:space="preserve">Bobrowa Wola 22,    </t>
  </si>
  <si>
    <t>39-204 Żyraków</t>
  </si>
  <si>
    <t>14/ 682 09 88</t>
  </si>
  <si>
    <t>wtzbobrowa@radosc.debica.pl</t>
  </si>
  <si>
    <t>Parafia Rzymsko- Katolicka pw. Krzyża Świętego w Brzostku ul. Słoneczna 1; 39-230 Brzostek</t>
  </si>
  <si>
    <t>ul. Szkolna 23</t>
  </si>
  <si>
    <t>39-230 Brzostek</t>
  </si>
  <si>
    <t>14/68-30-778</t>
  </si>
  <si>
    <t>wtz.brzostek@interia,pl</t>
  </si>
  <si>
    <t>JAROSŁAWSKI</t>
  </si>
  <si>
    <t>Polskie Stowarzyszenie na Rzecz Osób z Upośledzeniem Umysłowym Koło w Jarosławiu  ul. Wilsona 6a, 37-500 Jarosław</t>
  </si>
  <si>
    <t>ul. 3-go Maja 39</t>
  </si>
  <si>
    <t>37-500 Jarosław</t>
  </si>
  <si>
    <t>16/621-64-67</t>
  </si>
  <si>
    <t>wtz.jaroslaw@psouu.org.pl</t>
  </si>
  <si>
    <t>JASIELSKI</t>
  </si>
  <si>
    <t>Polskie Stowarzyszenie na Rzecz Osób z Upośledzeniem Umysłowym Koło w Jaśle ul. Floriańska 17; 38-200 Jasło</t>
  </si>
  <si>
    <t>ul. Floriańska 170</t>
  </si>
  <si>
    <t>38-200 Jasło</t>
  </si>
  <si>
    <t>13/448-23-40</t>
  </si>
  <si>
    <t>wtz-jaslo@o2.pl</t>
  </si>
  <si>
    <t>KOLBUSZOWSKI</t>
  </si>
  <si>
    <t>Caritas  Diecezji Rzeszowskiej</t>
  </si>
  <si>
    <t>ul. Jana Styki 21; 35-006 Rzeszów</t>
  </si>
  <si>
    <t>36-100 Kolbuszowa</t>
  </si>
  <si>
    <t>ul. Tyszkiewiczów 3</t>
  </si>
  <si>
    <t>17/22-75-878</t>
  </si>
  <si>
    <t>danieljakubowski@wp.pl</t>
  </si>
  <si>
    <t>KROŚNIEŃSKI</t>
  </si>
  <si>
    <t>Polskie Stowarzyszenie na Rzecz Osób z Upośledzeniem Umysłowym Koło w Rymanowie ul. Dworska; 38-520 Rymanów</t>
  </si>
  <si>
    <t>ul. Dworska 40</t>
  </si>
  <si>
    <t>38-520 Rymanów</t>
  </si>
  <si>
    <t>13/435-66-20</t>
  </si>
  <si>
    <t>zk.rymanow@psouu.org.pl</t>
  </si>
  <si>
    <t>wtz.rymanow@psouu.org.pl</t>
  </si>
  <si>
    <t>LESKI</t>
  </si>
  <si>
    <t xml:space="preserve">Stowarzyszenie Rodziców Dzieci z Mózgowym Porażeniem Dziecięcym </t>
  </si>
  <si>
    <t>ul. Kochanowskiego 12; 38-600 Lesko</t>
  </si>
  <si>
    <t>38-600 Lesko</t>
  </si>
  <si>
    <t>Huzele 110</t>
  </si>
  <si>
    <t>13/469-61-91</t>
  </si>
  <si>
    <t>wtzl@tlen.pl</t>
  </si>
  <si>
    <t>LEŻAJSKI</t>
  </si>
  <si>
    <t xml:space="preserve">Caritas Archidiecezji Przemyskiej- Oddział Leżajski </t>
  </si>
  <si>
    <t>ul. Jarosławska 4; 37-300 Leżajsk</t>
  </si>
  <si>
    <t>ul. Jarosławska 4</t>
  </si>
  <si>
    <t>37-300 Leżajsk</t>
  </si>
  <si>
    <t>17/24-02-401</t>
  </si>
  <si>
    <t>wtz_lezajsk@interia.pl</t>
  </si>
  <si>
    <t>LUBACZOWSKI</t>
  </si>
  <si>
    <r>
      <t>Stowarzyszenie Na Rzecz Osób Niepełnosprawnych "RAZEM"</t>
    </r>
    <r>
      <rPr>
        <sz val="12"/>
        <rFont val="Times New Roman"/>
        <family val="1"/>
        <charset val="238"/>
      </rPr>
      <t xml:space="preserve"> Słowackiego 9A lok. 4 37-600 Lubaczów </t>
    </r>
  </si>
  <si>
    <t xml:space="preserve">ul. Zielona 1, </t>
  </si>
  <si>
    <t xml:space="preserve">37-630 Oleszyce </t>
  </si>
  <si>
    <t>16/30 700 18  530 659 878</t>
  </si>
  <si>
    <t>wtzoleszyce2014@interia.pl</t>
  </si>
  <si>
    <t>ŁAŃCUCKI</t>
  </si>
  <si>
    <t>Stowarzyszenie Przyjaciół Młodzieży Specjalnej Troski w Łańcucie</t>
  </si>
  <si>
    <t>ul. Partyzantów 6; 37-100 Łańcut</t>
  </si>
  <si>
    <t>37-114 Białobrzegi  400 a</t>
  </si>
  <si>
    <t>17/224-59-40</t>
  </si>
  <si>
    <t>wtz@pro.onet.pl</t>
  </si>
  <si>
    <t>MIELECKI</t>
  </si>
  <si>
    <t>Miejski Ośrodek Pomocy Społecznej</t>
  </si>
  <si>
    <t>ul. Łukasiewicza 1c; 39-300 Mielec</t>
  </si>
  <si>
    <t>ul. Kocjana 15</t>
  </si>
  <si>
    <t>39-300 Mielec</t>
  </si>
  <si>
    <t>17/585-25-80</t>
  </si>
  <si>
    <t>wtz-mielec@pro.onet.pl</t>
  </si>
  <si>
    <t>NIŻAŃSKI</t>
  </si>
  <si>
    <t>CARITAS Diecezji Sandomierskiej</t>
  </si>
  <si>
    <t>ul. Opatowska 10, 27-600 Sandomierz</t>
  </si>
  <si>
    <t>ul. Rzeszowska 35, 37-420 Rudnik n. Sanem</t>
  </si>
  <si>
    <t>15/ 649-45-30</t>
  </si>
  <si>
    <t>wtzrudnik@caritas.pl</t>
  </si>
  <si>
    <t>PRZEMYSKI</t>
  </si>
  <si>
    <t>Polskie Towarzystwo Walki z Kalectwem Oddział w Przemyślu  37-700 Przemyśl; ul. Barska 15</t>
  </si>
  <si>
    <t>Korytniki</t>
  </si>
  <si>
    <t>37-741 Krasiczyn</t>
  </si>
  <si>
    <t>16/671-83-14</t>
  </si>
  <si>
    <t>szk7spec@poczta.onet.pl</t>
  </si>
  <si>
    <t>PRZEWORSKI</t>
  </si>
  <si>
    <t>Fundacja Pomocy Młodzieży im. Jana Pawła II WZRASTANIE w Lipniku</t>
  </si>
  <si>
    <t xml:space="preserve">Łopuszka Mała 13; 37-220 Kańczuga  </t>
  </si>
  <si>
    <t>ul. Kasztanowa 1</t>
  </si>
  <si>
    <t>37-200 Przeworsk</t>
  </si>
  <si>
    <t>16/648-39-99</t>
  </si>
  <si>
    <t>wtzprzeworsk@wp.pl</t>
  </si>
  <si>
    <t>ROPCZYCKO-  SĘDZISZOWSKI</t>
  </si>
  <si>
    <t xml:space="preserve">MOPS Wielopole Skrzyńskie </t>
  </si>
  <si>
    <t>39-110 Wielopole Skrzyńskie 200</t>
  </si>
  <si>
    <t>39-110 Wielopole Skrzyńskie 12</t>
  </si>
  <si>
    <t>17/ 22 14 143</t>
  </si>
  <si>
    <t>wtzwielopole@interia.pl</t>
  </si>
  <si>
    <t xml:space="preserve">ROPCZYCKO-  </t>
  </si>
  <si>
    <t>SĘDZISZOWSKI</t>
  </si>
  <si>
    <t>39-100 Ropczyce</t>
  </si>
  <si>
    <t>ul. Mickiewicza 59</t>
  </si>
  <si>
    <t>17/22-18-339</t>
  </si>
  <si>
    <t>wtzcropczyce@rzeszow.nq.pl</t>
  </si>
  <si>
    <t>RZESZOWSKI</t>
  </si>
  <si>
    <t xml:space="preserve">Polskie Stowarzyszenie “Młodzież Sprawna Inaczej” </t>
  </si>
  <si>
    <t xml:space="preserve">ul. Artylerzystów 7; 35-303 Rzeszów </t>
  </si>
  <si>
    <t>36-046 Zgłobień 69</t>
  </si>
  <si>
    <t>17/871-61-62</t>
  </si>
  <si>
    <t>wtzzglobien@op.pl</t>
  </si>
  <si>
    <t>SANOCKI</t>
  </si>
  <si>
    <t>Stowarzyszenie Świetlik w Sanoku              ul. Matejki 1; 38-500 Sanok</t>
  </si>
  <si>
    <t>Jagiellońska 22; 38-500 Sanok</t>
  </si>
  <si>
    <t>571 342 045</t>
  </si>
  <si>
    <t>stowarzyszenieswietlik@wp.pl</t>
  </si>
  <si>
    <t>Spółdzielnia Inwalidów SPÓJNIA</t>
  </si>
  <si>
    <t>ul. Kiczury 19; 38-500 Sanok</t>
  </si>
  <si>
    <t>ul. Robotnicza 19</t>
  </si>
  <si>
    <t>38-500 Sanok</t>
  </si>
  <si>
    <t>13/46-300-48</t>
  </si>
  <si>
    <t>wtzrobotniczasanok@onet.pl</t>
  </si>
  <si>
    <t>STALOWOWOLSKI</t>
  </si>
  <si>
    <t>ul. Dmowskiego 1; 37-450 Stalowa Wola</t>
  </si>
  <si>
    <t>ul. Podleśna 2</t>
  </si>
  <si>
    <t>37-450 Stalowa Wola</t>
  </si>
  <si>
    <t>15/842-50-75</t>
  </si>
  <si>
    <t>wtzprzymops@op.pl</t>
  </si>
  <si>
    <t>Stowarzyszenie na Rzecz Osób Szczególnej Troski “Nadzieja” 37-450 Stalowa Wola; Al. Jana Pawła II 21</t>
  </si>
  <si>
    <t>ul. Hutnicza 14</t>
  </si>
  <si>
    <t>15/842-11-83</t>
  </si>
  <si>
    <t>wtzkj@wp.pl</t>
  </si>
  <si>
    <t>Stowarzyszenie na Rzecz Dzieci i Młodzieży Niepełnosprawnej “Szansa”</t>
  </si>
  <si>
    <t>37-450 Stalowa Wola; ul. Czarnieckiego 3</t>
  </si>
  <si>
    <t>ul. Czarnieckiego 1</t>
  </si>
  <si>
    <t>15/642-76-20</t>
  </si>
  <si>
    <t>wtz_st.wola@wp.pl</t>
  </si>
  <si>
    <t>STRZYŻOWSKI</t>
  </si>
  <si>
    <t xml:space="preserve">Caritas Diecezji Rzeszowskiej </t>
  </si>
  <si>
    <t>38-102 Różanka 100</t>
  </si>
  <si>
    <t>17/277-51-90</t>
  </si>
  <si>
    <t>wtzrozanka1@onet.pl</t>
  </si>
  <si>
    <t>TARNOBRZESKI</t>
  </si>
  <si>
    <t>Miejsko- Gminny Ośrodek Pomocy Społecznej w Baranowie Sandomierskim</t>
  </si>
  <si>
    <t>ul. Zamkowa 24; 39-450 Baranów Sandomierski</t>
  </si>
  <si>
    <t>ul. Zamkowa 24</t>
  </si>
  <si>
    <t>39-450 Baranów Sandomierski</t>
  </si>
  <si>
    <t>15/811-85-36</t>
  </si>
  <si>
    <t>wtzbs_xl@wp.pl</t>
  </si>
  <si>
    <r>
      <t xml:space="preserve">Ośrodek Pomocy Społecznej  w Gorzycach                                      ul. 3 Maja 4, 39-432 Gorzyce </t>
    </r>
    <r>
      <rPr>
        <sz val="10"/>
        <rFont val="Times New Roman"/>
        <family val="1"/>
        <charset val="238"/>
      </rPr>
      <t xml:space="preserve"> </t>
    </r>
  </si>
  <si>
    <t xml:space="preserve">39-432 Gorzyce , </t>
  </si>
  <si>
    <t>ul. 11-go Listopada 12</t>
  </si>
  <si>
    <t>15/836-20-74</t>
  </si>
  <si>
    <t>warsztat@wtzgorzyce.pl</t>
  </si>
  <si>
    <t>KROSNO</t>
  </si>
  <si>
    <t>Polskie Stowarzyszenie na Rzecz Osób z Upośledzeniem Umysłowym Koło w Krośnie; ul. Powstańców Śląskich 16; 38-500 Krosno</t>
  </si>
  <si>
    <t>ul. Grodzka 49</t>
  </si>
  <si>
    <t>38-400 Krosno</t>
  </si>
  <si>
    <t>13/42-00-790</t>
  </si>
  <si>
    <t>wtz.krosno@psoni.org.pl</t>
  </si>
  <si>
    <t>PRZEMYŚL</t>
  </si>
  <si>
    <t>Spółdzielnia Niewidomych START</t>
  </si>
  <si>
    <t>ul. Batorego 22; 37-700 Przemyśl</t>
  </si>
  <si>
    <t>ul. Batorego 22</t>
  </si>
  <si>
    <t>37-700 Przemyśl</t>
  </si>
  <si>
    <t>16/678-69-68</t>
  </si>
  <si>
    <t>wtzprzemyslbatorego22@vp.pl</t>
  </si>
  <si>
    <t>Polskie Towarzystwo Walki z Kalectwem Oddział w Przemyślu</t>
  </si>
  <si>
    <t>37-700 Przemyśl; ul. Barska 15</t>
  </si>
  <si>
    <t>ul. Sobótki 23    37-700 Przemyśl</t>
  </si>
  <si>
    <t>16/670-15-16</t>
  </si>
  <si>
    <t>WTZ.przemysl@onet.pl</t>
  </si>
  <si>
    <t xml:space="preserve">Stowarzyszenie Wspierania Osób Niepełnosprawnych Intelektualnie </t>
  </si>
  <si>
    <t>ul. Rzeczna 8/10; 37-700 Przemyśl</t>
  </si>
  <si>
    <t>ul. Lelewela 8a</t>
  </si>
  <si>
    <t>16/678-04-40</t>
  </si>
  <si>
    <t>wtzswoni@gmail.com</t>
  </si>
  <si>
    <t>wtz@t.k.pl</t>
  </si>
  <si>
    <t>RZESZÓW</t>
  </si>
  <si>
    <t>CARITAS Diecezji Rzeszowskiej</t>
  </si>
  <si>
    <t>ul. Lubelska 13</t>
  </si>
  <si>
    <t>35-241 Rzeszów</t>
  </si>
  <si>
    <t>17/861-14-18</t>
  </si>
  <si>
    <t>k.baran1@wp.pl</t>
  </si>
  <si>
    <t>Dom Pomocy Społecznej</t>
  </si>
  <si>
    <t>ul. Załęska 7a; 35-322 Rzeszów</t>
  </si>
  <si>
    <t>ul. Załęska 7a</t>
  </si>
  <si>
    <t>35-322 Rzeszów</t>
  </si>
  <si>
    <t>17/857-87-55</t>
  </si>
  <si>
    <t>wtz.rzeszow@pro.onet.pl</t>
  </si>
  <si>
    <t xml:space="preserve">TARNOBRZEG </t>
  </si>
  <si>
    <t>Polskie Stowarzyszenie na Rzecz Osób z Upośledzeniem Umysłowym Koło w Tarnobrzegu Al. Niepodległości 2; 39-400 Tarnobrzeg</t>
  </si>
  <si>
    <t>Aleja Niepodległości 2</t>
  </si>
  <si>
    <t>39-400 Tarnobrzeg</t>
  </si>
  <si>
    <t>15/823-41-04</t>
  </si>
  <si>
    <t>psouu_tbg@wp.pl</t>
  </si>
  <si>
    <t>TARNOBRZEG</t>
  </si>
  <si>
    <t>Parafia Matki Bożej Nieustającej Pomocy  w Tarnobrzegu; ul. Konstytucji 3 Maja 11, 39-400 Tarnobrzeg</t>
  </si>
  <si>
    <t>ul. Wiślna 11</t>
  </si>
  <si>
    <t>15/823-27-70</t>
  </si>
  <si>
    <t>wtztbg@poczta.onet.pl</t>
  </si>
  <si>
    <t>TABELA 1. ROZPOWSZECHNIENIE ZABURZEŃ PSYCHICZNYCH WŚRÓD</t>
  </si>
  <si>
    <t>MIESZKAŃCÓW RZECZYPOSPOLITEJ POLSKIEJ W WIEKU 18–64 L A T A</t>
  </si>
  <si>
    <t>Grupa zaburzeń</t>
  </si>
  <si>
    <t>Szczegółowe rozpoznanie</t>
  </si>
  <si>
    <t>Odsetki (CI95%)</t>
  </si>
  <si>
    <t>Oszacowania w tys.</t>
  </si>
  <si>
    <t>Dolna granica w tys.</t>
  </si>
  <si>
    <t>Górna granica w tys.</t>
  </si>
  <si>
    <t>Zaburzenia Nerwicowe</t>
  </si>
  <si>
    <t>Agorafobia</t>
  </si>
  <si>
    <t>0,6 (0,5-0,7)</t>
  </si>
  <si>
    <t>Uogólnione zaburzenia lękowe</t>
  </si>
  <si>
    <t>1,1 (1,0-1,3)</t>
  </si>
  <si>
    <t>Napady paniki</t>
  </si>
  <si>
    <t>0,4 (0,3-0,5)</t>
  </si>
  <si>
    <t>Fobie społeczne</t>
  </si>
  <si>
    <t>1,8 (1,5-2,0)</t>
  </si>
  <si>
    <t>Fobie specyficzne</t>
  </si>
  <si>
    <t>4,3 (3,9-4,6)</t>
  </si>
  <si>
    <t>PTSD</t>
  </si>
  <si>
    <t>1,1 (0,8-1,5)</t>
  </si>
  <si>
    <t>Neurastenia</t>
  </si>
  <si>
    <t>1,0 (0,8-1,2)</t>
  </si>
  <si>
    <t>Ogółem zaburzenia nerwicowe</t>
  </si>
  <si>
    <t>9,6 (8,9-10,3)</t>
  </si>
  <si>
    <t>Zaburzenia</t>
  </si>
  <si>
    <t>nastroju</t>
  </si>
  <si>
    <t>(afektywne)</t>
  </si>
  <si>
    <t>Depresja</t>
  </si>
  <si>
    <t>3,0 (2,7-3,3)</t>
  </si>
  <si>
    <t>Dystymia</t>
  </si>
  <si>
    <t>0,6 (0,5-0,8)</t>
  </si>
  <si>
    <t>Mania</t>
  </si>
  <si>
    <t>Ogółem zaburzenia nastroju</t>
  </si>
  <si>
    <t>3,5 (3,2-3,8)</t>
  </si>
  <si>
    <t>Zaburzenia impulsywne</t>
  </si>
  <si>
    <t>Zaburzenia opozycyjno--buntownicze</t>
  </si>
  <si>
    <t>0,2 (0,1-0,4)</t>
  </si>
  <si>
    <t>ADHD</t>
  </si>
  <si>
    <t>0,0 (0,0-0,1)</t>
  </si>
  <si>
    <t>Zaburzenia zachowania</t>
  </si>
  <si>
    <t>2,4 (2,0-2,8)</t>
  </si>
  <si>
    <t>Zaburzenia eksplozywne</t>
  </si>
  <si>
    <t>0,8 (0,7-1,0)</t>
  </si>
  <si>
    <t>Ogółem zaburzenia impulsywne</t>
  </si>
  <si>
    <t>3,5 (3,1-4,0)</t>
  </si>
  <si>
    <t>Zaburzenia związane z używaniem substancji</t>
  </si>
  <si>
    <t>Nadużywanie alkoholu, w tym:</t>
  </si>
  <si>
    <t>11,9 (10,9-12,9)</t>
  </si>
  <si>
    <t>uzależnienie od alkoholu</t>
  </si>
  <si>
    <t>2,4 (2,0-2,9)</t>
  </si>
  <si>
    <t>Nadużywanie narkotyków, w tym:</t>
  </si>
  <si>
    <t>1,4 (1,2-1,8)</t>
  </si>
  <si>
    <t>uzależnienie od narkotyków</t>
  </si>
  <si>
    <t>0,3 (0,2-0,4)</t>
  </si>
  <si>
    <t>Ogółem zaburzenia związane z używaniem substancji</t>
  </si>
  <si>
    <t>12,8 (11,8-13,8)</t>
  </si>
  <si>
    <t>Ogółem przynajmniej jedno zaburzenie, w tym:</t>
  </si>
  <si>
    <t>(22,2-24,7)</t>
  </si>
  <si>
    <t>dwa zaburzenia i więcej</t>
  </si>
  <si>
    <t>5,7 (5,2-6,3)</t>
  </si>
  <si>
    <t>trzy zaburzenia i więcej</t>
  </si>
  <si>
    <t>0,9 (0,8-1,1)</t>
  </si>
  <si>
    <t>TABELA 2. ROZPOWSZECHNIENIE ZABURZEŃ PSYCHICZNYCH W PODZIALE</t>
  </si>
  <si>
    <t>NA WOJEWÓDZTWA</t>
  </si>
  <si>
    <t>Województwo</t>
  </si>
  <si>
    <t>Łódzkie</t>
  </si>
  <si>
    <t>29,3 (24,8-34,2)</t>
  </si>
  <si>
    <t>Świętokrzyskie</t>
  </si>
  <si>
    <t>27,8 (22,6-33,6)</t>
  </si>
  <si>
    <t>Lubuskie</t>
  </si>
  <si>
    <t>27,8 (21,0-35,8)</t>
  </si>
  <si>
    <t>Dolnośląskie</t>
  </si>
  <si>
    <t>25,8 (21,0-30,8)</t>
  </si>
  <si>
    <t>Lubelskie</t>
  </si>
  <si>
    <t>25,6 (21,2-30,5)</t>
  </si>
  <si>
    <t>Pomorskie</t>
  </si>
  <si>
    <t>24,8 (19,2-31,4)</t>
  </si>
  <si>
    <t>Małopolskie</t>
  </si>
  <si>
    <t>24,1 (20,7-27,8)</t>
  </si>
  <si>
    <t>Warmińsko-mazurskie</t>
  </si>
  <si>
    <t>24,0 (18,2-31,1)</t>
  </si>
  <si>
    <t>Śląskie</t>
  </si>
  <si>
    <t>23,3 (19,4-27,7)</t>
  </si>
  <si>
    <t>Podlaskie</t>
  </si>
  <si>
    <t>23,2 (18,5-28,7)</t>
  </si>
  <si>
    <t>Opolskie</t>
  </si>
  <si>
    <t>22,9 (15,8-32,0)</t>
  </si>
  <si>
    <t>Kujawsko-pomorskie</t>
  </si>
  <si>
    <t>22,7 (16,9-29,6)</t>
  </si>
  <si>
    <t>Mazowieckie</t>
  </si>
  <si>
    <t>21,4 (18,5-24,6)</t>
  </si>
  <si>
    <t>Wielkopolskie</t>
  </si>
  <si>
    <t>20,9 (17,4-24,9)</t>
  </si>
  <si>
    <t>Zachodniopomorskie</t>
  </si>
  <si>
    <t>18,9 (15,1-23,4)</t>
  </si>
  <si>
    <t>Podkarpackie</t>
  </si>
  <si>
    <t>17,8 (13,6-23,0)</t>
  </si>
  <si>
    <t>Kraj ogółem</t>
  </si>
  <si>
    <t>23,4 (22,2-24,7)</t>
  </si>
  <si>
    <t>Źródło: Raport z badań: Epidemiologia zaburzeń psychicznych i dostęp do psychiatrycznej opieki zdrowotnej – EZOP Polska.</t>
  </si>
  <si>
    <t>TABELA 6. DOROŚLI Z ZABURZENIAMI PSYCHICZNYMI (BEZ UZALEŻNIEŃ) LECZENI W PSYCHIATRYCZNEJ OPIECE SZPITALNEJ I POZASZPITALNEJ</t>
  </si>
  <si>
    <t>W LATACH 2011–2014</t>
  </si>
  <si>
    <t>Formy opieki</t>
  </si>
  <si>
    <t>Miara</t>
  </si>
  <si>
    <t>Rok</t>
  </si>
  <si>
    <t>Odsetek</t>
  </si>
  <si>
    <t>2014/2011</t>
  </si>
  <si>
    <t>Opieka ambulatoryjna</t>
  </si>
  <si>
    <t>ogółem</t>
  </si>
  <si>
    <t>schizofrenia</t>
  </si>
  <si>
    <t>schizofrenia/ ogółem</t>
  </si>
  <si>
    <t>Opieka środowiskowa</t>
  </si>
  <si>
    <t>Oddziały dzienne</t>
  </si>
  <si>
    <t>Oddziały całodobowe</t>
  </si>
  <si>
    <t>Oddziały opiekuńcze</t>
  </si>
  <si>
    <t>Źródło: Opracowanie Zakładu Zdrowia Publicznego Instytutu Psychiatrii i Neurologii na podstawie danych ze statystyki publicznej.</t>
  </si>
  <si>
    <t>TABELA 7. DZIECI I MŁODZIEŻ Z ZABURZENIAMI PSYCHICZNYMI (BEZ UZALEŻNIEŃ) LECZONE W PSYCHIATRYCZNEJ OPIECE SZPITALNEJ</t>
  </si>
  <si>
    <t>I POZASZPITALNEJ W LATACH 2011–2014</t>
  </si>
  <si>
    <t>Odsetki</t>
  </si>
  <si>
    <t>F*</t>
  </si>
  <si>
    <t xml:space="preserve">Ludność </t>
  </si>
  <si>
    <t>Wskaźn. promilowy</t>
  </si>
  <si>
    <t>Promil</t>
  </si>
  <si>
    <t>źródło: Bank Danych o Zdrowiu Podkarpackiego Urzędu Wojewódzkiego https://bdoz.rzeszow.uw.gov.pl/ )</t>
  </si>
  <si>
    <t>Podmioty lecznicze udzielające świadczeń stacjonarnych</t>
  </si>
  <si>
    <t>źródło: MZ-29</t>
  </si>
  <si>
    <t>źródło: MZ-30</t>
  </si>
  <si>
    <t>ROK***</t>
  </si>
  <si>
    <t>Szpitale ogólne*</t>
  </si>
  <si>
    <t>Psychiatryczna opieka stacjonarna</t>
  </si>
  <si>
    <t>w tym szpitale psych.</t>
  </si>
  <si>
    <t>Liczba zakładów</t>
  </si>
  <si>
    <t>Liczba łóżek</t>
  </si>
  <si>
    <t xml:space="preserve">*w tym zakłady z oddziałami wyłącznie dziennymi (źródło: MZ-29):    </t>
  </si>
  <si>
    <t xml:space="preserve">Oddziały w szpitalach ogólnych w woj. podkarpackim </t>
  </si>
  <si>
    <t>Psychia-tryczny</t>
  </si>
  <si>
    <t>Psychia-tryczny dla dzieci</t>
  </si>
  <si>
    <t>Psychia-tryczny dla chorych somat.</t>
  </si>
  <si>
    <t>Psychiatrii sądowej o wzmocn. zabezp.</t>
  </si>
  <si>
    <t>Leczenie uzaleznień</t>
  </si>
  <si>
    <t>Leczenia alk. zesp. abstyn.</t>
  </si>
  <si>
    <t>Terapii uzależ-nienia od alkoholu</t>
  </si>
  <si>
    <t>LICZBA ODDZIAŁÓW</t>
  </si>
  <si>
    <t>LICZBA ŁÓŻEK RZECZYWISTYCH</t>
  </si>
  <si>
    <t>WSKAŹNIK LICZBY ŁÓŻEK NA 10 TYS. LUDNOŚCI</t>
  </si>
  <si>
    <t>żródło: spr. MZ-29</t>
  </si>
  <si>
    <t>Leczeni w oddziałach szpitali ogólnych w woj. podkarpackim</t>
  </si>
  <si>
    <t>Rok*</t>
  </si>
  <si>
    <t xml:space="preserve"> Ogółem     (z ruchem chorych)</t>
  </si>
  <si>
    <t>Psychiatr.</t>
  </si>
  <si>
    <t>Psychiatr. dziec.</t>
  </si>
  <si>
    <t>Psychiatr. dla chorych somatycznie</t>
  </si>
  <si>
    <t>Psych. sądowej</t>
  </si>
  <si>
    <t>Leczenia uzależn.</t>
  </si>
  <si>
    <t>Detoksykacji</t>
  </si>
  <si>
    <t>Terapii uzal. od alkoh.</t>
  </si>
  <si>
    <t>LICZBA LECZONYCH</t>
  </si>
  <si>
    <t>WSKAŹNIK - LECZENI NA 1 ŁÓŻKO</t>
  </si>
  <si>
    <t>x</t>
  </si>
  <si>
    <t>WSKAŹNIK - PRZECIĘTNY POBYT CHOREGO W DNIACH</t>
  </si>
  <si>
    <t>WSKAŹNIK - WYKORZYSTANIA ŁÓŻKA W DNIACH</t>
  </si>
  <si>
    <t>WSKAŹNIK - WYKORZYSTANIA ŁÓŻKA W %</t>
  </si>
  <si>
    <t>* od 2011-2016 r. łącznie z resortem MON i MSW</t>
  </si>
  <si>
    <t xml:space="preserve">Zachorowalność dzieci i młodzieży (0-18 lat) według przyczyn w województwie podkarpackim - (osoby będące pod opieką lekarza podstawowej opieki zdrowotnej/ rodzinnego) - część I </t>
  </si>
  <si>
    <t>Liczba osób, u których stwierdzono schorzenia po raz pierwszy z powodu</t>
  </si>
  <si>
    <t>zaburz. odżywian. F50</t>
  </si>
  <si>
    <t>upośledzenie umysłowe F70-F79</t>
  </si>
  <si>
    <t>Wartości bezwzględne</t>
  </si>
  <si>
    <t>2015</t>
  </si>
  <si>
    <t xml:space="preserve">Chorobowość dzieci i młodzieży (0-18 lat) wg przyczyn w województwie podkarpackim - (osoby będące pod opieką lekarza podstawowej opieki zdrowotnej/ </t>
  </si>
  <si>
    <t>lat 0-2</t>
  </si>
  <si>
    <t>lat 3-4</t>
  </si>
  <si>
    <t>lat 5-9</t>
  </si>
  <si>
    <t>lat 10-14</t>
  </si>
  <si>
    <t>lat 15-18</t>
  </si>
  <si>
    <t>2009</t>
  </si>
  <si>
    <t>2010</t>
  </si>
  <si>
    <t>2005</t>
  </si>
  <si>
    <t>2006</t>
  </si>
  <si>
    <t>2007</t>
  </si>
  <si>
    <t>2008</t>
  </si>
  <si>
    <t>Chorobowość dzieci i młodzieży (0-18 lat) wg przyczyn w województwie podkarpackim - (osoby będące pod opieką lekarza podstawowej opieki zdrowotnej/ rodzinnego) - część I</t>
  </si>
  <si>
    <t>Liczba osób, u których stwierdzono schorzenia ogółem z powodu</t>
  </si>
  <si>
    <t>Hospitalizacje mieszkańców województwa podkarpackiego leczonych w szpitalach ogólnych w województwie wg przyczyn zaburzenia psychicznego F00-F99</t>
  </si>
  <si>
    <t xml:space="preserve">MĘŻCZYŹNI </t>
  </si>
  <si>
    <t>KOBIETY</t>
  </si>
  <si>
    <t>* od 2004 r. „Sanatorium” Górno włączono do szpitali ogólnych</t>
  </si>
  <si>
    <t>Leczeni na zaburzenia psychiczne bez uzależnień w poradniach powiatu województwa podkarpackiego</t>
  </si>
  <si>
    <t>razem</t>
  </si>
  <si>
    <t>mężczyźni</t>
  </si>
  <si>
    <t>kobiety</t>
  </si>
  <si>
    <t>Leczeni na zaburzenia psychiczne bez uzależnień w poradniach powiatu województwa podkarpackiego wg wieku</t>
  </si>
  <si>
    <t>MIASTO</t>
  </si>
  <si>
    <t>WIEŚ</t>
  </si>
  <si>
    <t>Leczeni na zaburzenia psychiczne bez uzależnień w poradniach powiatu województwa podkarpackiego  wg rozpoznania zasadniczego</t>
  </si>
  <si>
    <t xml:space="preserve">Ogółem z zaburzeniami psychicznymi
</t>
  </si>
  <si>
    <t xml:space="preserve"> zaburzenia organiczne (F00-F09)</t>
  </si>
  <si>
    <t>schizofrenia (F20)</t>
  </si>
  <si>
    <t>inne zaburzenia psychotyczne i urojeniowe /bez afektywnych i schizofrenii/ (F21-F29)</t>
  </si>
  <si>
    <t>epizody afektywne (F30 i F32)</t>
  </si>
  <si>
    <t>depresje nawracające i zaburzenia dwubiegunowe (F3HF33)</t>
  </si>
  <si>
    <t>inne zaburzenia nastroju (afektywne) (F34-F39)</t>
  </si>
  <si>
    <t>zaburzenia nerwicowe związane ze stresem i somatoformiczne (F40-F48)</t>
  </si>
  <si>
    <t>zespoły behawioralne związane z zaburzeniami odżywiania (F50)</t>
  </si>
  <si>
    <t>inne zespoły behawioralne związane z zaburzeniami fizjologicznymi i czynnikami fizycznymi (F51-F59)</t>
  </si>
  <si>
    <t>zaburzenia osobowości i zachowania dorosłych (F60-F69)</t>
  </si>
  <si>
    <t>upośledzenie umysłowe (F70-F79)</t>
  </si>
  <si>
    <t>całościowe zaburzenia rozwojowe (F84)</t>
  </si>
  <si>
    <t>pozostałe zaburzenia rozwoju psychicznego (F8O-F83, F88, F89)</t>
  </si>
  <si>
    <t>zaburzenia zachowania i emocji rozpoczynające się zwykle w dzieciństwie i w wieku młodzieńczym (F90-F98)</t>
  </si>
  <si>
    <t>nieokreślone zaburzenia psychiczne (F99)</t>
  </si>
  <si>
    <t>Obserwacja stanu psychicznego, rozpoznania nie ustalone, bez zaburzeń psychicznych i rozpoznania niepsychiatryczne</t>
  </si>
  <si>
    <t>Zarejestrowane zachorowania na zaburzenia psychiczne bez uzależnień w poradniach woj. podkarpackiego</t>
  </si>
  <si>
    <t>Zarejestrowane zachorowania na zaburzenia psychiczne bez uzależnień w poradniach   woj. podkarpackiego  wg rozpoznania zasadniczego</t>
  </si>
  <si>
    <t>Zarejestrowane zachorowania na zaburzenia psychiczne bez uzależnień w poradniach   woj. podkarpackiego wg wieku</t>
  </si>
  <si>
    <t>Wybrany personel medyczny z wyższym wykształceniem pracujący w placówkach służby zdrowia w województwie podkarpackim</t>
  </si>
  <si>
    <t>Lekarze</t>
  </si>
  <si>
    <t>Pielęniarki ogółem</t>
  </si>
  <si>
    <t xml:space="preserve">mgr </t>
  </si>
  <si>
    <t>licencjat</t>
  </si>
  <si>
    <t>Psychol.</t>
  </si>
  <si>
    <t>Logo-
pedzi</t>
  </si>
  <si>
    <t>Terapeuci zajęciowi</t>
  </si>
  <si>
    <t>Instruktorzy terapii zajęciowej</t>
  </si>
  <si>
    <t>W liczbach bezwzględnych</t>
  </si>
  <si>
    <t>.</t>
  </si>
  <si>
    <t>Wskaźnik na 10 tys. ludności</t>
  </si>
  <si>
    <t xml:space="preserve">Podmioty lecznicze niebędące przedsiębiorcami        </t>
  </si>
  <si>
    <t xml:space="preserve">Pozostałe podmioty lecznicze        </t>
  </si>
  <si>
    <t>Praktyki lekarskie i pielęgniarskie</t>
  </si>
  <si>
    <t>* od 2011 roku  łącznie z resortem MON</t>
  </si>
  <si>
    <t>** podana liczba nie zawiera liczby lekarzy medycyny, lekarzy dentystów, farmaceutów i analityków medycznych (od 2011 roku diagnostów laboratoryjnych)</t>
  </si>
  <si>
    <t xml:space="preserve">*** od 2011 roku podana liczba zawiera również osoby, które rozpoczęły studia przed dniem 1 stycznia 1998 r. na kierunku rehabilitacja ruchowa i uzyskały tytuł mgr na tym kierunku albo rozpoczęły przed dniem 1 stycznia 1998 r. studia wyższe w AWF i uzyskały tytuł mgr oraz ukończyły specjalizację I lub II stopnia w dziedzinie rehabilitacji ruchowej albo rozpoczęły przed dniem 1 stycznia 1980 r. studia wyższe na kierunku wychowanie fizyczne i uzyskały tytuł mgr na tym kierunku oraz ukończyły w ramach studiów dwuletnią specjalizację z zakresu gimnastyki leczniczej lub rehabilitacji ruchowej, potwierdzoną legitymacją instruktora rehabilitacji ruchowej lub gimnastyki leczniczej. </t>
  </si>
  <si>
    <t>**** od 2011 roku podana liczba zawiera również osoby na kierunku technologia żywności i żywienia człowieka w specjalności żywienie człowieka.</t>
  </si>
  <si>
    <t xml:space="preserve">Pielęgniarki pracujące w placówkach służby zdrowia w województwie podkarpackim     </t>
  </si>
  <si>
    <t>ogółem ze specjalizacją</t>
  </si>
  <si>
    <t>specjalizacja psychiatryczna</t>
  </si>
  <si>
    <t>Podmioty lecznicze niebędące przedsiębiorcami</t>
  </si>
  <si>
    <t>Pozostałe podmioty lecznicze</t>
  </si>
  <si>
    <t xml:space="preserve">   </t>
  </si>
  <si>
    <t>Pielęgniarki ze średnim wykształceniem medycznym</t>
  </si>
  <si>
    <t>ogółem z kursem</t>
  </si>
  <si>
    <t>w tym z ukończonym kursem kwalifikacyjnym w zakresie pielęgniarstwa:</t>
  </si>
  <si>
    <t>rodzinnego</t>
  </si>
  <si>
    <t>w ochronie zdrowia pracujących</t>
  </si>
  <si>
    <t>anestezj. i intens. opieki</t>
  </si>
  <si>
    <t>psychiatrycznego</t>
  </si>
  <si>
    <t>onkologicznego</t>
  </si>
  <si>
    <t>zachowawczego</t>
  </si>
  <si>
    <t>środowiska nauczania i wychowania</t>
  </si>
  <si>
    <t>nefrolog. z dializoter.</t>
  </si>
  <si>
    <t>opieki długoterm.</t>
  </si>
  <si>
    <t>opieki paliatywnej</t>
  </si>
  <si>
    <t>ratunkowego</t>
  </si>
  <si>
    <t>chirurgicznego</t>
  </si>
  <si>
    <t>kardiologicznego</t>
  </si>
  <si>
    <t>pediatrycznego</t>
  </si>
  <si>
    <t>promocji zdrowia i edukacji zdr.</t>
  </si>
  <si>
    <t>neonatologicznego</t>
  </si>
  <si>
    <t>operacyjnego</t>
  </si>
  <si>
    <t>epidemiologicznego</t>
  </si>
  <si>
    <t>organizacji i zarządzania</t>
  </si>
  <si>
    <t>Wskaźnik na 10 tys. Ludności</t>
  </si>
  <si>
    <t>Lekarze specjaliści pracujący w woj. podkarpackim część 4</t>
  </si>
  <si>
    <t>psychiatrii</t>
  </si>
  <si>
    <t>psychiatrii
dzieci i młodzieży</t>
  </si>
  <si>
    <t>z ogółem specjaliści II stopnia</t>
  </si>
  <si>
    <t>z ogółem specjaliści *</t>
  </si>
  <si>
    <t xml:space="preserve">- </t>
  </si>
  <si>
    <t>PODMIOTY LECZNICZE NIEBĘDĄCE PRZEDSIĘBIORCAMI</t>
  </si>
  <si>
    <t>z podmiotów leczniczych niebędących przedsiębiorcami specjaliści II stopnia</t>
  </si>
  <si>
    <t>z podmiotów leczniczych niebędących przedsiębiorcami specjaliści *</t>
  </si>
  <si>
    <t>POZOSTAŁE PODMIOTY LECZNICZE</t>
  </si>
  <si>
    <t>z pozostałych podmiotów leczniczych specjaliści II stopnia</t>
  </si>
  <si>
    <t>z pozostałych podmiotów leczniczych specjaliści nowym trybem*</t>
  </si>
  <si>
    <t>PRAKTYKI LEKARSKIE</t>
  </si>
  <si>
    <t>z praktyk specjaliści II stopnia</t>
  </si>
  <si>
    <t>z praktyk specjaliści nowym trybem*</t>
  </si>
  <si>
    <t>* od 2011 roku z MON</t>
  </si>
  <si>
    <t>Lekarze specjaliści pracujący w woj. podkarpackim część 3</t>
  </si>
  <si>
    <t>medycyna rodzinna</t>
  </si>
  <si>
    <t>neurologii dziecięcej</t>
  </si>
  <si>
    <t>Tabela 1. Leczeni psychiatrycznie w trybie dziennym w woj. podkarpackim w 2016 r. wg zakresów świadczeń</t>
  </si>
  <si>
    <t>Zakres świadczeń</t>
  </si>
  <si>
    <t>Liczba leczonych</t>
  </si>
  <si>
    <t>Liczba osobodni</t>
  </si>
  <si>
    <t>Średni okres pobytu w dniach</t>
  </si>
  <si>
    <t>Świadczenia dzienne psychiatryczne dla dorosłych</t>
  </si>
  <si>
    <t>Świadczenia dzienne psychiatryczne rehabilitacyjne dla dzieci i młodzieży</t>
  </si>
  <si>
    <t>Świadczenia dzienne psychiatryczne rehabilitacyjne dla dorosłych</t>
  </si>
  <si>
    <t>Świadczenia dzienne psychiatryczne geriatryczne</t>
  </si>
  <si>
    <t>Świadczenia dzienne leczenia zaburzeń nerwicowych</t>
  </si>
  <si>
    <t>Świadczenia dzienne terapii uzależnienia od alkoholu</t>
  </si>
  <si>
    <t>Nazwa świadczeniodawcy</t>
  </si>
  <si>
    <t>Szpital Specjalistyczny w Brzozowie Podkarpacki Ośrodek Onkologiczny im. Ks. B. Markiewicza</t>
  </si>
  <si>
    <t>Samodzielny Publiczny Zespół Opieki Zdrowotnej w Lesku</t>
  </si>
  <si>
    <t>Niepubliczny Zakład Opieki Zdrowotnej Podkarpackie Centrum Zdrowia Psychicznego Spółka Cywilna w Przemyślu</t>
  </si>
  <si>
    <t>NZOZ ANIMA Centrum Psychiatrii w Rzeszowie</t>
  </si>
  <si>
    <t>Samodzielny Publiczny Zespół Opieki Zdrowotnej Nr 1 w Rzeszowie</t>
  </si>
  <si>
    <t>Kliniczny Szpital Wojewódzki Nr 2 im. Św. Jadwigi Królowej w Rzeszowie</t>
  </si>
  <si>
    <t>Niepubliczny Zakład Opieki Zdrowotnej Zakład Pielęgnacyjno-Opiekuńczy Hospicjum Świętego Ojca Pio w Tarnobrzegu</t>
  </si>
  <si>
    <t>NZOZ MEDIKAL w Rzeszowie</t>
  </si>
  <si>
    <t>Centrum Zdrowia Psychicznego "Nervus" w Krośnie</t>
  </si>
  <si>
    <t>Niepubliczny Zakład Opieki Zdrowotnej Ośrodek Profilaktyki i Terapii Uzależnień w Mielcu</t>
  </si>
  <si>
    <t>Ośrodek Profilaktyki i Terapii Uzależnień w Jaśle</t>
  </si>
  <si>
    <t>Tabela 3. Mieszkańcy woj. podkarpackiego leczeni psychiatrycznie w trybie dziennym w woj. podkarpackim w 2016 r. wg zakresów świadczeń i miejsca zamieszkania pacjentów</t>
  </si>
  <si>
    <t>Powiat zamieszkania pacjenta</t>
  </si>
  <si>
    <t>Tabela 4. Mieszkańcy woj. podkarpackiego leczeni psychiatrycznie w szpitalach na oddziałach stacjonarnych w woj. podkarpackim w 2016 r. wg miejsca zamieszkania pacjentów</t>
  </si>
  <si>
    <t>Koszt</t>
  </si>
  <si>
    <t>?</t>
  </si>
  <si>
    <t>Tabela 5. Liczba Zespołów Leczenia Środowiskowego działających na terenie województwa podkarpackiego w 2016 roku.</t>
  </si>
  <si>
    <t>Liczba ZLŚ</t>
  </si>
  <si>
    <t>Tabela 6. Ambulatoryjna opieka psychiatryczna  w woj. podkarpackim w 2016 r. wg zakresów świadczeń i miejsc ich udzielania</t>
  </si>
  <si>
    <t>Liczba miejsc udzielania świadczeń</t>
  </si>
  <si>
    <t>Świadczenia psychiatryczne ambulatoryjne dla dorosłych</t>
  </si>
  <si>
    <t>Świadczenia psychiatryczne ambulatoryjne dla dzieci i  młodzieży</t>
  </si>
  <si>
    <t>Leczenie nerwic</t>
  </si>
  <si>
    <t>Świadczenia dla osób z autyzmem dziecięcym lub innymi całościowymi zaburzeniami rozwoju</t>
  </si>
  <si>
    <t>Leczenie uzależnień</t>
  </si>
  <si>
    <t>Świadczenia terapii uzależnień dla dzieci i młodzieży</t>
  </si>
  <si>
    <t>Świadczenia terapii uzależnienia i współuzależnienia od alkoholu</t>
  </si>
  <si>
    <t>Świadczenia terapii uzależnienia od substancji psychoaktywnych innych niż alkohol</t>
  </si>
  <si>
    <t>Świadczenia seksuologiczne i patologii współżycia</t>
  </si>
  <si>
    <t>Świadczenia psychologiczne</t>
  </si>
  <si>
    <t>Tabela 7. Dzienna opieka psychiatryczna  w woj. podkarpackim w 2016 r. wg zakresów świadczeń i miejsc ich udzielania</t>
  </si>
  <si>
    <t>Łańcucki</t>
  </si>
  <si>
    <t>Tabela 2. Leczeni psychiatrycznie w trybie dziennym w woj. podkarpackim w 2016 r. wg zakresów świadczeń i świadczeniodawców</t>
  </si>
  <si>
    <t>Źródło: Oddział Podkarpacki NFZ - dane dotyczą 2016 roku</t>
  </si>
  <si>
    <t>Tabela 11. Wybrany personel udzielający świadczeń w ramach umów w rodzaju opieka psychiatryczna i leczenie uzależnień w woj. podkarpackim wg stanu w dniu 31.12.2017 r.</t>
  </si>
  <si>
    <t>Grupa zawodowa</t>
  </si>
  <si>
    <t>Liczba osób</t>
  </si>
  <si>
    <t>Psycholodzy</t>
  </si>
  <si>
    <t>Psychoterapeuci</t>
  </si>
  <si>
    <t>Psychoterapeuci uzależnień</t>
  </si>
  <si>
    <t>Pielęgniarki</t>
  </si>
  <si>
    <t>Pedagodzy specjalni</t>
  </si>
  <si>
    <t>Źródło: Oddział Podkarpacki NFZ</t>
  </si>
  <si>
    <t>Tabela 1. Mieszkańcy woj. podkarpackiego  w wieku 0-18 lat korzystający w 2017 r. ze świadczeń ambulatoryjnych i środowiskowych w opiece psychiatrycznej i terapii uzależnień</t>
  </si>
  <si>
    <t>Liczba leczonych pacjentów</t>
  </si>
  <si>
    <t>w tym leczeni w trybie</t>
  </si>
  <si>
    <t>ambulatoryjnym</t>
  </si>
  <si>
    <t>środowiskowowym</t>
  </si>
  <si>
    <t>Rozpoznanie ICD-10</t>
  </si>
  <si>
    <t>Liczba pacjentów</t>
  </si>
  <si>
    <t>F34-F39</t>
  </si>
  <si>
    <t>F40-F48</t>
  </si>
  <si>
    <t>F80-F83, F88, F89</t>
  </si>
  <si>
    <r>
      <t>a)</t>
    </r>
    <r>
      <rPr>
        <sz val="11"/>
        <rFont val="Calibri"/>
        <family val="2"/>
        <charset val="238"/>
      </rPr>
      <t xml:space="preserve"> Jeden pacjent może być zaliczony do kilku grup rozpoznań</t>
    </r>
  </si>
  <si>
    <t>Wiek</t>
  </si>
  <si>
    <r>
      <t>b)</t>
    </r>
    <r>
      <rPr>
        <sz val="11"/>
        <rFont val="Calibri"/>
        <family val="2"/>
        <charset val="238"/>
      </rPr>
      <t xml:space="preserve"> Jeden pacjent może być zaliczony do kilku grup wiekowych</t>
    </r>
  </si>
  <si>
    <t>Tabela 4. Świadczenia ambulatoryjne i środowiskowe w opiece psychiatrycznej i terapii uzależnień udzielone mieszkańcom woj. podkarpackiego w wieku 0-18 lat w 2017 r. wg produktów jednostkowych</t>
  </si>
  <si>
    <t>Nazwa świadczenia jednostkowego</t>
  </si>
  <si>
    <t>Liczba porad</t>
  </si>
  <si>
    <t>Średnia wycena punktowa porady</t>
  </si>
  <si>
    <t>Średnia wartość punktu</t>
  </si>
  <si>
    <t>Koszt świadczeń</t>
  </si>
  <si>
    <t>Porada lekarska diagnostyczna - 0,75 godziny</t>
  </si>
  <si>
    <t>Porada psychologiczna diagnostyczna - 0,75 godziny</t>
  </si>
  <si>
    <t>Sesja psychoterapii indywidualnej - leczenie uzależnień - 1 godzina</t>
  </si>
  <si>
    <t>Sesja psychoterapii rodzinnej (uczestnik) - 1 godzina</t>
  </si>
  <si>
    <t>Sesja psychoterapii grupowej (uczestnik) - 1 godzina</t>
  </si>
  <si>
    <t>Sesja wsparcia psychospołecznego (uczestnik) - 1 godzina</t>
  </si>
  <si>
    <t>Wizyta/porada domowa/środowiskowa - 1 godzina</t>
  </si>
  <si>
    <t>Porada lekarska diagnostyczna dla dzieci, młodzieży - 1 godzina</t>
  </si>
  <si>
    <t>Porada lekarska terapeutyczna dla dzieci, młodzieży - 0,5 godziny</t>
  </si>
  <si>
    <t>Porada kontrolna dla dzieci, młodzieży - 0,25 godziny</t>
  </si>
  <si>
    <t>Porada psychologiczna diagnostyczna dla dzieci, młodzieży - 1 godzina</t>
  </si>
  <si>
    <t>Wizyta lu instruktora terapii uzależnień - 0,50 godziny</t>
  </si>
  <si>
    <t>Porada diagnostyczna - 0,75 godziny</t>
  </si>
  <si>
    <t>Porada lekarska diagnostyczna dla osób z autyzmem dziecięcym - 1 godzina</t>
  </si>
  <si>
    <t>Porada lekarska terapeutyczna - 0,50 godziny</t>
  </si>
  <si>
    <t>Porada kontrolna - 0,25 godziny</t>
  </si>
  <si>
    <t>Porada psychologiczna - 0,75 godziny</t>
  </si>
  <si>
    <t>Porada psychologiczna dla dzieci, młodzieży - 0,75 godziny</t>
  </si>
  <si>
    <t>Wizyta/ porada domowa/ środowiskowa miejscowa - od1 do 1,5 godziny</t>
  </si>
  <si>
    <t>Wizyta/ porada domowa/ środowiskowa zamiejscowa - od 1,5 do 2 godzin</t>
  </si>
  <si>
    <t>Sesja psychoterapii indywidualnej wykonywana przez psychoterapeutę - min. 1 godz.</t>
  </si>
  <si>
    <t>Sesja psychoterapii indywidualnej wykonana przez osobę w trakcie szkolenia do uzyskania certyfikatu psychoterapeuty - min. 1 godz.</t>
  </si>
  <si>
    <t>Porada lekarska diagnostyczna-leczenie uzależnień (0,75 godziny)</t>
  </si>
  <si>
    <t>Porada/wizyta lu diagnostyczna (0,75 godziny)</t>
  </si>
  <si>
    <t>Porada/wizyta lu terapeutyczna (kolejna) - 0,50 godziny</t>
  </si>
  <si>
    <t>Sesja psychoterapii grupowej (uczestnik) -2 godziny</t>
  </si>
  <si>
    <t>Porada lekarska terapeutyczna (kolejna) -0,25 godz</t>
  </si>
  <si>
    <t>Porada kompleksowo - konsultacyjna dla osób z autyzmem dziecięcym (1 godz.)</t>
  </si>
  <si>
    <t>Program terapeutyczno - rehabilitacyjny dla osób z autyzmem dziecięcym (1 godz.)</t>
  </si>
  <si>
    <t>Tabela 5. Świadczenia dzienne psychiatryczne dla dzieci i młodzieży udzielone mieszkańcom woj. podkarpackiego w wieku 0-18 lat w 2017 r. wg miejsca realizacji</t>
  </si>
  <si>
    <t>Szpital Neuropsychiatryczny im. Prof. M. Kaczyńskiego Samodzielny Publiczny Zakład Opieki Zdrowotnej w Lublinie</t>
  </si>
  <si>
    <t>Dzienny Ośrodek Psychiatrii i Zaburzeń Mowy dla Dzieci i Młodzieży we Wrocławiu</t>
  </si>
  <si>
    <t>Tabela 6. Świadczenia dzienne psychiatryczne dla dzieci i młodzieży udzielone mieszkańcom woj. podkarpackiego w wieku 0-18 lat w 2017 r. wg miejsca zamieszkania pacjenta</t>
  </si>
  <si>
    <t>Tabela 7. Świadczenia stacjonarne psychiatryczne dla dzieci i młodzieży udzielone mieszkańcom woj. podkarpackiego w wieku 0-18 lat w 2017 r. wg miejsca realizacji</t>
  </si>
  <si>
    <t>Świadczenia psychiatryczne dla dzieci i młodzieży</t>
  </si>
  <si>
    <t>Samodzielny Publiczny Zakład Opieki Zdrowotnej Centrum Leczenia Dzieci i Młodzieży w Zaborze</t>
  </si>
  <si>
    <t>Wojewódzki Specjalistyczny Szpital Dziecięcy im. Św. Ludwika w Krakowie</t>
  </si>
  <si>
    <t>Samodzielny Publiczny Zakład Opieki Zdrowotnej Szpital Uniwersytecki w Krakowie</t>
  </si>
  <si>
    <t>Wojewódzki Szpital Neuropsychiatryczny im. dr Emila Cyrana w Lublińcu</t>
  </si>
  <si>
    <t>Centrum Pediatrii im. Jana Pawła II w Sosnowcu Spółka z ograniczoną odpowiedzialnością</t>
  </si>
  <si>
    <t>Świętokrzyskie Centrum Psychiatrii w Morawicy</t>
  </si>
  <si>
    <t>Samodzielny Publiczny Szpital Kliniczny Nr 1 w Lublinie</t>
  </si>
  <si>
    <t>Niepubliczny Zakład Opieki Zdrowotnej Sudeckie Centrum Zdrowia w Pieszycach</t>
  </si>
  <si>
    <t>Instytut Psychiatrii i Neurologii w Warszawie</t>
  </si>
  <si>
    <t>Samodzielny Publiczny Dziecięcy Szpital Kliniczny w Warszawie</t>
  </si>
  <si>
    <t>Mazowieckie Centrum Neuropsychiatrii Sp. z o.o w Zagórzu</t>
  </si>
  <si>
    <t>Tabela 8. Świadczenia stacjonarne psychiatryczne dla dzieci i młodzieży udzielone mieszkańcom woj. podkarpackiego w wieku 0-18 lat w 2017 r. wg miejsca zamieszkania pacjenta</t>
  </si>
  <si>
    <t>Tabela 2. Mieszkańcy woj. podkarpackiego  w wieku 0-18 lat korzystający w 2017 r. ze świadczeń ambulatoryjnych i środowiskowych w opiece psychiatrycznej i terapii uzależnień wg rozpoznania ICD-10a)</t>
  </si>
  <si>
    <t>Tabela 3. Mieszkańcy woj. podkarpackiego  w wieku 0-18 lat korzystający w 2017 r. ze świadczeń ambulatoryjnych i środowiskowych w opiece psychiatrycznej i terapii uzależnień wg wieku w dniu udzielenia świadczenia b)</t>
  </si>
  <si>
    <t>Tabela 9. Świadczenia psychiatryczne w hostelach udzielone mieszkańcom woj. podkarpackiego w wieku 0-18 lat w 2017 r. wg miejsca realizacji</t>
  </si>
  <si>
    <t>Tabela 10. Świadczenia psychiatryczne w hostelach udzielone mieszkańcom woj. Podkarpackiego w wieku 0-18 lat w 2017 r. wg miejsca zamieszkania pacjenta</t>
  </si>
  <si>
    <t>Załącznik nr 3</t>
  </si>
  <si>
    <t>Centra Integracji Społecznej</t>
  </si>
  <si>
    <t>Nazwa i adres wspartego przez Województwo Podkarpackie CIS*</t>
  </si>
  <si>
    <t>Struktura uczestników CIS</t>
  </si>
  <si>
    <r>
      <t>Zgodnie z ustawą</t>
    </r>
    <r>
      <rPr>
        <b/>
        <sz val="8"/>
        <rFont val="Calibri"/>
        <family val="2"/>
        <charset val="238"/>
      </rPr>
      <t xml:space="preserve"> </t>
    </r>
    <r>
      <rPr>
        <sz val="8"/>
        <rFont val="Calibri"/>
        <family val="2"/>
        <charset val="238"/>
      </rPr>
      <t>o zatrudnieniu socjalnym</t>
    </r>
  </si>
  <si>
    <t xml:space="preserve"> (Dz. U. z 2016 r., poz.1828)</t>
  </si>
  <si>
    <t>Liczba osób, które:</t>
  </si>
  <si>
    <t xml:space="preserve">Centrum Integracji Społecznej w Sanoku </t>
  </si>
  <si>
    <t>ul. Stróżowska 15</t>
  </si>
  <si>
    <t>2016r.</t>
  </si>
  <si>
    <t>2017r.</t>
  </si>
  <si>
    <t>Rozpoczęły zajęcia</t>
  </si>
  <si>
    <t>Uczestniczyły w zajęciach</t>
  </si>
  <si>
    <t>Ukończyły zajęcia</t>
  </si>
  <si>
    <t>Osoby uzależnione od alkoholu</t>
  </si>
  <si>
    <t>Osoby uzależnione od narkotyków lub innych środków odurzających</t>
  </si>
  <si>
    <t>Osoby chore psychicznie</t>
  </si>
  <si>
    <t>Centrum Integracji Społecznej w Dąbrowie</t>
  </si>
  <si>
    <t>Dąbrowa 72</t>
  </si>
  <si>
    <t>37-600 Lubaczów</t>
  </si>
  <si>
    <t xml:space="preserve">Centrum Integracji Społecznej w Dębicy </t>
  </si>
  <si>
    <t>ul. Brzegowa 42</t>
  </si>
  <si>
    <t>39-200 Dębica</t>
  </si>
  <si>
    <t>Centrum Integracji Społecznej w Pilźnie</t>
  </si>
  <si>
    <t>ul. Legionów 28</t>
  </si>
  <si>
    <t>39-220 Pilzno</t>
  </si>
  <si>
    <t>Centrum Integracji Społecznej w Przemyślu</t>
  </si>
  <si>
    <t>ul. ks. Piotra Skargi 6</t>
  </si>
  <si>
    <t>Centrum Integracji Społecznej „Pawłowe Sioło” w Pawłosiowie</t>
  </si>
  <si>
    <t>Pawłosiów 428</t>
  </si>
  <si>
    <t>37 – 500 Jarosław</t>
  </si>
  <si>
    <t xml:space="preserve">Powiatowe Centrum Integracji Społecznej       w Orzechówce </t>
  </si>
  <si>
    <t>Orzechówka 326a</t>
  </si>
  <si>
    <t>36-220 Jasienica Rosielna</t>
  </si>
  <si>
    <t>Centrum Integracji Społecznej w Strzyżowie</t>
  </si>
  <si>
    <t>ul. Witosa 14 A</t>
  </si>
  <si>
    <t>38-100 Strzyżów</t>
  </si>
  <si>
    <t>(funkcjonuje od 2017r.)</t>
  </si>
  <si>
    <t>---</t>
  </si>
  <si>
    <t>* Zgodnie z Art. 8.1 ustawy o zatrudnieniu socjalnym (Dz. U. z 2016 r., poz.1828): „Marszałek województwa, na zasadach określonych w porozumieniu zawartym  z instytucją tworzącą, może przyznać Centrum dotację na pierwsze wyposażenie oraz dotację na działalność przez okres pierwszych 3 miesięcy z dochodów własnych samorządu województwa przeznaczonych na realizację wojewódzkiego programu profilaktyki i rozwiązywania problemów alkoholowych.</t>
  </si>
  <si>
    <t>INFORMACJA O USŁUGACH SPOŁECZNYCH I AKTYWIZACJI SPOŁECZNEJ</t>
  </si>
  <si>
    <t>Regionalny Ośrodek Polityki Społecznej w Rzeszowie informuje iż z Oceny Zasobów Pomocy Społecznej za 2016 roku wskazuje: specjalistyczne usługi opiekuńcze realizowane w miejscu zamieszkania dla osób z zaburzeniami psychicznymi w ramach zadań zleconych gminie:</t>
  </si>
  <si>
    <t>Liczba osób – 1.545</t>
  </si>
  <si>
    <t>Liczba świadczeń – 559146</t>
  </si>
  <si>
    <t>Kwota świadczeń w złotych – 10.718.801,- zł.</t>
  </si>
  <si>
    <t>Powyższe dane za 2017 rok będą dostępne dopiero początkiem lipca 2018r. po zebraniu danych do OZPS.</t>
  </si>
  <si>
    <t>Ponadto w załącznikach przesyłamy:</t>
  </si>
  <si>
    <t>Środowiskowe Domy Samopomocy w województwie podkarpackim – załącznik nr 1.</t>
  </si>
  <si>
    <t>Domy Pomocy Społecznej  w województwie podkarpackim – załącznik nr 2.</t>
  </si>
  <si>
    <t>Centra Integracji społecznej w województwie podkarpackim – załącznik nr 3.</t>
  </si>
  <si>
    <t>Zakłady aktywności Zawodowej w województwie podkarpackim – załącznik nr 4.</t>
  </si>
  <si>
    <t>Współpraca z organizacjami pozarządowymi – zadania zlecone w obszarze pomocy społecznej i wsparcia dotyczące  osób z zaburzeniami psychicznymi – załącznik nr 5.</t>
  </si>
  <si>
    <t>Załącznik Nr 1</t>
  </si>
  <si>
    <t>ŚRODOWISKOWE DOMY SAMOPOMOCY – WOJ. PODKARPACKIE</t>
  </si>
  <si>
    <t>/na podstawie danych z OZPS za rok 2016/</t>
  </si>
  <si>
    <t>w placówkach ogółem</t>
  </si>
  <si>
    <t xml:space="preserve">Liczba osób oczekujących </t>
  </si>
  <si>
    <t xml:space="preserve">(wg stanu na </t>
  </si>
  <si>
    <t>31 grudnia 2016 r.)</t>
  </si>
  <si>
    <t>m. Krosno</t>
  </si>
  <si>
    <t>m. Przemyśl</t>
  </si>
  <si>
    <t>m. Rzeszów</t>
  </si>
  <si>
    <t>m. Tarnobrzeg</t>
  </si>
  <si>
    <t>Suma</t>
  </si>
  <si>
    <t>OŚRODKI WSPARCIA DLA OSÓB Z ZABURZENIAMI PSYCHICZNYMI</t>
  </si>
  <si>
    <t>kluby samopomocy dla osób z zaburzeniami psychicznymi</t>
  </si>
  <si>
    <t>środowiskowe domy samopomocy</t>
  </si>
  <si>
    <r>
      <t>Ø</t>
    </r>
    <r>
      <rPr>
        <sz val="7"/>
        <rFont val="Times New Roman"/>
        <family val="1"/>
        <charset val="238"/>
      </rPr>
      <t xml:space="preserve"> </t>
    </r>
    <r>
      <rPr>
        <sz val="10"/>
        <rFont val="Verdana"/>
        <family val="2"/>
        <charset val="238"/>
      </rPr>
      <t>dla osób przewlekle psychicznie chorych</t>
    </r>
  </si>
  <si>
    <r>
      <t>Ø</t>
    </r>
    <r>
      <rPr>
        <sz val="7"/>
        <rFont val="Times New Roman"/>
        <family val="1"/>
        <charset val="238"/>
      </rPr>
      <t xml:space="preserve"> </t>
    </r>
    <r>
      <rPr>
        <sz val="10"/>
        <rFont val="Verdana"/>
        <family val="2"/>
        <charset val="238"/>
      </rPr>
      <t>dla osób upośledzonych umysłowo</t>
    </r>
  </si>
  <si>
    <r>
      <t>Ø</t>
    </r>
    <r>
      <rPr>
        <sz val="7"/>
        <rFont val="Times New Roman"/>
        <family val="1"/>
        <charset val="238"/>
      </rPr>
      <t xml:space="preserve"> </t>
    </r>
    <r>
      <rPr>
        <sz val="10"/>
        <rFont val="Verdana"/>
        <family val="2"/>
        <charset val="238"/>
      </rPr>
      <t>dla osób wykazujących inne przewlekłe zaburzenia czynności psychicznych</t>
    </r>
  </si>
  <si>
    <t>Załącznik Nr 2</t>
  </si>
  <si>
    <t>DOMY POMOCY SPOŁECZNEJ – WOJ. PODKARPACKIE</t>
  </si>
  <si>
    <t>/na podstawie danych z www.rzeszow.uw.gov.pl/</t>
  </si>
  <si>
    <t>DOMY POMOCY SPOŁECZNEJ</t>
  </si>
  <si>
    <r>
      <t>Ø</t>
    </r>
    <r>
      <rPr>
        <sz val="7"/>
        <rFont val="Times New Roman"/>
        <family val="1"/>
        <charset val="238"/>
      </rPr>
      <t xml:space="preserve">  </t>
    </r>
    <r>
      <rPr>
        <sz val="10"/>
        <rFont val="Verdana"/>
        <family val="2"/>
        <charset val="238"/>
      </rPr>
      <t>dla osób przewlekle somatycznie chorych</t>
    </r>
  </si>
  <si>
    <r>
      <t>Ø</t>
    </r>
    <r>
      <rPr>
        <sz val="7"/>
        <rFont val="Times New Roman"/>
        <family val="1"/>
        <charset val="238"/>
      </rPr>
      <t xml:space="preserve">  </t>
    </r>
    <r>
      <rPr>
        <sz val="10"/>
        <rFont val="Verdana"/>
        <family val="2"/>
        <charset val="238"/>
      </rPr>
      <t>dla osób przewlekle psychicznie chorych</t>
    </r>
  </si>
  <si>
    <r>
      <t>Ø</t>
    </r>
    <r>
      <rPr>
        <sz val="7"/>
        <rFont val="Times New Roman"/>
        <family val="1"/>
        <charset val="238"/>
      </rPr>
      <t xml:space="preserve">  </t>
    </r>
    <r>
      <rPr>
        <sz val="10"/>
        <rFont val="Verdana"/>
        <family val="2"/>
        <charset val="238"/>
      </rPr>
      <t>dla dzieci  i młodzieży niepełnosprawnych intelektualnie</t>
    </r>
  </si>
  <si>
    <r>
      <t>Ø</t>
    </r>
    <r>
      <rPr>
        <sz val="7"/>
        <rFont val="Times New Roman"/>
        <family val="1"/>
        <charset val="238"/>
      </rPr>
      <t xml:space="preserve">  </t>
    </r>
    <r>
      <rPr>
        <sz val="10"/>
        <rFont val="Verdana"/>
        <family val="2"/>
        <charset val="238"/>
      </rPr>
      <t>dla osób dorosłych niepełnosprawnych intelektualnie</t>
    </r>
  </si>
  <si>
    <r>
      <t>Ø</t>
    </r>
    <r>
      <rPr>
        <sz val="7"/>
        <rFont val="Times New Roman"/>
        <family val="1"/>
        <charset val="238"/>
      </rPr>
      <t xml:space="preserve">  </t>
    </r>
    <r>
      <rPr>
        <sz val="10"/>
        <rFont val="Verdana"/>
        <family val="2"/>
        <charset val="238"/>
      </rPr>
      <t>dla dorosłych kobiet niepełnosprawnych intelektualnie</t>
    </r>
  </si>
  <si>
    <t>Wyżej wymieniona tabela nie obejmuje poniższych typów:</t>
  </si>
  <si>
    <r>
      <t>Ø</t>
    </r>
    <r>
      <rPr>
        <sz val="7"/>
        <rFont val="Times New Roman"/>
        <family val="1"/>
        <charset val="238"/>
      </rPr>
      <t xml:space="preserve">  </t>
    </r>
    <r>
      <rPr>
        <sz val="10"/>
        <rFont val="Verdana"/>
        <family val="2"/>
        <charset val="238"/>
      </rPr>
      <t>dla osób  w podeszłym wieku</t>
    </r>
  </si>
  <si>
    <r>
      <t>Ø</t>
    </r>
    <r>
      <rPr>
        <sz val="7"/>
        <rFont val="Times New Roman"/>
        <family val="1"/>
        <charset val="238"/>
      </rPr>
      <t xml:space="preserve">  </t>
    </r>
    <r>
      <rPr>
        <sz val="10"/>
        <rFont val="Verdana"/>
        <family val="2"/>
        <charset val="238"/>
      </rPr>
      <t>dla osób niepełnosprawnych fizycznie</t>
    </r>
  </si>
  <si>
    <r>
      <t xml:space="preserve">Zgodnie z </t>
    </r>
    <r>
      <rPr>
        <b/>
        <sz val="8"/>
        <rFont val="Calibri"/>
        <family val="2"/>
        <charset val="238"/>
      </rPr>
      <t>ustawą o zatrudnieniu socjalnym</t>
    </r>
  </si>
  <si>
    <t>Załącznik Nr 4</t>
  </si>
  <si>
    <t>ZAKŁADY AKTYWNOŚCI ZAWODOWEJ W WOJEWÓDZTWIE PODKARPACKIM.</t>
  </si>
  <si>
    <t>l.p.</t>
  </si>
  <si>
    <t>ZAZ</t>
  </si>
  <si>
    <t xml:space="preserve">LICZBA </t>
  </si>
  <si>
    <t>OSÓB</t>
  </si>
  <si>
    <t>DOROŚLI</t>
  </si>
  <si>
    <t>NIEPEŁNOSPRAWNOŚĆ</t>
  </si>
  <si>
    <t>INTELEKTUALNA</t>
  </si>
  <si>
    <t>PSYCHICZNA</t>
  </si>
  <si>
    <t>AUTYZM</t>
  </si>
  <si>
    <t>ROK</t>
  </si>
  <si>
    <t>ZAZ Rzeszów</t>
  </si>
  <si>
    <t>ZAZ Wola Żyrakowska</t>
  </si>
  <si>
    <t>Dębicki</t>
  </si>
  <si>
    <t>ZAZ Wola Dalsza</t>
  </si>
  <si>
    <t>Łańcucku</t>
  </si>
  <si>
    <t>ZAZ Stare Oleszyce</t>
  </si>
  <si>
    <t>Lubaczowski</t>
  </si>
  <si>
    <t>ZAZ Jarosław</t>
  </si>
  <si>
    <t>Jarosławski</t>
  </si>
  <si>
    <t>ZAZ Jasło</t>
  </si>
  <si>
    <t>Jasielski</t>
  </si>
  <si>
    <t>ZAZ Wola Rafałowska</t>
  </si>
  <si>
    <t>Rzeszowski</t>
  </si>
  <si>
    <t>ZAZ Rymanów</t>
  </si>
  <si>
    <t>Krośnieński</t>
  </si>
  <si>
    <t>ZAZ Malinie</t>
  </si>
  <si>
    <t>Mielecki</t>
  </si>
  <si>
    <t>ZAZ Nowa Sarzyna</t>
  </si>
  <si>
    <t>Leżajski</t>
  </si>
  <si>
    <t>ZAZ Nr 1 Krosno</t>
  </si>
  <si>
    <t>Załącznik nr 5</t>
  </si>
  <si>
    <t>AKTYWNOŚĆ PROJEKTOWO – KONKURSOWA ROPS W LATACH 2016-2017</t>
  </si>
  <si>
    <t>Rok 2016</t>
  </si>
  <si>
    <t>Nazwa i adres podmiotu objętego wsparciem</t>
  </si>
  <si>
    <t xml:space="preserve">Beneficjenci zadania </t>
  </si>
  <si>
    <t>(liczba/powiat /rodzaj uzależnienia)</t>
  </si>
  <si>
    <t xml:space="preserve">Towarzystwo Przeciwdziałania Uzależnieniom „TRZEŹWA GMINA” </t>
  </si>
  <si>
    <t>w Chmielniku</t>
  </si>
  <si>
    <t>Chmielnik 146</t>
  </si>
  <si>
    <t>36 – 016 Chmielnik</t>
  </si>
  <si>
    <t>Dorosłe osoby uzależnione od alkoholu (60 osób), rodziny, w których występuje problem uzależnienia od alkoholu - osoby współuzależnione (60  rodzin).</t>
  </si>
  <si>
    <t>Mieszkańcy z powiatu rzeszowskiego (50 osób), łańcuckiego (25 osób), leżajskiego (20 osób), lubaczowskiego (20 osób), przemyskiego (40 osób), tarnobrzeskiego (30 osób), miasta Rzeszów (30 osób).</t>
  </si>
  <si>
    <t xml:space="preserve">Stowarzyszenie Trzeźwościowe </t>
  </si>
  <si>
    <t xml:space="preserve">„Wolność i Miłość” </t>
  </si>
  <si>
    <t>Diecezji Rzeszowskiej</t>
  </si>
  <si>
    <t>ul. Zamkowa 4</t>
  </si>
  <si>
    <t>35 – 032 Rzeszów</t>
  </si>
  <si>
    <t xml:space="preserve">Osoby dotknięte problemem uzależnienia od alkoholu oraz ich rodziny (osoby współuzależnione) (grupy AA, al.-anon i DDA) </t>
  </si>
  <si>
    <t>Mieszkańcy powiatów:  rzeszowski (65 osób),  strzyżowski (40 osób), łańcucki (35 osób), przeworski (40 osób).</t>
  </si>
  <si>
    <t>Stowarzyszenie MONAR</t>
  </si>
  <si>
    <t>ul. Nowolipki 9B</t>
  </si>
  <si>
    <t>00 – 151 Warszawa</t>
  </si>
  <si>
    <t>Osoby uzależnione, mające problem z alkoholem oraz członkowie ich rodzin.</t>
  </si>
  <si>
    <t>Mieszkańcy Gminy Dubiecko (powiat przemyski) – 28 osób, Gminy Dynów (powiat rzeszowski) -15 osób, Gminy Nozdrzec (powiat brzozowski) – 15 osób, Gminy Przeworsk (powiat przeworski) – 12 osób.</t>
  </si>
  <si>
    <t>Stowarzyszenie „RÓWNOWAGA”</t>
  </si>
  <si>
    <t>ul. M. Dąbrowskiej 3</t>
  </si>
  <si>
    <t>37 – 464 Stalowa Wola</t>
  </si>
  <si>
    <t>Rodzice – osoby uzależnione od alkoholu, które utrzymują abstynencję, ukończyły bądź są w trakcie specjalistycznej terapii uzależnienia od alkoholu oraz osoby współuzalożnione (powiat tarnobrzeski – 16 osób, stalowowolski –18 osób, niżański – 7 osób).</t>
  </si>
  <si>
    <t>Stowarzyszenie Inspiracji i Rozwoju PERSPEKTYWA</t>
  </si>
  <si>
    <t>ul. Płk. Kazimierza Iranka – Osmeckiego 13/2</t>
  </si>
  <si>
    <t>35 – 506 Rzeszów</t>
  </si>
  <si>
    <t>126  - osoby z problemem narkomanii oraz ich  rodziny, powiat: rzeszowski, strzyżowski        i łańcucki.</t>
  </si>
  <si>
    <t xml:space="preserve">4 osoby z problemem narkomanii, powiat: tarnobrzeski, stalowowolski, niżański </t>
  </si>
  <si>
    <t>(łącznie zadanie obejmowało około 300 osób: dzieci i młodzież, rodzice)</t>
  </si>
  <si>
    <t>Stowarzyszenie Rodzin</t>
  </si>
  <si>
    <t xml:space="preserve"> "Otwarty Umysł" w Rzeszowie</t>
  </si>
  <si>
    <t>38 choroba psychiczna</t>
  </si>
  <si>
    <t>Powiat: łańcucki, strzyżowski,</t>
  </si>
  <si>
    <t xml:space="preserve"> leżajski, rzeszowski, kolbuszowski</t>
  </si>
  <si>
    <t>Bieszczadzkie Stowarzyszenie</t>
  </si>
  <si>
    <t xml:space="preserve"> na Rzecz Dzieci i Młodzieży Niepełnosprawnej "Promyk Nadziei" w Ustrzykach Dolnych</t>
  </si>
  <si>
    <t xml:space="preserve">21 dzieci i młodzieży </t>
  </si>
  <si>
    <t>układ ruchowy,</t>
  </si>
  <si>
    <t xml:space="preserve"> choroby krążenia, układ nerwowy</t>
  </si>
  <si>
    <t>powiat: leski, bieszczadzki</t>
  </si>
  <si>
    <t>Uczniowski Klub Sportowy "Szóstka" w Rzeszowie</t>
  </si>
  <si>
    <t>100 dzieci i młodzieży autyzm, niepełnosprawność intelektualna</t>
  </si>
  <si>
    <t>Rzeszów, łańcucki, ropczycko-sędziszowski</t>
  </si>
  <si>
    <t>Stowarzyszenie na Rzecz Osób Niepełnosprawnych "RAZEM" w Lubaczowie</t>
  </si>
  <si>
    <t>200 osób dorosłych niepełnosprawność intelektualna, choroba psychiczna;</t>
  </si>
  <si>
    <t>Powiat: Rzeszów, rzeszowski,</t>
  </si>
  <si>
    <t>kolbuszowski, łańcucki</t>
  </si>
  <si>
    <t>Stowarzyszenie Ad Astram w Dębicy</t>
  </si>
  <si>
    <t>32 dzieci – autyzm;</t>
  </si>
  <si>
    <t>Powiat; dębicki, ropczycko-sędziszowski</t>
  </si>
  <si>
    <t>12.</t>
  </si>
  <si>
    <t>Stowarzyszenie TITUM Rzeszów</t>
  </si>
  <si>
    <t>115 dzieci - autyzm, niepełnosprawność intelektualna;</t>
  </si>
  <si>
    <t>13.</t>
  </si>
  <si>
    <t>Stowarzyszenie KRIS Rzeszów</t>
  </si>
  <si>
    <t>38 dzieci - niepełnosprawność intelektualna;</t>
  </si>
  <si>
    <t>Powiat: rzeszowski, łańcucki, strzyżowski, brzozowski</t>
  </si>
  <si>
    <t>14.</t>
  </si>
  <si>
    <t>Fundacja PRO ALIA Rzeszów</t>
  </si>
  <si>
    <t>26 dzieci  - autyzm, zespół Downa, ADHD, mózgowe porażenie dziecięce;</t>
  </si>
  <si>
    <t>Powiat: ropczycko-sędziszowski</t>
  </si>
  <si>
    <t>15.</t>
  </si>
  <si>
    <t>Polskie Stowarzyszenie Młodzież Sprawna Inaczej</t>
  </si>
  <si>
    <t xml:space="preserve"> w Rzeszowie</t>
  </si>
  <si>
    <t>160 osób - niepełnosprawność intelektualna, choroba psychiczna;</t>
  </si>
  <si>
    <t xml:space="preserve"> Powiat: sanocki, łańcucki, stalowowolski, dębicki, brzozowski, leski, ropczycko-sędziszowski, bieszczadzki, tarnobrzeski</t>
  </si>
  <si>
    <t>16.</t>
  </si>
  <si>
    <t>Stowarzyszenie na Rzecz Dzieci z Dysfunkcjami Rozwojowymi "BRUNO" w Rzeszowie</t>
  </si>
  <si>
    <t>35 dzieci- mózgowe porażenie dziecięce, autyzm, ADHD, niepełnosprawność intelektualna</t>
  </si>
  <si>
    <t>17.</t>
  </si>
  <si>
    <t>Polskie Stowarzyszenie  na Rzecz Osób z Upośledzeniem Umysłowym Koło w Przemyślu</t>
  </si>
  <si>
    <t>10 osób - niepełnosprawność intelektualna</t>
  </si>
  <si>
    <t>18.</t>
  </si>
  <si>
    <t>Dom Zakonny Zgromadzenia Św. Michała Archanioła w Stalowej Woli</t>
  </si>
  <si>
    <t> 15 osób</t>
  </si>
  <si>
    <t xml:space="preserve">Powiat: stalowowolski, niżański </t>
  </si>
  <si>
    <t>19.</t>
  </si>
  <si>
    <t xml:space="preserve">Polskie Stowarzyszenie na Rzecz Osób z Upośledzeniem Umysłowym Koło w Rymanowie </t>
  </si>
  <si>
    <t>Ul. Dworska 40,</t>
  </si>
  <si>
    <t>38-480 Rymanów</t>
  </si>
  <si>
    <t>18 dzieci (3 osoby z autyzmem, 2 osoby z zespołem genetycznym, 1 osoba niedowidząca, 1 osoba z niedosłuchem, 3 osoby z padaczką) plus 354 osób rodziców (opiekunów)</t>
  </si>
  <si>
    <t>Rok 2017</t>
  </si>
  <si>
    <t>35-032 Rzeszów</t>
  </si>
  <si>
    <r>
      <t>Osoby uzależnione, współuzależnione członkowie ich rodzin.</t>
    </r>
    <r>
      <rPr>
        <b/>
        <u/>
        <sz val="10"/>
        <rFont val="Arial"/>
        <family val="2"/>
        <charset val="238"/>
      </rPr>
      <t xml:space="preserve"> </t>
    </r>
  </si>
  <si>
    <t>Powiat rzeszowski – 81 osób, Miasto Rzeszów – 66 osób, powiat łańcucki – 25 osób, powiat kolbuszowski – 2 osoby, powiat przeworski – 6 osób, powiat strzyżowski – 17 osób, powiat krośnieński  10 osób, powiat ropczycko-sędziszowski – 8 osób.</t>
  </si>
  <si>
    <t>Parafialne Stowarzyszenie Rozwoju Wiara</t>
  </si>
  <si>
    <t>37-204 Tryńcza 27</t>
  </si>
  <si>
    <t>Członkowie rodzin, w których istnieje problem uzależnienia lub przemocy      z powiatów: przeworskiego (65 osób)                 i leżajskiego (75 osób).</t>
  </si>
  <si>
    <t>Stowarzyszenie „MONAR”</t>
  </si>
  <si>
    <t>ul. Nowolipki 9b</t>
  </si>
  <si>
    <t>Osoby uzależnione i członkowie ich rodzin oraz dla osoby żyjące  w rodzinach z problemem alkoholowym.</t>
  </si>
  <si>
    <t>Powiat: przeworski (20 osób), przemyski (30 osób) i rzeszowski (23 osoby).</t>
  </si>
  <si>
    <t>STOWARZYSZENIE „RÓWNOWAGA”</t>
  </si>
  <si>
    <t xml:space="preserve">ul. M. Dąbrowskiej 3, </t>
  </si>
  <si>
    <t>37-464 Stalowa Wola</t>
  </si>
  <si>
    <t>Jedną z grup beneficjentów byli rodzice borykający się z własnymi problemami wynikającymi z uzależnienia oraz problemami wychowawczymi.</t>
  </si>
  <si>
    <t>Powiat: stalowowolski (20 osób), niżański) – 14 osób.</t>
  </si>
  <si>
    <t xml:space="preserve">Sanockie Stowarzyszenie Trzeźwościowe „Bieszczady”, </t>
  </si>
  <si>
    <t xml:space="preserve">ul. Jagiellońska 33, </t>
  </si>
  <si>
    <t xml:space="preserve">38-500 Sanok, </t>
  </si>
  <si>
    <t>Powiat: sanocki (35 osób), leski (7 osób), brzozowski (7 osób), bieszczadzki (6 osób).</t>
  </si>
  <si>
    <t>Caritas Diecezji Rzeszowskiej</t>
  </si>
  <si>
    <t xml:space="preserve">ul. Jana Styki 21 </t>
  </si>
  <si>
    <t>35-006 Rzeszów</t>
  </si>
  <si>
    <t>Powiat rzeszowski (50 osób).</t>
  </si>
  <si>
    <t>37- 464 Stalowa Wola</t>
  </si>
  <si>
    <t>(łącznie zadanie obejmowało około 200 osób: dzieci i młodzież, rodzice)</t>
  </si>
  <si>
    <t>Caritas Archidiecezji Przemyskiej</t>
  </si>
  <si>
    <t>55 osób dorosłych - intelektualna</t>
  </si>
  <si>
    <t>i inne różne;</t>
  </si>
  <si>
    <t>Powiat: przemyski</t>
  </si>
  <si>
    <t>Stowarzyszenie Na Rzecz Dzieci z Dysfunkcjami</t>
  </si>
  <si>
    <t xml:space="preserve">Rozwojowymi BRUNO Rzeszów </t>
  </si>
  <si>
    <t>35 dzieci - intelektualna,</t>
  </si>
  <si>
    <t>autyzm;</t>
  </si>
  <si>
    <t>Powiat: rzeszowski,</t>
  </si>
  <si>
    <t>strzyżowski, leżajski, łańcucki, tarnobrzeski</t>
  </si>
  <si>
    <t>55 dzieci - intelektualna,</t>
  </si>
  <si>
    <t xml:space="preserve"> autyzm, układ krążenia, układ nerwowy;</t>
  </si>
  <si>
    <t>Powiat: m. Rzeszów</t>
  </si>
  <si>
    <t>rzeszowski, strzyżowski, łańcucki, ropczycko-sędziszowski</t>
  </si>
  <si>
    <t>Stowarzyszenie dla Osób</t>
  </si>
  <si>
    <t xml:space="preserve"> Autystycznych i ze Spektrum Autyzmu "Ukryty Dar" w Dębicy</t>
  </si>
  <si>
    <t>32 dzieci , młodzieży, dorosłych – autyzm;</t>
  </si>
  <si>
    <t>Powiat: ropczycko-sędziszowski, dębicki</t>
  </si>
  <si>
    <t>Stowarzyszenie Na Rzecz Dzieci</t>
  </si>
  <si>
    <t>z Porażeniem Mózgowym "Daj szansę" w Rzeszowie</t>
  </si>
  <si>
    <t>24 dzieci, młodzieży- porażenie mózgowe, upośledzenie umysłowe;</t>
  </si>
  <si>
    <t>Powiat: m. Rzeszów, rzeszowski, łańcucki</t>
  </si>
  <si>
    <t>Stowarzyszenie Na Rzecz Osób</t>
  </si>
  <si>
    <t xml:space="preserve"> Niepełnosprawnych Razem w Lubaczowie</t>
  </si>
  <si>
    <t>250 osób dorosłych - intelektualna,</t>
  </si>
  <si>
    <t>choroba psychiczna;</t>
  </si>
  <si>
    <t>Powiat: bieszczadzki,</t>
  </si>
  <si>
    <t>brzozowski, dębicki, jarosławski, jasielski, kolbuszowski, krośnieński</t>
  </si>
  <si>
    <t xml:space="preserve">450 osób – intelektualna; </t>
  </si>
  <si>
    <t xml:space="preserve"> ropczycko-sędziszowski, kolbuszowski, strzyżowski, łańcucki, przemyski</t>
  </si>
  <si>
    <t>160 osób – intelektualna;</t>
  </si>
  <si>
    <t>Powiat:</t>
  </si>
  <si>
    <t>Tarnobrzeg,</t>
  </si>
  <si>
    <t xml:space="preserve"> przeworski, przemyski, leżajski, leski, sanocki, dębicki, ropczycko-sędziszowski, tarnobrzeski, stalowowolski, łańcucki, brzozowski</t>
  </si>
  <si>
    <t>Stowarzyszenie Na Rzecz SOSW</t>
  </si>
  <si>
    <t xml:space="preserve"> Spełnione Marzenia w Mrowli</t>
  </si>
  <si>
    <t>15 dzieci – intelektualna;</t>
  </si>
  <si>
    <t>Powiat: rzeszowski, Rzeszów</t>
  </si>
  <si>
    <t>Stow. KRIS Kreatywność,</t>
  </si>
  <si>
    <t>Rozwój, Innowacyjne Społeczeństwo w Rzeszowie</t>
  </si>
  <si>
    <t>35 dzieci – intelektualna;</t>
  </si>
  <si>
    <t xml:space="preserve"> strzyżowski, łańcucki, Rzeszów</t>
  </si>
  <si>
    <t>Stowarzyszenie  Razem</t>
  </si>
  <si>
    <t xml:space="preserve"> w Budach Głogowskich</t>
  </si>
  <si>
    <t>120 osób - choroba</t>
  </si>
  <si>
    <t>psychiczna;</t>
  </si>
  <si>
    <t>Powiat: kolbuszowski, dębicki,</t>
  </si>
  <si>
    <t xml:space="preserve"> rzeszowski</t>
  </si>
  <si>
    <t>Stowarzyszenie Pomocy Osobom</t>
  </si>
  <si>
    <t xml:space="preserve"> Niepełnosprawnym "Iskierka" w Kolbuszowej</t>
  </si>
  <si>
    <t>150 dzieci i młodzieży - intelektualna</t>
  </si>
  <si>
    <t>20.</t>
  </si>
  <si>
    <t>70 dzieci – intelektualna;</t>
  </si>
  <si>
    <t>21.</t>
  </si>
  <si>
    <t>Akademia Rozwoju</t>
  </si>
  <si>
    <t xml:space="preserve"> Społecznego w Błażowej</t>
  </si>
  <si>
    <t>32 dzieci - autyzm,</t>
  </si>
  <si>
    <t xml:space="preserve"> intelektualna, zespół Downa, ruchowa;</t>
  </si>
  <si>
    <t>Powiat: rzeszowski, łańcucki</t>
  </si>
  <si>
    <t>22.</t>
  </si>
  <si>
    <t>Stow. Na Rzecz Dzieci</t>
  </si>
  <si>
    <t>z Nadpobudliwością Psychoruchową w Rzeszowie</t>
  </si>
  <si>
    <t>55 dzieci - autyzm</t>
  </si>
  <si>
    <t>23.</t>
  </si>
  <si>
    <t>Rzeszowskie Stow. Na Rzecz</t>
  </si>
  <si>
    <t xml:space="preserve"> Dzieci Niepełnosprawnych  I Autystycznych "SOLIS RADIUS" w Rzeszowie</t>
  </si>
  <si>
    <t>24.</t>
  </si>
  <si>
    <t>PSONI Jarosław</t>
  </si>
  <si>
    <t>220 osób – intelektualna;</t>
  </si>
  <si>
    <t>Powiat: jarosławski,</t>
  </si>
  <si>
    <t>lubaczowski, leżajski, przeworski, przemyski, łańcucki</t>
  </si>
  <si>
    <t>25.</t>
  </si>
  <si>
    <t>Stowarzyszenie Pomocy</t>
  </si>
  <si>
    <t xml:space="preserve"> Osobom Niepełnosprawnym "Iskierki" w Kolbuszowej</t>
  </si>
  <si>
    <t>150 dzieci - intelektualna</t>
  </si>
  <si>
    <t>26.</t>
  </si>
  <si>
    <t>Stowarzyszenie Miłośników</t>
  </si>
  <si>
    <t xml:space="preserve"> Cergowej </t>
  </si>
  <si>
    <t>104 osoby - intelektualna, choroba psychiczna;</t>
  </si>
  <si>
    <t>Powiat: krośnieński,</t>
  </si>
  <si>
    <t xml:space="preserve"> jasielski, brzozowski</t>
  </si>
  <si>
    <t xml:space="preserve"> Osobom Niepełnosprawnym Gminy Kamień w Kamieniu</t>
  </si>
  <si>
    <t>19 osób dorosłych - zaburzenia psychicznie;</t>
  </si>
  <si>
    <t>Powiat: niżański,</t>
  </si>
  <si>
    <t>kolbuszowski , łańcucki.</t>
  </si>
  <si>
    <t>27.</t>
  </si>
  <si>
    <t>Związek Stowarzyszeń</t>
  </si>
  <si>
    <t xml:space="preserve"> Pomocy Osób Niepełnosprawnych Powiatu Rzeszowskiego w Mrowli</t>
  </si>
  <si>
    <t>104 osoby - intelektualna,</t>
  </si>
  <si>
    <t xml:space="preserve"> choroba psychiczna;</t>
  </si>
  <si>
    <t>kolbuszowski, łańcucki.</t>
  </si>
  <si>
    <t>28.</t>
  </si>
  <si>
    <t>Dzieci i młodzież - układ ruchowy,</t>
  </si>
  <si>
    <t xml:space="preserve"> choroby krążenia, układ nerwowy;</t>
  </si>
  <si>
    <t>Powiat: leski, bieszczadzki.</t>
  </si>
  <si>
    <t>DANE O KORZYSTAJĄCYCH Z POMOCY i WSPARCIA</t>
  </si>
  <si>
    <t>(w całym okresie sprawozdawczym) (Rok 2016)</t>
  </si>
  <si>
    <t>SPECJALISTYCZNE USŁUGI DLA OSÓB Z ZABURZENIAMI PSYCHICZNYMI</t>
  </si>
  <si>
    <t>Liczba świadczeń</t>
  </si>
  <si>
    <t>Kwota świadczeń w złotych</t>
  </si>
  <si>
    <t>WYKAZ WARSZTATÓW TERAPII ZAJECIOWEJ WOJEWÓDZTWA PODKARPACKIEGO  / DANE Z PFRON/</t>
  </si>
  <si>
    <r>
      <t>Stowarzyszenie Na Rzecz Osób Niepełnosprawnych "RAZEM"</t>
    </r>
    <r>
      <rPr>
        <sz val="12"/>
        <rFont val="Calibri"/>
        <family val="2"/>
        <charset val="238"/>
      </rPr>
      <t xml:space="preserve"> Słowackiego 9A lok. 4 37-600 Lubaczów </t>
    </r>
  </si>
  <si>
    <r>
      <t xml:space="preserve">Ośrodek Pomocy Społecznej  w Gorzycach                                      ul. 3 Maja 4, 39-432 Gorzyce </t>
    </r>
    <r>
      <rPr>
        <sz val="11"/>
        <rFont val="Calibri"/>
        <family val="2"/>
        <charset val="238"/>
      </rPr>
      <t xml:space="preserve"> </t>
    </r>
  </si>
  <si>
    <t>Źródło: Regionalny Ośrodek Polityki Społecznej w Rzeszowie</t>
  </si>
  <si>
    <t>Kwota dofinansowania</t>
  </si>
  <si>
    <t>16 200,00</t>
  </si>
  <si>
    <t>9 800,00</t>
  </si>
  <si>
    <t>13 300,00</t>
  </si>
  <si>
    <t>28 630,00</t>
  </si>
  <si>
    <t>38choroba psychiczna</t>
  </si>
  <si>
    <t>20 830,00</t>
  </si>
  <si>
    <t>17 230,00</t>
  </si>
  <si>
    <t>24 730,00</t>
  </si>
  <si>
    <t>26 930,00</t>
  </si>
  <si>
    <t>35 937, 00</t>
  </si>
  <si>
    <t>34.130,00</t>
  </si>
  <si>
    <t>27 530,00</t>
  </si>
  <si>
    <t>27 130,00</t>
  </si>
  <si>
    <t>34 130,00</t>
  </si>
  <si>
    <t>13 230,00</t>
  </si>
  <si>
    <t>18 830,00</t>
  </si>
  <si>
    <t>Razem 2016</t>
  </si>
  <si>
    <t>420 829,00</t>
  </si>
  <si>
    <t>7 400,00</t>
  </si>
  <si>
    <t>15 000,00</t>
  </si>
  <si>
    <t>3 400,00</t>
  </si>
  <si>
    <t>8 900,00</t>
  </si>
  <si>
    <t>15 600,00</t>
  </si>
  <si>
    <t>33 150,00</t>
  </si>
  <si>
    <t>36 000,00</t>
  </si>
  <si>
    <t>31 460,00</t>
  </si>
  <si>
    <t>28 400,00</t>
  </si>
  <si>
    <t>18 600,00</t>
  </si>
  <si>
    <t>17 404,00</t>
  </si>
  <si>
    <t>32 400,00</t>
  </si>
  <si>
    <t>16 331,00</t>
  </si>
  <si>
    <t>16 000,00</t>
  </si>
  <si>
    <t>5 500,00</t>
  </si>
  <si>
    <t>1 600,00</t>
  </si>
  <si>
    <t>24 804,00</t>
  </si>
  <si>
    <t>24 670,00</t>
  </si>
  <si>
    <t>35 970,00</t>
  </si>
  <si>
    <t>8 000,00</t>
  </si>
  <si>
    <t>34 540,00</t>
  </si>
  <si>
    <t>28 320,00</t>
  </si>
  <si>
    <t>30 156,00</t>
  </si>
  <si>
    <t>22 109,00</t>
  </si>
  <si>
    <t>Razem 2017</t>
  </si>
  <si>
    <t>616 945,00</t>
  </si>
  <si>
    <t>Źródło: Podkarpacki Oddział NFZ</t>
  </si>
  <si>
    <t>Dane dotyczące kosztów poszczególnych świadczeń udzielonych mieszkańcom poszczególnych powiatów w 2017 roku</t>
  </si>
  <si>
    <t xml:space="preserve">SYMULACJA WYSOKOŚCI BUDŻETÓW CZP WEDŁUG STAWKI KAPITACYJNEJ W PILOTAŻU MZ </t>
  </si>
  <si>
    <t>OGÓŁEM OPIEKA STACJONARNA</t>
  </si>
  <si>
    <t>OGÓŁEM ŚWIADCZENIA AMBULATORYJNE</t>
  </si>
  <si>
    <t>Stawka kapitacyjna w pilotażu MZ</t>
  </si>
  <si>
    <t>Potencjalny budżet CZP wg. stawki kapitacyjnej 75 zł</t>
  </si>
  <si>
    <t>Różnica = symulowany budżet CZP odjąć koszty świadczeń dla dorosłych w 2017</t>
  </si>
  <si>
    <t>ANALIZA STRUKTURY KOSZTÓW NA POSZCZEGÓLME FORMY ŚWIADCZEŃ NA RZECZ PACJENTÓW Z POWIATU</t>
  </si>
  <si>
    <t>PROCENTOWY UDZIAŁ KOSZTÓW</t>
  </si>
  <si>
    <t>OGÓŁEM WSZYSTKKIE KOSZTY - 100%</t>
  </si>
  <si>
    <t>Dorosła ludność powiatu</t>
  </si>
  <si>
    <t xml:space="preserve">SYMULACJA BUDŻETU POWIATOWEGO CZP NA POZIOMIE WYDATKÓW NA OPIEKĘ PSYCHIATRYCZNĄ W WOJEWÓDZTWIE PODKARPACKIM ROKU 2017 </t>
  </si>
  <si>
    <t xml:space="preserve">STAWKA KAPITACYJNA 41 ZŁ OTRZYMANA PO PODZIELENIU OGÓŁU KOSZTÓW NA OPIEKĘ PSYCHIATRYCZNĄ DLA OSÓB DOROSŁYCH PRZEZ LICZBĘ DOROSŁEJ POPULACJI MIESZKAŃCÓW WOJEWÓDZTWA </t>
  </si>
  <si>
    <t>OSTATNIE KOLUMNA "RÓŻNICA" pokazuje względnie "straci", a kto "zyska" gdyby środki byłyby podzielone równo per capita według potencjału ludności</t>
  </si>
  <si>
    <t>Koszty refundacji leków psychotropowych, psychoanaleptyków i innych</t>
  </si>
  <si>
    <t>Koszty świadczeń dotyczących mieszkańców powiatu w grupach wiekowych w roku 2017</t>
  </si>
  <si>
    <t>MIN</t>
  </si>
  <si>
    <t>ŚREDNIA</t>
  </si>
  <si>
    <t>MAX</t>
  </si>
  <si>
    <t>ODCHYLENIE STAND</t>
  </si>
  <si>
    <t>PRZEDZIAŁ</t>
  </si>
  <si>
    <t>Populacja w wieku  0-18</t>
  </si>
  <si>
    <t>Wskaźnik promilowy w opiece ambulatoryjnej</t>
  </si>
  <si>
    <t>Ogół</t>
  </si>
  <si>
    <t>Procent</t>
  </si>
  <si>
    <t>Populacja w woj.</t>
  </si>
  <si>
    <t xml:space="preserve">Populacja </t>
  </si>
  <si>
    <t>Dane z Podkarpackiego Kuratorium Oświaty</t>
  </si>
  <si>
    <t>System Informacji Oświatowej - dane na dzień 30 września 2017</t>
  </si>
  <si>
    <t>OGÓŁEM - wskaźnik na 1 tys.ludności</t>
  </si>
  <si>
    <t>Ogółem - wskaźnik na 1 tys. ludności</t>
  </si>
  <si>
    <t>Wskaźnik na 1 tys. ludności</t>
  </si>
  <si>
    <t xml:space="preserve">Wskaźnik liczby łóżek na 1 tys. ludności </t>
  </si>
  <si>
    <t>KOBIETY - wskaźnik na 1 tys. Ludności</t>
  </si>
  <si>
    <t>OGÓŁEM - wskaźnik na 1 tys. ludności</t>
  </si>
  <si>
    <t>MĘŻCZYŹNI - wskaźnik na 1 tys. ludności</t>
  </si>
  <si>
    <t>KOBIETY - wskaźnik na 1 tys. ludności</t>
  </si>
  <si>
    <t>MIASTO - wskaźnik na 1 tys. ludności</t>
  </si>
  <si>
    <t>WIEŚ - wskaźnik na 1 tys. ludności</t>
  </si>
  <si>
    <t>ŚWIADCZENIA PSYCHIATRYCZNE AMBULATORYJNE OGÓŁEM</t>
  </si>
  <si>
    <t>ŚWIADCZENIA DZIENNE PSYCHIATRYCZNE OGÓŁEM</t>
  </si>
  <si>
    <t>ŚWIADCZENIA PSYCHIATRYCZNE STACJONARNE OGÓŁEM</t>
  </si>
  <si>
    <t>ŚWIADCZENIA W PSYCHIATRII SĄDOWEJ</t>
  </si>
  <si>
    <t>LECZENIE UZALEZNIEŃ DZIENNE</t>
  </si>
  <si>
    <t>LECZENIE UZALEŻNIEŃ AMBULATORYJNE OGÓŁEM</t>
  </si>
  <si>
    <t>Ludność</t>
  </si>
  <si>
    <t>%</t>
  </si>
  <si>
    <t>Woj. podkarpackie</t>
  </si>
  <si>
    <t>LECZENIE UZALEŻNIEŃ STACJONARNE</t>
  </si>
  <si>
    <t>promil</t>
  </si>
  <si>
    <t>Populacja 0-18</t>
  </si>
  <si>
    <t>Populacja 19+</t>
  </si>
  <si>
    <t>Populacja</t>
  </si>
  <si>
    <t>Stawka 0-18</t>
  </si>
  <si>
    <t>Stawka 19+</t>
  </si>
  <si>
    <t>Stawka ogółem</t>
  </si>
  <si>
    <t>Pacjenci 0-18</t>
  </si>
  <si>
    <t>Pacjenci 19+</t>
  </si>
  <si>
    <t>Pacjenci ogółem</t>
  </si>
  <si>
    <t>Koszty 0-18</t>
  </si>
  <si>
    <t>Koszty 19+</t>
  </si>
  <si>
    <t>Koszt 0-18</t>
  </si>
  <si>
    <t>Koszt 19+</t>
  </si>
  <si>
    <t>Woj. Podkarpackie</t>
  </si>
  <si>
    <t>woj. Podkarpackie</t>
  </si>
  <si>
    <t>MINIMUM</t>
  </si>
  <si>
    <t>MAXIMUM</t>
  </si>
  <si>
    <t>ODCHYLENIE STANDARDOWE</t>
  </si>
  <si>
    <t>PRZEDZIAŁ +/- ODCHYL STAND</t>
  </si>
  <si>
    <t>GRUPA WIEKOWA</t>
  </si>
  <si>
    <t>2,90-10,01</t>
  </si>
  <si>
    <t>6,34-13,06</t>
  </si>
  <si>
    <t>2,88-8,06</t>
  </si>
  <si>
    <t>0,60-7,24</t>
  </si>
  <si>
    <t>2,06-7,07</t>
  </si>
  <si>
    <t>13,51-38,65</t>
  </si>
  <si>
    <t xml:space="preserve">Stawka 0-18 </t>
  </si>
  <si>
    <t>Stawka</t>
  </si>
  <si>
    <t>3,57-23,64</t>
  </si>
  <si>
    <t>4161,61-8592,71</t>
  </si>
  <si>
    <t>5476,15-7805,13</t>
  </si>
  <si>
    <t>195,61-6872,95</t>
  </si>
  <si>
    <t>4116,85-6456,83</t>
  </si>
  <si>
    <t>251,57-409,54</t>
  </si>
  <si>
    <t>185,50-273,71</t>
  </si>
  <si>
    <t>31,58-47,37</t>
  </si>
  <si>
    <t>144,61-1754,02</t>
  </si>
  <si>
    <t>0-18 amb</t>
  </si>
  <si>
    <t>0-18 środ</t>
  </si>
  <si>
    <t>0-18 dzienne</t>
  </si>
  <si>
    <t>0-18 stac</t>
  </si>
  <si>
    <t>amb</t>
  </si>
  <si>
    <t>środ</t>
  </si>
  <si>
    <t>dzienne</t>
  </si>
  <si>
    <t>stacj</t>
  </si>
  <si>
    <t>Rok:</t>
  </si>
  <si>
    <t>Oddział wojewódzki:</t>
  </si>
  <si>
    <t>Podkarpacki Oddział Wojewódzki Narodowego Funduszu Zdrowia</t>
  </si>
  <si>
    <t>Rodzaj świadczenia:</t>
  </si>
  <si>
    <t>Opieka psychiatryczna i leczenie uzależnień</t>
  </si>
  <si>
    <t>Liczba zawartych umów:</t>
  </si>
  <si>
    <t>Liczba świadczeniodawców:</t>
  </si>
  <si>
    <t>Lista świadczeniodawców w województwie podkarpackim -16 sierpnia 2018</t>
  </si>
  <si>
    <t xml:space="preserve">Kod Sortuj według kodu świadczeniodawcy </t>
  </si>
  <si>
    <t xml:space="preserve">Nazwa świadczeniodawcy Sortuj według nazwy świadczeniodawcy </t>
  </si>
  <si>
    <t xml:space="preserve">Miasto Sortuj miasta świadczeniodawcy </t>
  </si>
  <si>
    <t xml:space="preserve">Ulica Sortuj według ulicy </t>
  </si>
  <si>
    <t xml:space="preserve">Kod pocztowy </t>
  </si>
  <si>
    <t xml:space="preserve">NIP Sortuj według NIP-u </t>
  </si>
  <si>
    <t xml:space="preserve">Regon Sortuj według REGON-u </t>
  </si>
  <si>
    <t xml:space="preserve">Sumaryczna kwota zobowiązań Sortuj według sumarycznej kwoty zobowiązań </t>
  </si>
  <si>
    <t>Szczegóły</t>
  </si>
  <si>
    <t xml:space="preserve">09R/010012 Link do listy umów świadczeniodawcy o kodzie 09R/010012 </t>
  </si>
  <si>
    <t>SZPITAL POWIATOWY</t>
  </si>
  <si>
    <t>NOWA DĘBA</t>
  </si>
  <si>
    <t>M.C.SKŁODOWSKIEJ 1A</t>
  </si>
  <si>
    <t>5 657 225,30</t>
  </si>
  <si>
    <t xml:space="preserve">Umowy Link do listy umów świadczeniodawcy o kodzie 09R/010012 </t>
  </si>
  <si>
    <t xml:space="preserve">09R/010105 Link do listy umów świadczeniodawcy o kodzie 09R/010105 </t>
  </si>
  <si>
    <t>WOJSKOWA SPECJALISTYCZNA PRZYCHODNIA LEKARSKA SAMODZIELNY PUBLICZNY ZAKŁAD OPIEKI ZDROWOTNEJ W RZESZOWIE</t>
  </si>
  <si>
    <t>GEN. MARIANA LANGIEWICZA 4</t>
  </si>
  <si>
    <t>309 514,00</t>
  </si>
  <si>
    <t xml:space="preserve">Umowy Link do listy umów świadczeniodawcy o kodzie 09R/010105 </t>
  </si>
  <si>
    <t xml:space="preserve">09R/030745 Link do listy umów świadczeniodawcy o kodzie 09R/030745 </t>
  </si>
  <si>
    <t>NIEPUBLICZNY ZAKŁAD OPIEKI ZDROWOTNEJ "BE-MED" PORADNIA PSYCHIATRYCZNA</t>
  </si>
  <si>
    <t>SANOK</t>
  </si>
  <si>
    <t>KICZURY 16</t>
  </si>
  <si>
    <t>84 211,20</t>
  </si>
  <si>
    <t xml:space="preserve">Umowy Link do listy umów świadczeniodawcy o kodzie 09R/030745 </t>
  </si>
  <si>
    <t xml:space="preserve">09R/010044 Link do listy umów świadczeniodawcy o kodzie 09R/010044 </t>
  </si>
  <si>
    <t>KLINICZNY SZPITAL WOJEWÓDZKI NR 1 IM. FRYDERYKA CHOPINA W RZESZOWIE</t>
  </si>
  <si>
    <t>FRYDERYKA SZOPENA 2</t>
  </si>
  <si>
    <t>2 995 029,60</t>
  </si>
  <si>
    <t xml:space="preserve">Umowy Link do listy umów świadczeniodawcy o kodzie 09R/010044 </t>
  </si>
  <si>
    <t xml:space="preserve">09R/010021 Link do listy umów świadczeniodawcy o kodzie 09R/010021 </t>
  </si>
  <si>
    <t>SAMODZIELNY PUBLICZNY ZESPÓŁ ZAKŁADÓW OPIEKI ZDROWOTNEJ POWIATOWY SZPITAL SPECJALISTYCZNY W STALOWEJ WOLI</t>
  </si>
  <si>
    <t>STALOWA WOLA</t>
  </si>
  <si>
    <t>STASZICA 4</t>
  </si>
  <si>
    <t>4 507 285,30</t>
  </si>
  <si>
    <t xml:space="preserve">Umowy Link do listy umów świadczeniodawcy o kodzie 09R/010021 </t>
  </si>
  <si>
    <t xml:space="preserve">09R/030897 Link do listy umów świadczeniodawcy o kodzie 09R/030897 </t>
  </si>
  <si>
    <t>NZOZ PORADNIA PROFILAKTYKI I TERAPII UZALEŻNIEŃ "SOCRATES"</t>
  </si>
  <si>
    <t>LEŻAJSK</t>
  </si>
  <si>
    <t>MARIACKI 9</t>
  </si>
  <si>
    <t>121 369,00</t>
  </si>
  <si>
    <t xml:space="preserve">Umowy Link do listy umów świadczeniodawcy o kodzie 09R/030897 </t>
  </si>
  <si>
    <t xml:space="preserve">09R/020012 Link do listy umów świadczeniodawcy o kodzie 09R/020012 </t>
  </si>
  <si>
    <t>SAMODZIELNY PUBLICZNY GMINNY ZAKŁAD OPIEKI ZDROWOTNEJ W JEDLICZU</t>
  </si>
  <si>
    <t>JEDLICZE</t>
  </si>
  <si>
    <t>ROMUALDA TRAUGUTTA 3</t>
  </si>
  <si>
    <t>103 620,80</t>
  </si>
  <si>
    <t xml:space="preserve">Umowy Link do listy umów świadczeniodawcy o kodzie 09R/020012 </t>
  </si>
  <si>
    <t xml:space="preserve">09R/010167 Link do listy umów świadczeniodawcy o kodzie 09R/010167 </t>
  </si>
  <si>
    <t>SAMODZIELNY PUBLICZNY ZAKŁAD OPIEKI ZDROWOTNEJ CENTRUM LECZENIA UZALEŻNIEŃ</t>
  </si>
  <si>
    <t>KOCHANOWSKIEGO 17</t>
  </si>
  <si>
    <t>1 677 440,60</t>
  </si>
  <si>
    <t xml:space="preserve">Umowy Link do listy umów świadczeniodawcy o kodzie 09R/010167 </t>
  </si>
  <si>
    <t xml:space="preserve">09R/030945 Link do listy umów świadczeniodawcy o kodzie 09R/030945 </t>
  </si>
  <si>
    <t>JUSTMED - PSYCHIATRIA NZOZ</t>
  </si>
  <si>
    <t>LITEWSKA 4/7</t>
  </si>
  <si>
    <t>535 565,00</t>
  </si>
  <si>
    <t xml:space="preserve">Umowy Link do listy umów świadczeniodawcy o kodzie 09R/030945 </t>
  </si>
  <si>
    <t xml:space="preserve">09R/030309 Link do listy umów świadczeniodawcy o kodzie 09R/030309 </t>
  </si>
  <si>
    <t>NIEPUBLICZNY ZAKŁAD OPIEKI ZDROWOTNEJ "HOMO HOMINI" SPÓŁKA Z O.O.</t>
  </si>
  <si>
    <t>MARSZAŁKOWSKA 9</t>
  </si>
  <si>
    <t>521 265,60</t>
  </si>
  <si>
    <t xml:space="preserve">Umowy Link do listy umów świadczeniodawcy o kodzie 09R/030309 </t>
  </si>
  <si>
    <t xml:space="preserve">09R/030597 Link do listy umów świadczeniodawcy o kodzie 09R/030597 </t>
  </si>
  <si>
    <t>NIEPUBLICZNY ZAKLAD OPIEKI ZDROWOTNEJ PORADNIA ZDROWIA PSYCHICZNEGO</t>
  </si>
  <si>
    <t>ŁAŃCUT</t>
  </si>
  <si>
    <t>JANA MATEJKI 17</t>
  </si>
  <si>
    <t>336 761,20</t>
  </si>
  <si>
    <t xml:space="preserve">Umowy Link do listy umów świadczeniodawcy o kodzie 09R/030597 </t>
  </si>
  <si>
    <t xml:space="preserve">09R/030637 Link do listy umów świadczeniodawcy o kodzie 09R/030637 </t>
  </si>
  <si>
    <t>NIEPUBLICZNY ZAKŁAD OPIEKI ZDROWOTNEJ "CHIR-MED"</t>
  </si>
  <si>
    <t>JASŁO</t>
  </si>
  <si>
    <t>JANA PAWŁA II 35</t>
  </si>
  <si>
    <t>319 000,20</t>
  </si>
  <si>
    <t xml:space="preserve">Umowy Link do listy umów świadczeniodawcy o kodzie 09R/030637 </t>
  </si>
  <si>
    <t xml:space="preserve">09R/030720 Link do listy umów świadczeniodawcy o kodzie 09R/030720 </t>
  </si>
  <si>
    <t>NIEPUBLICZNY ZAKŁAD OPIEKI ZDROWOTNEJ "GEMINI"</t>
  </si>
  <si>
    <t>KRZYSZTOFA KAMILA BACZYŃSKIEGO 15</t>
  </si>
  <si>
    <t>178 174,80</t>
  </si>
  <si>
    <t xml:space="preserve">Umowy Link do listy umów świadczeniodawcy o kodzie 09R/030720 </t>
  </si>
  <si>
    <t xml:space="preserve">09R/030867 Link do listy umów świadczeniodawcy o kodzie 09R/030867 </t>
  </si>
  <si>
    <t>NIEPUBLICZNY ZAKŁAD OPIEKI ZDROWOTNEJ "MOCZARY" USŁUGI PIELĘGNIARSKIE W DOMU POMOCY SPOŁECZNEJ W MOCZARACH</t>
  </si>
  <si>
    <t>MOCZARY</t>
  </si>
  <si>
    <t>94 113,60</t>
  </si>
  <si>
    <t xml:space="preserve">Umowy Link do listy umów świadczeniodawcy o kodzie 09R/030867 </t>
  </si>
  <si>
    <t xml:space="preserve">09R/030586 Link do listy umów świadczeniodawcy o kodzie 09R/030586 </t>
  </si>
  <si>
    <t>NIEPUBLICZNY ZAKŁAD OPIEKI ZDROWOTNEJ "OPTOMED"</t>
  </si>
  <si>
    <t>SĘDZISZÓW MAŁOPOLSKI</t>
  </si>
  <si>
    <t>JANA PAWŁA II 9</t>
  </si>
  <si>
    <t>218 250,80</t>
  </si>
  <si>
    <t xml:space="preserve">Umowy Link do listy umów świadczeniodawcy o kodzie 09R/030586 </t>
  </si>
  <si>
    <t xml:space="preserve">09R/030042 Link do listy umów świadczeniodawcy o kodzie 09R/030042 </t>
  </si>
  <si>
    <t>NIEPUBLICZNY ZAKŁAD OPIEKI ZDROWOTNEJ CENTRUM INTERWENCJI KRYZYSOWEJ "KARAN" W RZESZOWIE</t>
  </si>
  <si>
    <t>FRYDERYKA SZOPENA 17</t>
  </si>
  <si>
    <t>77 786,20</t>
  </si>
  <si>
    <t xml:space="preserve">Umowy Link do listy umów świadczeniodawcy o kodzie 09R/030042 </t>
  </si>
  <si>
    <t xml:space="preserve">09R/030713 Link do listy umów świadczeniodawcy o kodzie 09R/030713 </t>
  </si>
  <si>
    <t>NIEPUBLICZNY ZAKŁAD OPIEKI ZDROWOTNEJ LUMED</t>
  </si>
  <si>
    <t>LUBACZÓW</t>
  </si>
  <si>
    <t>TADEUSZA KOŚCIUSZKI 16</t>
  </si>
  <si>
    <t>285 403,60</t>
  </si>
  <si>
    <t xml:space="preserve">Umowy Link do listy umów świadczeniodawcy o kodzie 09R/030713 </t>
  </si>
  <si>
    <t xml:space="preserve">09R/030829 Link do listy umów świadczeniodawcy o kodzie 09R/030829 </t>
  </si>
  <si>
    <t>NIEPUBLICZNY ZAKŁAD OPIEKI ZDROWOTNEJ NEUROMEDIC</t>
  </si>
  <si>
    <t>PRZEWORSK</t>
  </si>
  <si>
    <t>SZPITALNA 20</t>
  </si>
  <si>
    <t>386 030,60</t>
  </si>
  <si>
    <t xml:space="preserve">09R/030600 Link do listy umów świadczeniodawcy o kodzie 09R/030600 </t>
  </si>
  <si>
    <t>NIEPUBLICZNY ZAKŁAD OPIEKI ZDROWOTNEJ OŚRODEK PROFILAKTYKI I TERAPII UZALEŻNIEŃ</t>
  </si>
  <si>
    <t>MIELEC</t>
  </si>
  <si>
    <t>WOLNOŚCI 44</t>
  </si>
  <si>
    <t>627 331,60</t>
  </si>
  <si>
    <t xml:space="preserve">Umowy Link do listy umów świadczeniodawcy o kodzie 09R/030600 </t>
  </si>
  <si>
    <t xml:space="preserve">09R/030751 Link do listy umów świadczeniodawcy o kodzie 09R/030751 </t>
  </si>
  <si>
    <t>NIEPUBLICZNY ZAKŁAD OPIEKI ZDROWOTNEJ PODKARPACKIE CENTRUM ZDROWIA PSYCHICZNEGO SPÓŁKA CYWILNA</t>
  </si>
  <si>
    <t>3 MAJA 59</t>
  </si>
  <si>
    <t>1 539 116,00</t>
  </si>
  <si>
    <t xml:space="preserve">Umowy Link do listy umów świadczeniodawcy o kodzie 09R/030751 </t>
  </si>
  <si>
    <t xml:space="preserve">09R/030598 Link do listy umów świadczeniodawcy o kodzie 09R/030598 </t>
  </si>
  <si>
    <t>NIEPUBLICZNY ZAKŁAD OPIEKI ZDROWOTNEJ PORADNIA ZDROWIA PSYCHICZNEGO S.C</t>
  </si>
  <si>
    <t>SKŁODOWSKIEJ-CURIE 10</t>
  </si>
  <si>
    <t>330 948,80</t>
  </si>
  <si>
    <t xml:space="preserve">Umowy Link do listy umów świadczeniodawcy o kodzie 09R/030598 </t>
  </si>
  <si>
    <t xml:space="preserve">09R/030602 Link do listy umów świadczeniodawcy o kodzie 09R/030602 </t>
  </si>
  <si>
    <t>NIEPUBLICZNY ZAKŁAD OPIEKI ZDROWOTNEJ SYNAPSA</t>
  </si>
  <si>
    <t>STRZYŻÓW</t>
  </si>
  <si>
    <t>UL.WITOSA 2</t>
  </si>
  <si>
    <t>223 625,80</t>
  </si>
  <si>
    <t xml:space="preserve">Umowy Link do listy umów świadczeniodawcy o kodzie 09R/030602 </t>
  </si>
  <si>
    <t xml:space="preserve">09R/030099 Link do listy umów świadczeniodawcy o kodzie 09R/030099 </t>
  </si>
  <si>
    <t>NIEPUBLICZNY ZAKŁAD OPIEKI ZDROWOTNEJ ZAKŁAD PIELĘGNACYJNO-OPIEKUŃCZY HOSPICJUM ŚWIĘTEGO OJCA PIO</t>
  </si>
  <si>
    <t>KONSTYTUCJI 3 MAJA 11</t>
  </si>
  <si>
    <t>2 288 121,60</t>
  </si>
  <si>
    <t xml:space="preserve">Umowy Link do listy umów świadczeniodawcy o kodzie 09R/030099 </t>
  </si>
  <si>
    <t xml:space="preserve">09R/030985 Link do listy umów świadczeniodawcy o kodzie 09R/030985 </t>
  </si>
  <si>
    <t>NZOZ ANIMA CENTRUM PSYCHIATRII</t>
  </si>
  <si>
    <t>WŁADYSŁAWA GRABSKIEGO 8/15</t>
  </si>
  <si>
    <t>2 085 763,10</t>
  </si>
  <si>
    <t xml:space="preserve">Umowy Link do listy umów świadczeniodawcy o kodzie 09R/030985 </t>
  </si>
  <si>
    <t xml:space="preserve">09R/030841 Link do listy umów świadczeniodawcy o kodzie 09R/030841 </t>
  </si>
  <si>
    <t>NZOZ MEDIKAL</t>
  </si>
  <si>
    <t>WIERZBOWA 2</t>
  </si>
  <si>
    <t>566 951,00</t>
  </si>
  <si>
    <t xml:space="preserve">Umowy Link do listy umów świadczeniodawcy o kodzie 09R/030841 </t>
  </si>
  <si>
    <t xml:space="preserve">09R/030892 Link do listy umów świadczeniodawcy o kodzie 09R/030892 </t>
  </si>
  <si>
    <t>NZOZ SPECJALISTYCZNA PORADNIA ZDROWIA PSYCHICZNEGO</t>
  </si>
  <si>
    <t>1 MAJA 11</t>
  </si>
  <si>
    <t>308 344,40</t>
  </si>
  <si>
    <t xml:space="preserve">Umowy Link do listy umów świadczeniodawcy o kodzie 09R/030892 </t>
  </si>
  <si>
    <t xml:space="preserve">09R/031088 Link do listy umów świadczeniodawcy o kodzie 09R/031088 </t>
  </si>
  <si>
    <t>OŚRODEK PROFILAKTYKI I TERAPII UZALEŻNIEŃ</t>
  </si>
  <si>
    <t>BACZYŃSKIEGO 20A</t>
  </si>
  <si>
    <t>465 712,30</t>
  </si>
  <si>
    <t xml:space="preserve">Umowy Link do listy umów świadczeniodawcy o kodzie 09R/031088 </t>
  </si>
  <si>
    <t xml:space="preserve">09R/031153 Link do listy umów świadczeniodawcy o kodzie 09R/031153 </t>
  </si>
  <si>
    <t>PODKARPACKI OŚRODEK SEKSUOLOGII I PSYCHOTERAPII</t>
  </si>
  <si>
    <t>STANISŁAWA JABŁOŃSKIEGO 7/F</t>
  </si>
  <si>
    <t>330 673,20</t>
  </si>
  <si>
    <t xml:space="preserve">Umowy Link do listy umów świadczeniodawcy o kodzie 09R/031153 </t>
  </si>
  <si>
    <t xml:space="preserve">09R/030601 Link do listy umów świadczeniodawcy o kodzie 09R/030601 </t>
  </si>
  <si>
    <t>PODKARPACKIE CENTRUM PSYCHIATRII, PSYCHOTERAPII I EKSPERTYZ SĄDOWYCH -A.MIERZWIŃSKA-OBARA SPÓŁKA KOMANDYTOWA</t>
  </si>
  <si>
    <t>NARUSZEWICZA 15/1</t>
  </si>
  <si>
    <t>658 552,20</t>
  </si>
  <si>
    <t xml:space="preserve">Umowy Link do listy umów świadczeniodawcy o kodzie 09R/030601 </t>
  </si>
  <si>
    <t xml:space="preserve">09R/031274 Link do listy umów świadczeniodawcy o kodzie 09R/031274 </t>
  </si>
  <si>
    <t>PORADNIE IPIR</t>
  </si>
  <si>
    <t>PRZECŁAW</t>
  </si>
  <si>
    <t>KILIŃSKIEGO 29</t>
  </si>
  <si>
    <t>340 255,20</t>
  </si>
  <si>
    <t xml:space="preserve">Umowy Link do listy umów świadczeniodawcy o kodzie 09R/031274 </t>
  </si>
  <si>
    <t xml:space="preserve">09R/010023 Link do listy umów świadczeniodawcy o kodzie 09R/010023 </t>
  </si>
  <si>
    <t>PRZYCHODNIA SPECJALISTYCZNA W TARNOBRZEGU</t>
  </si>
  <si>
    <t>ADAMA MICKIEWICZA 34</t>
  </si>
  <si>
    <t>294 363,20</t>
  </si>
  <si>
    <t xml:space="preserve">Umowy Link do listy umów świadczeniodawcy o kodzie 09R/010023 </t>
  </si>
  <si>
    <t xml:space="preserve">09R/010014 Link do listy umów świadczeniodawcy o kodzie 09R/010014 </t>
  </si>
  <si>
    <t>SAMODZIELNY PUBLICZNY ZAKŁAD OPIEKI ZDROWOTNEJ</t>
  </si>
  <si>
    <t>SZPITALNA 16</t>
  </si>
  <si>
    <t>92 519,20</t>
  </si>
  <si>
    <t xml:space="preserve">Umowy Link do listy umów świadczeniodawcy o kodzie 09R/010014 </t>
  </si>
  <si>
    <t xml:space="preserve">09R/010020 Link do listy umów świadczeniodawcy o kodzie 09R/010020 </t>
  </si>
  <si>
    <t>EUGENIUSZA KWIATKOWSKIEGO 2</t>
  </si>
  <si>
    <t>355 008,40</t>
  </si>
  <si>
    <t xml:space="preserve">Umowy Link do listy umów świadczeniodawcy o kodzie 09R/010020 </t>
  </si>
  <si>
    <t xml:space="preserve">09R/010047 Link do listy umów świadczeniodawcy o kodzie 09R/010047 </t>
  </si>
  <si>
    <t>SAMODZIELNY PUBLICZNY ZAKŁAD OPIEKI ZDROWOTNEJ MINISTERSTWA SPRAW WEWNĘTRZNYCH I ADMINISTRACJI W RZESZOWIE</t>
  </si>
  <si>
    <t>KRAKOWSKA 16</t>
  </si>
  <si>
    <t>462 796,60</t>
  </si>
  <si>
    <t xml:space="preserve">Umowy Link do listy umów świadczeniodawcy o kodzie 09R/010047 </t>
  </si>
  <si>
    <t xml:space="preserve">09R/010016 Link do listy umów świadczeniodawcy o kodzie 09R/010016 </t>
  </si>
  <si>
    <t>SAMODZIELNY PUBLICZNY ZESPÓŁ OPIEKI ZDROWOTNEJ NR 1 W RZESZOWIE</t>
  </si>
  <si>
    <t>TADEUSZA CZACKIEGO 2</t>
  </si>
  <si>
    <t>2 058 120,60</t>
  </si>
  <si>
    <t xml:space="preserve">Umowy Link do listy umów świadczeniodawcy o kodzie 09R/010016 </t>
  </si>
  <si>
    <t xml:space="preserve">09R/010006 Link do listy umów świadczeniodawcy o kodzie 09R/010006 </t>
  </si>
  <si>
    <t>SAMODZIELNY PUBLICZNY ZESPÓŁ OPIEKI ZDROWOTNEJ W LESKU</t>
  </si>
  <si>
    <t>LESKO</t>
  </si>
  <si>
    <t>KAZIMIERZA WIELKIEGO 4</t>
  </si>
  <si>
    <t>851 695,50</t>
  </si>
  <si>
    <t xml:space="preserve">Umowy Link do listy umów świadczeniodawcy o kodzie 09R/010006 </t>
  </si>
  <si>
    <t xml:space="preserve">09R/010007 Link do listy umów świadczeniodawcy o kodzie 09R/010007 </t>
  </si>
  <si>
    <t>SAMODZIELNY PUBLICZNY ZESPÓŁ OPIEKI ZDROWOTNEJ W LEŻAJSKU</t>
  </si>
  <si>
    <t>LEŚNA 22</t>
  </si>
  <si>
    <t>7 658 902,70</t>
  </si>
  <si>
    <t xml:space="preserve">Umowy Link do listy umów świadczeniodawcy o kodzie 09R/010007 </t>
  </si>
  <si>
    <t xml:space="preserve">09R/010019 Link do listy umów świadczeniodawcy o kodzie 09R/010019 </t>
  </si>
  <si>
    <t>SAMODZIELNY PUBLICZNY ZESPÓŁ OPIEKI ZDROWOTNEJ W SANOKU</t>
  </si>
  <si>
    <t>800-LECIA 26</t>
  </si>
  <si>
    <t>1 570 952,50</t>
  </si>
  <si>
    <t xml:space="preserve">Umowy Link do listy umów świadczeniodawcy o kodzie 09R/010019 </t>
  </si>
  <si>
    <t xml:space="preserve">09R/010011 Link do listy umów świadczeniodawcy o kodzie 09R/010011 </t>
  </si>
  <si>
    <t>SAMODZIELNY PUBLICZNY ZESPÓŁ ZAKŁADÓW OPIEKI ZDROWOTNEJ</t>
  </si>
  <si>
    <t>NISKO</t>
  </si>
  <si>
    <t>TADEUSZA KOŚCIUSZKI 1</t>
  </si>
  <si>
    <t>232 999,20</t>
  </si>
  <si>
    <t xml:space="preserve">Umowy Link do listy umów świadczeniodawcy o kodzie 09R/010011 </t>
  </si>
  <si>
    <t xml:space="preserve">09R/030981 Link do listy umów świadczeniodawcy o kodzie 09R/030981 </t>
  </si>
  <si>
    <t>SPECJALISTYCZNA PRZYCHODNIA LEKARSKA NIEPUBLICZNY ZAKŁAD OPIEKI ZDROWOTNEJ MAŁGORZATA HENRIK-GŁOWACKA</t>
  </si>
  <si>
    <t>3 MAJA 32A</t>
  </si>
  <si>
    <t>230 585,60</t>
  </si>
  <si>
    <t xml:space="preserve">Umowy Link do listy umów świadczeniodawcy o kodzie 09R/030981 </t>
  </si>
  <si>
    <t xml:space="preserve">09R/010041 Link do listy umów świadczeniodawcy o kodzie 09R/010041 </t>
  </si>
  <si>
    <t>SPECJALISTYCZNY PSYCHIATRYCZNY ZESPÓŁ OPIEKI ZDROWOTNEJ IM. PROFESORA ANTONIEGO KĘPIŃSKIEGO W JAROSŁAWIU</t>
  </si>
  <si>
    <t>JAROSŁAW</t>
  </si>
  <si>
    <t>TADEUSZA KOŚCIUSZKI 18</t>
  </si>
  <si>
    <t>33 851 325,70</t>
  </si>
  <si>
    <t xml:space="preserve">Umowy Link do listy umów świadczeniodawcy o kodzie 09R/010041 </t>
  </si>
  <si>
    <t xml:space="preserve">09R/030218 Link do listy umów świadczeniodawcy o kodzie 09R/030218 </t>
  </si>
  <si>
    <t>SPECMED SP. Z O. O. NIEPUBLICZNY ZAKŁAD OPIEKI ZDROWOTNEJ ZESPÓŁ PRZYCHODNI I PORADNI SPECJALISTYCZNYCH</t>
  </si>
  <si>
    <t>UL. PADEREWSKIEGO 4</t>
  </si>
  <si>
    <t>272 057,20</t>
  </si>
  <si>
    <t xml:space="preserve">Umowy Link do listy umów świadczeniodawcy o kodzie 09R/030218 </t>
  </si>
  <si>
    <t xml:space="preserve">09R/010001 Link do listy umów świadczeniodawcy o kodzie 09R/010001 </t>
  </si>
  <si>
    <t>SZPITAL SPECJALISTYCZNY W BRZOZOWIE PODKARPACKI OŚRODEK ONKOLOGICZNY IM. KS. B. MARKIEWICZA</t>
  </si>
  <si>
    <t>BRZOZÓW</t>
  </si>
  <si>
    <t>KS. JÓZEFA BIELAWSKIEGO 18</t>
  </si>
  <si>
    <t>1 168 288,80</t>
  </si>
  <si>
    <t xml:space="preserve">Umowy Link do listy umów świadczeniodawcy o kodzie 09R/010001 </t>
  </si>
  <si>
    <t xml:space="preserve">09R/010004 Link do listy umów świadczeniodawcy o kodzie 09R/010004 </t>
  </si>
  <si>
    <t>SZPITAL SPECJALISTYCZNY W JAŚLE</t>
  </si>
  <si>
    <t>LWOWSKA 22</t>
  </si>
  <si>
    <t>3 463 809,90</t>
  </si>
  <si>
    <t xml:space="preserve">Umowy Link do listy umów świadczeniodawcy o kodzie 09R/010004 </t>
  </si>
  <si>
    <t xml:space="preserve">09R/010067 Link do listy umów świadczeniodawcy o kodzie 09R/010067 </t>
  </si>
  <si>
    <t>WOJEWÓDZKI OŚRODEK TERAPII UZALEŻNIENIA OD ALKOHOLU I WSPÓŁUZALEŻNIENIA W STALOWEJ WOLI</t>
  </si>
  <si>
    <t>DĄBROWSKIEGO 7</t>
  </si>
  <si>
    <t>3 077 268,00</t>
  </si>
  <si>
    <t xml:space="preserve">Umowy Link do listy umów świadczeniodawcy o kodzie 09R/010067 </t>
  </si>
  <si>
    <t xml:space="preserve">09R/010025 Link do listy umów świadczeniodawcy o kodzie 09R/010025 </t>
  </si>
  <si>
    <t>WOJEWÓDZKI OŚRODEK TERAPII UZALEŻNIEŃ W RZESZOWIE</t>
  </si>
  <si>
    <t>SIEMIEŃSKIEGO 17</t>
  </si>
  <si>
    <t>1 779 441,00</t>
  </si>
  <si>
    <t xml:space="preserve">Umowy Link do listy umów świadczeniodawcy o kodzie 09R/010025 </t>
  </si>
  <si>
    <t xml:space="preserve">09R/010043 Link do listy umów świadczeniodawcy o kodzie 09R/010043 </t>
  </si>
  <si>
    <t>WOJEWÓDZKI PODKARPACKI SZPITAL PSYCHIATRYCZNY IM. PROF. EUGENIUSZA BRZEZICKIEGO W ŻURAWICY</t>
  </si>
  <si>
    <t>ŻURAWICA</t>
  </si>
  <si>
    <t>16 168 657,10</t>
  </si>
  <si>
    <t xml:space="preserve">Umowy Link do listy umów świadczeniodawcy o kodzie 09R/010043 </t>
  </si>
  <si>
    <t xml:space="preserve">09R/010037 Link do listy umów świadczeniodawcy o kodzie 09R/010037 </t>
  </si>
  <si>
    <t>WOJEWÓDZKI SZPITAL IM. ŚW.OJCA PIO W PRZEMYŚLU</t>
  </si>
  <si>
    <t>MONTE CASSINO 18</t>
  </si>
  <si>
    <t>100 007,00</t>
  </si>
  <si>
    <t xml:space="preserve">Umowy Link do listy umów świadczeniodawcy o kodzie 09R/010037 </t>
  </si>
  <si>
    <t xml:space="preserve">09R/010040 Link do listy umów świadczeniodawcy o kodzie 09R/010040 </t>
  </si>
  <si>
    <t>WOJEWÓDZKI SZPITAL PODKARPACKI IM. JANA PAWŁA II W KROŚNIE</t>
  </si>
  <si>
    <t>KORCZYŃSKA 57</t>
  </si>
  <si>
    <t>2 124 894,80</t>
  </si>
  <si>
    <t xml:space="preserve">Umowy Link do listy umów świadczeniodawcy o kodzie 09R/010040 </t>
  </si>
  <si>
    <t xml:space="preserve">09R/010017 Link do listy umów świadczeniodawcy o kodzie 09R/010017 </t>
  </si>
  <si>
    <t>WOJEWÓDZKI ZESPÓŁ SPECJALISTYCZNY W RZESZOWIE</t>
  </si>
  <si>
    <t>WARZYWNA 3</t>
  </si>
  <si>
    <t>1 081 123,20</t>
  </si>
  <si>
    <t xml:space="preserve">Umowy Link do listy umów świadczeniodawcy o kodzie 09R/010017 </t>
  </si>
  <si>
    <t xml:space="preserve">09R/030016 Link do listy umów świadczeniodawcy o kodzie 09R/030016 </t>
  </si>
  <si>
    <t>ZAKŁAD OPIEKI ZDROWOTNEJ R-36 SPÓŁKA Z OGRANICZONĄ ODPOWIEDZIALNOŚCIĄ</t>
  </si>
  <si>
    <t>MIKOŁAJA KOPERNIKA 14</t>
  </si>
  <si>
    <t>194 752,60</t>
  </si>
  <si>
    <t xml:space="preserve">Umowy Link do listy umów świadczeniodawcy o kodzie 09R/030016 </t>
  </si>
  <si>
    <t xml:space="preserve">09R/010015 Link do listy umów świadczeniodawcy o kodzie 09R/010015 </t>
  </si>
  <si>
    <t>ZESPÓŁ OPIEKI ZDROWOTNEJ</t>
  </si>
  <si>
    <t>ROPCZYCE</t>
  </si>
  <si>
    <t>KSIĘDZA KARDYNAŁA STEFANA WYSZYŃSKIEGO 54</t>
  </si>
  <si>
    <t>352 703,80</t>
  </si>
  <si>
    <t xml:space="preserve">Umowy Link do listy umów świadczeniodawcy o kodzie 09R/010015 </t>
  </si>
  <si>
    <t xml:space="preserve">09R/010018 Link do listy umów świadczeniodawcy o kodzie 09R/010018 </t>
  </si>
  <si>
    <t>ZESPÓŁ OPIEKI ZDROWOTNEJ NR 2</t>
  </si>
  <si>
    <t>ALEKSANDRA FREDRY 9</t>
  </si>
  <si>
    <t>1 217 993,10</t>
  </si>
  <si>
    <t xml:space="preserve">Umowy Link do listy umów świadczeniodawcy o kodzie 09R/010018 </t>
  </si>
  <si>
    <t xml:space="preserve">09R/010002 Link do listy umów świadczeniodawcy o kodzie 09R/010002 </t>
  </si>
  <si>
    <t>ZESPÓŁ OPIEKI ZDROWOTNEJ W DĘBICY</t>
  </si>
  <si>
    <t>DĘBICA</t>
  </si>
  <si>
    <t>KRAKOWSKA 91</t>
  </si>
  <si>
    <t>11 308 314,70</t>
  </si>
  <si>
    <t xml:space="preserve">09R/030011 Link do listy umów świadczeniodawcy o kodzie 09R/030011 </t>
  </si>
  <si>
    <t>CENTRUM MEDYCZNE MEDYK SPÓŁKA Z OGRANICZONĄ ODPOWIEDZIALNOŚCIĄ SPÓŁKA KOMANDYTOWA</t>
  </si>
  <si>
    <t>FRYDERYKA SZOPENA 1</t>
  </si>
  <si>
    <t>1 006 303,40</t>
  </si>
  <si>
    <t xml:space="preserve">Umowy Link do listy umów świadczeniodawcy o kodzie 09R/030011 </t>
  </si>
  <si>
    <t xml:space="preserve">09R/030868 Link do listy umów świadczeniodawcy o kodzie 09R/030868 </t>
  </si>
  <si>
    <t>CENTRUM MEDYCZNE W ŁAŃCUCIE SP. Z O.O.</t>
  </si>
  <si>
    <t>IGNACEGO PADEREWSKIEGO 5</t>
  </si>
  <si>
    <t>3 434 854,50</t>
  </si>
  <si>
    <t xml:space="preserve">Umowy Link do listy umów świadczeniodawcy o kodzie 09R/030868 </t>
  </si>
  <si>
    <t xml:space="preserve">09R/031191 Link do listy umów świadczeniodawcy o kodzie 09R/031191 </t>
  </si>
  <si>
    <t>CENTRUM TERAPII I REHABILITACJI W PRZEMYŚLU</t>
  </si>
  <si>
    <t>KSIĘDZA JERZEGO POPIEŁUSZKI 5</t>
  </si>
  <si>
    <t>370 167,90</t>
  </si>
  <si>
    <t xml:space="preserve">Umowy Link do listy umów świadczeniodawcy o kodzie 09R/031191 </t>
  </si>
  <si>
    <t xml:space="preserve">09R/031082 Link do listy umów świadczeniodawcy o kodzie 09R/031082 </t>
  </si>
  <si>
    <t>CENTRUM ZDROWIA PSYCHICZNEGO "NERVUS"</t>
  </si>
  <si>
    <t>PUŻAKA 37</t>
  </si>
  <si>
    <t>776 469,00</t>
  </si>
  <si>
    <t xml:space="preserve">Umowy Link do listy umów świadczeniodawcy o kodzie 09R/031082 </t>
  </si>
  <si>
    <t xml:space="preserve">09R/031345 Link do listy umów świadczeniodawcy o kodzie 09R/031345 </t>
  </si>
  <si>
    <t>CENTRUM ZDROWIA PSYCHICZNEGO K.J.KUZAK SPÓŁKA JAWNA</t>
  </si>
  <si>
    <t>229 826,40</t>
  </si>
  <si>
    <t xml:space="preserve">Umowy Link do listy umów świadczeniodawcy o kodzie 09R/031345 </t>
  </si>
  <si>
    <t xml:space="preserve">09R/031235 Link do listy umów świadczeniodawcy o kodzie 09R/031235 </t>
  </si>
  <si>
    <t>KATARZYNA KONDRACKA</t>
  </si>
  <si>
    <t>NIEMSTÓW</t>
  </si>
  <si>
    <t>1 060 904,70</t>
  </si>
  <si>
    <t xml:space="preserve">Umowy Link do listy umów świadczeniodawcy o kodzie 09R/031235 </t>
  </si>
  <si>
    <t xml:space="preserve">09R/010046 Link do listy umów świadczeniodawcy o kodzie 09R/010046 </t>
  </si>
  <si>
    <t>KLINICZNY SZPITAL WOJEWÓDZKI NR 2 IM. ŚW. JADWIGI KRÓLOWEJ W RZESZOWIE</t>
  </si>
  <si>
    <t>LWOWSKA 60</t>
  </si>
  <si>
    <t>1 154 094,70</t>
  </si>
  <si>
    <t xml:space="preserve">Umowy Link do listy umów świadczeniodawcy o kodzie 09R/010046 </t>
  </si>
  <si>
    <t xml:space="preserve">09R/031232 Link do listy umów świadczeniodawcy o kodzie 09R/031232 </t>
  </si>
  <si>
    <t>LUX MED SPÓŁKA Z OGRANICZONĄ ODPOWIEDZIALNOŚCIĄ</t>
  </si>
  <si>
    <t>WARSZAWA</t>
  </si>
  <si>
    <t>POSTĘPU 21C</t>
  </si>
  <si>
    <t>349 110,80</t>
  </si>
  <si>
    <t xml:space="preserve">Umowy Link do listy umów świadczeniodawcy o kodzie 09R/031232 </t>
  </si>
  <si>
    <t xml:space="preserve">Umowy Link do listy umów świadczeniodawcy o kodzie 09R/030829 </t>
  </si>
  <si>
    <t xml:space="preserve">Umowy Link do listy umów świadczeniodawcy o kodzie 09R/010002 </t>
  </si>
  <si>
    <t>ŚWIADCZENIA W IZBIE PRZYJĘĆ SZPITALA - UE</t>
  </si>
  <si>
    <t xml:space="preserve">Kod produktu kontraktowanego Sortuj według kodu produktu kontraktowanego </t>
  </si>
  <si>
    <t xml:space="preserve">Nazwa produktu kontraktowanego Sortuj według nazwy produktu kontraktowanego </t>
  </si>
  <si>
    <t xml:space="preserve">Wyróżnik produktu w planie umowy Sortuj według wyróżnika produktu </t>
  </si>
  <si>
    <t xml:space="preserve">Sumaryczna liczba kontraktu dla produktu Sortuj według sumarycznej liczby kontraktu dla produktu </t>
  </si>
  <si>
    <t xml:space="preserve">Sumaryczna kwota kontraktu dla produktu Sortuj według sumarycznej kwoty kontraktu dla produktu </t>
  </si>
  <si>
    <t xml:space="preserve">Średnia cena produktu Sortuj według średniej ceny produktu </t>
  </si>
  <si>
    <t xml:space="preserve">04.9998.002.02 Link do listy planu umowy w rozbiciu na miesiące o kodzie 04.9998.002.02 </t>
  </si>
  <si>
    <t>KOSZTY ŚWIADCZEŃ WYNIKAJĄCE Z ROZPORZĄDZENIA ZMIENIAJĄCEGO OWU OPIEKA PSYCHIATRYCZNA I LECZENIE UZALEŻNIEŃ</t>
  </si>
  <si>
    <t xml:space="preserve">04.1790.007.02 Link do listy planu umowy w rozbiciu na miesiące o kodzie 04.1790.007.02 </t>
  </si>
  <si>
    <t xml:space="preserve">04.1700.001.02 Link do listy planu umowy w rozbiciu na miesiące o kodzie 04.1700.001.02 </t>
  </si>
  <si>
    <t xml:space="preserve">04.2704.020.02 Link do listy planu umowy w rozbiciu na miesiące o kodzie 04.2704.020.02 </t>
  </si>
  <si>
    <t xml:space="preserve">04.1701.001.02 Link do listy planu umowy w rozbiciu na miesiące o kodzie 04.1701.001.02 </t>
  </si>
  <si>
    <t xml:space="preserve">04.4701.001.02 Link do listy planu umowy w rozbiciu na miesiące o kodzie 04.4701.001.02 </t>
  </si>
  <si>
    <t xml:space="preserve">04.2701.001.02 Link do listy planu umowy w rozbiciu na miesiące o kodzie 04.2701.001.02 </t>
  </si>
  <si>
    <t xml:space="preserve">04.1740.007.02 Link do listy planu umowy w rozbiciu na miesiące o kodzie 04.1740.007.02 </t>
  </si>
  <si>
    <t xml:space="preserve">04.5172.003.02 Link do listy planu umowy w rozbiciu na miesiące o kodzie 04.5172.003.02 </t>
  </si>
  <si>
    <t xml:space="preserve">04.1706.007.02 Link do listy planu umowy w rozbiciu na miesiące o kodzie 04.1706.007.02 </t>
  </si>
  <si>
    <t xml:space="preserve">04.2706.020.02 Link do listy planu umowy w rozbiciu na miesiące o kodzie 04.2706.020.02 </t>
  </si>
  <si>
    <t xml:space="preserve">04.4700.021.02 Link do listy planu umowy w rozbiciu na miesiące o kodzie 04.4700.021.02 </t>
  </si>
  <si>
    <t xml:space="preserve">04.2700.020.02 Link do listy planu umowy w rozbiciu na miesiące o kodzie 04.2700.020.02 </t>
  </si>
  <si>
    <t xml:space="preserve">04.2730.001.02 Link do listy planu umowy w rozbiciu na miesiące o kodzie 04.2730.001.02 </t>
  </si>
  <si>
    <t xml:space="preserve">04.1707.007.02 Link do listy planu umowy w rozbiciu na miesiące o kodzie 04.1707.007.02 </t>
  </si>
  <si>
    <t xml:space="preserve">04.1746.007.02 Link do listy planu umowy w rozbiciu na miesiące o kodzie 04.1746.007.02 </t>
  </si>
  <si>
    <t xml:space="preserve">04.2712.020.02 Link do listy planu umowy w rozbiciu na miesiące o kodzie 04.2712.020.02 </t>
  </si>
  <si>
    <t xml:space="preserve">04.1744.007.02 Link do listy planu umowy w rozbiciu na miesiące o kodzie 04.1744.007.02 </t>
  </si>
  <si>
    <t xml:space="preserve">04.2702.020.02 Link do listy planu umowy w rozbiciu na miesiące o kodzie 04.2702.020.02 </t>
  </si>
  <si>
    <t xml:space="preserve">04.1780.007.02 Link do listy planu umowy w rozbiciu na miesiące o kodzie 04.1780.007.02 </t>
  </si>
  <si>
    <t xml:space="preserve">04.1780.008.02 Link do listy planu umowy w rozbiciu na miesiące o kodzie 04.1780.008.02 </t>
  </si>
  <si>
    <t xml:space="preserve">04.1743.007.02 Link do listy planu umowy w rozbiciu na miesiące o kodzie 04.1743.007.02 </t>
  </si>
  <si>
    <t xml:space="preserve">04.4740.002.02 Link do listy planu umowy w rozbiciu na miesiące o kodzie 04.4740.002.02 </t>
  </si>
  <si>
    <t xml:space="preserve">04.4742.021.02 Link do listy planu umowy w rozbiciu na miesiące o kodzie 04.4742.021.02 </t>
  </si>
  <si>
    <t xml:space="preserve">04.4744.001.02 Link do listy planu umowy w rozbiciu na miesiące o kodzie 04.4744.001.02 </t>
  </si>
  <si>
    <t xml:space="preserve">04.4732.021.02 Link do listy planu umowy w rozbiciu na miesiące o kodzie 04.4732.021.02 </t>
  </si>
  <si>
    <t xml:space="preserve">04.4900.008.03 Link do listy planu umowy w rozbiciu na miesiące o kodzie 04.4900.008.03 </t>
  </si>
  <si>
    <t>ŚWIADCZENIA W IZBIE PRZYJĘĆ SZPITALA (RYCZAŁT DOBOWY)</t>
  </si>
  <si>
    <t xml:space="preserve">04.4730.021.02 Link do listy planu umowy w rozbiciu na miesiące o kodzie 04.4730.021.02 </t>
  </si>
  <si>
    <t xml:space="preserve">04.4712.021.02 Link do listy planu umowy w rozbiciu na miesiące o kodzie 04.4712.021.02 </t>
  </si>
  <si>
    <t xml:space="preserve">04.0001.001.14 Link do listy planu umowy w rozbiciu na miesiące o kodzie 04.0001.001.14 </t>
  </si>
  <si>
    <t xml:space="preserve">04.4702.021.02 Link do listy planu umowy w rozbiciu na miesiące o kodzie 04.4702.021.02 </t>
  </si>
  <si>
    <t xml:space="preserve">04.2708.001.02 Link do listy planu umowy w rozbiciu na miesiące o kodzie 04.2708.001.02 </t>
  </si>
  <si>
    <t xml:space="preserve">04.4710.001.02 Link do listy planu umowy w rozbiciu na miesiące o kodzie 04.4710.001.02 </t>
  </si>
  <si>
    <t xml:space="preserve">04.4700.002.02 Link do listy planu umowy w rozbiciu na miesiące o kodzie 04.4700.002.02 </t>
  </si>
  <si>
    <t>Nazwa podmiotu leczniczego</t>
  </si>
  <si>
    <t>Kod podmiotu - link do umowy</t>
  </si>
  <si>
    <t>Opieka psychiatryczna</t>
  </si>
  <si>
    <t>ŚRODOWISKOWA</t>
  </si>
  <si>
    <t>OPIEKUŃCZO-LECZNICZE</t>
  </si>
  <si>
    <t>AMBULATORYJNA DZIECI</t>
  </si>
  <si>
    <t>STACJONARNA DOROŚLI</t>
  </si>
  <si>
    <t>STACJONARNA DZIECI</t>
  </si>
  <si>
    <t>IZBA PRZYJĘĆ</t>
  </si>
  <si>
    <t>SĄDOWA</t>
  </si>
  <si>
    <t>AMBULATORYJNA DOROŚLI</t>
  </si>
  <si>
    <t>AMBULATORYJNA PSYCHOLOGICZNA</t>
  </si>
  <si>
    <t>DZIENNA DZIECI</t>
  </si>
  <si>
    <t>DZIENNA DOROŚLI</t>
  </si>
  <si>
    <t>AMBULATORYJNA DZIECI AUTYZM</t>
  </si>
  <si>
    <t>wg wieku</t>
  </si>
  <si>
    <t>wg płci i wieku</t>
  </si>
  <si>
    <t>wg stopnia</t>
  </si>
  <si>
    <t>wg wykształcenia</t>
  </si>
  <si>
    <t>wg zatrudnienia</t>
  </si>
  <si>
    <t>Razem dzieci</t>
  </si>
  <si>
    <t>Razem 16+</t>
  </si>
  <si>
    <t>K 0-16</t>
  </si>
  <si>
    <t>M 0-16</t>
  </si>
  <si>
    <t>K 16+</t>
  </si>
  <si>
    <t>M 16 +</t>
  </si>
  <si>
    <t>znaczny 16+</t>
  </si>
  <si>
    <t>umiarkowany 16+</t>
  </si>
  <si>
    <t>lekki 16+</t>
  </si>
  <si>
    <t>miej niż podstawowe</t>
  </si>
  <si>
    <t>12-C</t>
  </si>
</sst>
</file>

<file path=xl/styles.xml><?xml version="1.0" encoding="utf-8"?>
<styleSheet xmlns="http://schemas.openxmlformats.org/spreadsheetml/2006/main">
  <numFmts count="12"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164" formatCode="#,##0_ ;\-#,##0\ "/>
    <numFmt numFmtId="165" formatCode="_(&quot;$&quot;* #,##0.00_);_(&quot;$&quot;* \(#,##0.00\);_(&quot;$&quot;* &quot;-&quot;??_);_(@_)"/>
    <numFmt numFmtId="166" formatCode="_-* #,##0.00\ [$zł-415]_-;\-* #,##0.00\ [$zł-415]_-;_-* &quot;-&quot;??\ [$zł-415]_-;_-@_-"/>
    <numFmt numFmtId="167" formatCode="0.0%"/>
    <numFmt numFmtId="168" formatCode="0.0"/>
    <numFmt numFmtId="169" formatCode="#,##0.0"/>
    <numFmt numFmtId="170" formatCode="_-* #,##0.0\ _z_ł_-;\-* #,##0.0\ _z_ł_-;_-* &quot;-&quot;?\ _z_ł_-;_-@_-"/>
    <numFmt numFmtId="171" formatCode="#,##0;[Red]#,##0"/>
    <numFmt numFmtId="172" formatCode="0.000"/>
    <numFmt numFmtId="173" formatCode="#,##0.000"/>
  </numFmts>
  <fonts count="112">
    <font>
      <sz val="11"/>
      <name val="Calibri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sz val="11"/>
      <name val="Calibri"/>
      <family val="2"/>
      <charset val="238"/>
      <scheme val="minor"/>
    </font>
    <font>
      <b/>
      <sz val="9"/>
      <name val="Times New Roman CE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name val="Calibri"/>
      <family val="2"/>
      <charset val="238"/>
    </font>
    <font>
      <b/>
      <sz val="11"/>
      <color theme="0"/>
      <name val="Calibri"/>
      <family val="2"/>
      <charset val="238"/>
      <scheme val="minor"/>
    </font>
    <font>
      <b/>
      <sz val="11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rgb="FF00000A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1"/>
      <name val="Arial"/>
      <family val="2"/>
      <charset val="238"/>
    </font>
    <font>
      <sz val="13"/>
      <name val="Arial"/>
      <family val="2"/>
      <charset val="238"/>
    </font>
    <font>
      <sz val="11"/>
      <name val="Arial"/>
      <family val="2"/>
      <charset val="238"/>
    </font>
    <font>
      <sz val="9"/>
      <name val="Arial"/>
      <family val="2"/>
      <charset val="238"/>
    </font>
    <font>
      <u/>
      <sz val="10"/>
      <color theme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4"/>
      <name val="Times New Roman"/>
      <family val="1"/>
      <charset val="238"/>
    </font>
    <font>
      <sz val="1"/>
      <name val="Times New Roman"/>
      <family val="1"/>
      <charset val="238"/>
    </font>
    <font>
      <sz val="11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u/>
      <sz val="11"/>
      <color theme="10"/>
      <name val="Czcionka tekstu podstawowego"/>
      <family val="2"/>
      <charset val="238"/>
    </font>
    <font>
      <b/>
      <sz val="10"/>
      <name val="Arial"/>
      <family val="2"/>
    </font>
    <font>
      <i/>
      <sz val="6"/>
      <name val="Arial"/>
      <family val="2"/>
      <charset val="238"/>
    </font>
    <font>
      <sz val="6"/>
      <name val="Arial CE"/>
      <charset val="238"/>
    </font>
    <font>
      <sz val="8"/>
      <name val="Arial CE"/>
      <charset val="238"/>
    </font>
    <font>
      <i/>
      <sz val="8"/>
      <name val="Arial"/>
      <family val="2"/>
      <charset val="238"/>
    </font>
    <font>
      <sz val="8"/>
      <color theme="1"/>
      <name val="Calibri"/>
      <family val="2"/>
      <charset val="238"/>
    </font>
    <font>
      <sz val="8"/>
      <color theme="0"/>
      <name val="Calibri"/>
      <family val="2"/>
      <charset val="238"/>
    </font>
    <font>
      <sz val="8"/>
      <color rgb="FF3F3F76"/>
      <name val="Calibri"/>
      <family val="2"/>
      <charset val="238"/>
    </font>
    <font>
      <b/>
      <sz val="8"/>
      <color rgb="FF3F3F3F"/>
      <name val="Calibri"/>
      <family val="2"/>
      <charset val="238"/>
    </font>
    <font>
      <sz val="8"/>
      <color rgb="FF006100"/>
      <name val="Calibri"/>
      <family val="2"/>
      <charset val="238"/>
    </font>
    <font>
      <sz val="8"/>
      <color rgb="FFFA7D00"/>
      <name val="Calibri"/>
      <family val="2"/>
      <charset val="238"/>
    </font>
    <font>
      <b/>
      <sz val="8"/>
      <color theme="0"/>
      <name val="Calibri"/>
      <family val="2"/>
      <charset val="238"/>
    </font>
    <font>
      <b/>
      <sz val="15"/>
      <color theme="3"/>
      <name val="Calibri"/>
      <family val="2"/>
      <charset val="238"/>
    </font>
    <font>
      <b/>
      <sz val="13"/>
      <color theme="3"/>
      <name val="Calibri"/>
      <family val="2"/>
      <charset val="238"/>
    </font>
    <font>
      <b/>
      <sz val="11"/>
      <color theme="3"/>
      <name val="Calibri"/>
      <family val="2"/>
      <charset val="238"/>
    </font>
    <font>
      <sz val="8"/>
      <color rgb="FF9C6500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name val="MS Sans Serif"/>
      <family val="2"/>
      <charset val="238"/>
    </font>
    <font>
      <b/>
      <sz val="8"/>
      <color rgb="FFFA7D00"/>
      <name val="Calibri"/>
      <family val="2"/>
      <charset val="238"/>
    </font>
    <font>
      <b/>
      <sz val="8"/>
      <color theme="1"/>
      <name val="Calibri"/>
      <family val="2"/>
      <charset val="238"/>
    </font>
    <font>
      <i/>
      <sz val="8"/>
      <color rgb="FF7F7F7F"/>
      <name val="Calibri"/>
      <family val="2"/>
      <charset val="238"/>
    </font>
    <font>
      <sz val="8"/>
      <color rgb="FFFF0000"/>
      <name val="Calibri"/>
      <family val="2"/>
      <charset val="238"/>
    </font>
    <font>
      <sz val="8"/>
      <color rgb="FF9C0006"/>
      <name val="Calibri"/>
      <family val="2"/>
      <charset val="238"/>
    </font>
    <font>
      <sz val="8"/>
      <color theme="1"/>
      <name val="Czcionka tekstu podstawowego"/>
      <family val="2"/>
      <charset val="238"/>
    </font>
    <font>
      <b/>
      <sz val="8"/>
      <color theme="1"/>
      <name val="Calibri"/>
      <family val="2"/>
      <charset val="238"/>
      <scheme val="minor"/>
    </font>
    <font>
      <sz val="8"/>
      <color theme="1" tint="4.9989318521683403E-2"/>
      <name val="Czcionka tekstu podstawowego"/>
      <family val="2"/>
      <charset val="238"/>
    </font>
    <font>
      <sz val="8"/>
      <color theme="1" tint="4.9989318521683403E-2"/>
      <name val="Arial"/>
      <family val="2"/>
      <charset val="238"/>
    </font>
    <font>
      <sz val="8"/>
      <color theme="1"/>
      <name val="Arial"/>
      <family val="2"/>
      <charset val="238"/>
    </font>
    <font>
      <sz val="9"/>
      <color theme="1"/>
      <name val="Czcionka tekstu podstawowego"/>
      <family val="2"/>
      <charset val="238"/>
    </font>
    <font>
      <sz val="9"/>
      <color theme="1"/>
      <name val="Arial"/>
      <family val="2"/>
      <charset val="238"/>
    </font>
    <font>
      <sz val="8"/>
      <name val="Tahoma"/>
      <family val="2"/>
    </font>
    <font>
      <sz val="9"/>
      <name val="Arial CE"/>
      <charset val="238"/>
    </font>
    <font>
      <i/>
      <sz val="10"/>
      <name val="Arial CE"/>
      <charset val="238"/>
    </font>
    <font>
      <b/>
      <sz val="9"/>
      <name val="Arial CE"/>
      <family val="2"/>
      <charset val="238"/>
    </font>
    <font>
      <sz val="10"/>
      <name val="Arial CE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sz val="9"/>
      <color theme="1"/>
      <name val="Arial CE"/>
      <charset val="238"/>
    </font>
    <font>
      <b/>
      <sz val="10"/>
      <name val="Arial CE"/>
      <family val="2"/>
      <charset val="238"/>
    </font>
    <font>
      <i/>
      <sz val="9"/>
      <name val="Arial CE"/>
      <charset val="238"/>
    </font>
    <font>
      <sz val="9"/>
      <color theme="1"/>
      <name val=" Arial CE"/>
      <charset val="238"/>
    </font>
    <font>
      <b/>
      <sz val="10"/>
      <name val="Arial CE"/>
      <charset val="238"/>
    </font>
    <font>
      <sz val="9"/>
      <name val="Calibri"/>
      <family val="2"/>
      <charset val="238"/>
    </font>
    <font>
      <b/>
      <sz val="10"/>
      <name val="Calibri"/>
      <family val="2"/>
      <charset val="238"/>
    </font>
    <font>
      <sz val="10"/>
      <color rgb="FF000000"/>
      <name val="Calibri"/>
      <family val="2"/>
      <charset val="238"/>
    </font>
    <font>
      <sz val="1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vertAlign val="superscript"/>
      <sz val="11"/>
      <name val="Calibri"/>
      <family val="2"/>
      <charset val="238"/>
    </font>
    <font>
      <b/>
      <sz val="12"/>
      <name val="Calibri"/>
      <family val="2"/>
      <charset val="238"/>
    </font>
    <font>
      <sz val="8"/>
      <name val="Calibri"/>
      <family val="2"/>
      <charset val="238"/>
    </font>
    <font>
      <b/>
      <sz val="8"/>
      <name val="Calibri"/>
      <family val="2"/>
      <charset val="238"/>
    </font>
    <font>
      <i/>
      <sz val="8"/>
      <name val="Calibri"/>
      <family val="2"/>
      <charset val="238"/>
    </font>
    <font>
      <b/>
      <sz val="10"/>
      <name val="Verdana"/>
      <family val="2"/>
      <charset val="238"/>
    </font>
    <font>
      <sz val="10"/>
      <name val="Verdana"/>
      <family val="2"/>
      <charset val="238"/>
    </font>
    <font>
      <sz val="4"/>
      <name val="Verdana"/>
      <family val="2"/>
      <charset val="238"/>
    </font>
    <font>
      <sz val="10"/>
      <name val="Wingdings"/>
      <charset val="2"/>
    </font>
    <font>
      <sz val="7"/>
      <name val="Times New Roman"/>
      <family val="1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u/>
      <sz val="10"/>
      <name val="Arial"/>
      <family val="2"/>
      <charset val="238"/>
    </font>
    <font>
      <sz val="12"/>
      <name val="Calibri"/>
      <family val="2"/>
      <charset val="238"/>
    </font>
    <font>
      <sz val="12"/>
      <color rgb="FF000000"/>
      <name val="Calibri"/>
      <family val="2"/>
      <charset val="238"/>
    </font>
    <font>
      <b/>
      <sz val="14"/>
      <name val="Calibri"/>
      <family val="2"/>
      <charset val="238"/>
    </font>
    <font>
      <sz val="11"/>
      <color theme="1"/>
      <name val="Calibri"/>
      <family val="2"/>
      <charset val="238"/>
    </font>
  </fonts>
  <fills count="5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-0.49998474074526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theme="4" tint="0.79998168889431442"/>
      </patternFill>
    </fill>
    <fill>
      <patternFill patternType="solid">
        <fgColor theme="9" tint="0.59999389629810485"/>
        <bgColor theme="4" tint="0.79998168889431442"/>
      </patternFill>
    </fill>
    <fill>
      <patternFill patternType="solid">
        <fgColor theme="9" tint="0.39997558519241921"/>
        <bgColor theme="4" tint="0.79998168889431442"/>
      </patternFill>
    </fill>
    <fill>
      <patternFill patternType="solid">
        <fgColor theme="9" tint="-0.249977111117893"/>
        <bgColor theme="4" tint="0.79998168889431442"/>
      </patternFill>
    </fill>
    <fill>
      <patternFill patternType="solid">
        <fgColor rgb="FFFFFF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BFBFB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</fills>
  <borders count="1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 style="double">
        <color indexed="0"/>
      </top>
      <bottom style="thin">
        <color indexed="0"/>
      </bottom>
      <diagonal/>
    </border>
    <border>
      <left/>
      <right style="thin">
        <color indexed="0"/>
      </right>
      <top style="double">
        <color indexed="0"/>
      </top>
      <bottom style="thin">
        <color indexed="0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0"/>
      </left>
      <right style="thin">
        <color indexed="0"/>
      </right>
      <top/>
      <bottom style="double">
        <color indexed="0"/>
      </bottom>
      <diagonal/>
    </border>
    <border>
      <left style="thin">
        <color indexed="0"/>
      </left>
      <right style="thin">
        <color indexed="0"/>
      </right>
      <top/>
      <bottom style="double">
        <color indexed="0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rgb="FF000000"/>
      </left>
      <right style="medium">
        <color rgb="FF000000"/>
      </right>
      <top style="double">
        <color rgb="FF000000"/>
      </top>
      <bottom/>
      <diagonal/>
    </border>
    <border>
      <left style="double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double">
        <color rgb="FF000000"/>
      </right>
      <top style="double">
        <color rgb="FF000000"/>
      </top>
      <bottom style="medium">
        <color rgb="FF000000"/>
      </bottom>
      <diagonal/>
    </border>
    <border>
      <left/>
      <right/>
      <top style="double">
        <color rgb="FF000000"/>
      </top>
      <bottom style="medium">
        <color rgb="FF000000"/>
      </bottom>
      <diagonal/>
    </border>
    <border>
      <left/>
      <right style="double">
        <color rgb="FF000000"/>
      </right>
      <top/>
      <bottom style="medium">
        <color rgb="FF000000"/>
      </bottom>
      <diagonal/>
    </border>
    <border>
      <left style="double">
        <color rgb="FF000000"/>
      </left>
      <right style="medium">
        <color rgb="FF000000"/>
      </right>
      <top/>
      <bottom style="double">
        <color rgb="FF000000"/>
      </bottom>
      <diagonal/>
    </border>
    <border>
      <left/>
      <right style="medium">
        <color rgb="FF000000"/>
      </right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rgb="FF000000"/>
      </left>
      <right style="medium">
        <color rgb="FF000000"/>
      </right>
      <top style="double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double">
        <color rgb="FF000000"/>
      </top>
      <bottom style="medium">
        <color rgb="FF000000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98">
    <xf numFmtId="0" fontId="0" fillId="0" borderId="0"/>
    <xf numFmtId="0" fontId="4" fillId="0" borderId="0"/>
    <xf numFmtId="0" fontId="7" fillId="0" borderId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21" fillId="0" borderId="0"/>
    <xf numFmtId="165" fontId="21" fillId="0" borderId="0" applyFont="0" applyFill="0" applyBorder="0" applyAlignment="0" applyProtection="0"/>
    <xf numFmtId="0" fontId="21" fillId="0" borderId="0" applyNumberFormat="0" applyFont="0" applyFill="0" applyBorder="0" applyAlignment="0" applyProtection="0">
      <alignment vertical="top"/>
    </xf>
    <xf numFmtId="0" fontId="27" fillId="0" borderId="0" applyNumberFormat="0" applyFill="0" applyBorder="0" applyAlignment="0" applyProtection="0">
      <alignment vertical="top"/>
      <protection locked="0"/>
    </xf>
    <xf numFmtId="9" fontId="7" fillId="0" borderId="0" applyFont="0" applyFill="0" applyBorder="0" applyAlignment="0" applyProtection="0"/>
    <xf numFmtId="0" fontId="28" fillId="0" borderId="0">
      <alignment vertical="top"/>
    </xf>
    <xf numFmtId="0" fontId="21" fillId="0" borderId="0"/>
    <xf numFmtId="0" fontId="34" fillId="0" borderId="0"/>
    <xf numFmtId="0" fontId="45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51" fillId="26" borderId="0" applyNumberFormat="0" applyBorder="0" applyAlignment="0" applyProtection="0"/>
    <xf numFmtId="0" fontId="51" fillId="30" borderId="0" applyNumberFormat="0" applyBorder="0" applyAlignment="0" applyProtection="0"/>
    <xf numFmtId="0" fontId="51" fillId="34" borderId="0" applyNumberFormat="0" applyBorder="0" applyAlignment="0" applyProtection="0"/>
    <xf numFmtId="0" fontId="51" fillId="38" borderId="0" applyNumberFormat="0" applyBorder="0" applyAlignment="0" applyProtection="0"/>
    <xf numFmtId="0" fontId="51" fillId="42" borderId="0" applyNumberFormat="0" applyBorder="0" applyAlignment="0" applyProtection="0"/>
    <xf numFmtId="0" fontId="51" fillId="46" borderId="0" applyNumberFormat="0" applyBorder="0" applyAlignment="0" applyProtection="0"/>
    <xf numFmtId="0" fontId="51" fillId="27" borderId="0" applyNumberFormat="0" applyBorder="0" applyAlignment="0" applyProtection="0"/>
    <xf numFmtId="0" fontId="51" fillId="31" borderId="0" applyNumberFormat="0" applyBorder="0" applyAlignment="0" applyProtection="0"/>
    <xf numFmtId="0" fontId="51" fillId="35" borderId="0" applyNumberFormat="0" applyBorder="0" applyAlignment="0" applyProtection="0"/>
    <xf numFmtId="0" fontId="51" fillId="39" borderId="0" applyNumberFormat="0" applyBorder="0" applyAlignment="0" applyProtection="0"/>
    <xf numFmtId="0" fontId="51" fillId="43" borderId="0" applyNumberFormat="0" applyBorder="0" applyAlignment="0" applyProtection="0"/>
    <xf numFmtId="0" fontId="51" fillId="47" borderId="0" applyNumberFormat="0" applyBorder="0" applyAlignment="0" applyProtection="0"/>
    <xf numFmtId="0" fontId="52" fillId="28" borderId="0" applyNumberFormat="0" applyBorder="0" applyAlignment="0" applyProtection="0"/>
    <xf numFmtId="0" fontId="52" fillId="32" borderId="0" applyNumberFormat="0" applyBorder="0" applyAlignment="0" applyProtection="0"/>
    <xf numFmtId="0" fontId="52" fillId="36" borderId="0" applyNumberFormat="0" applyBorder="0" applyAlignment="0" applyProtection="0"/>
    <xf numFmtId="0" fontId="52" fillId="40" borderId="0" applyNumberFormat="0" applyBorder="0" applyAlignment="0" applyProtection="0"/>
    <xf numFmtId="0" fontId="52" fillId="44" borderId="0" applyNumberFormat="0" applyBorder="0" applyAlignment="0" applyProtection="0"/>
    <xf numFmtId="0" fontId="52" fillId="48" borderId="0" applyNumberFormat="0" applyBorder="0" applyAlignment="0" applyProtection="0"/>
    <xf numFmtId="0" fontId="52" fillId="25" borderId="0" applyNumberFormat="0" applyBorder="0" applyAlignment="0" applyProtection="0"/>
    <xf numFmtId="0" fontId="52" fillId="29" borderId="0" applyNumberFormat="0" applyBorder="0" applyAlignment="0" applyProtection="0"/>
    <xf numFmtId="0" fontId="52" fillId="33" borderId="0" applyNumberFormat="0" applyBorder="0" applyAlignment="0" applyProtection="0"/>
    <xf numFmtId="0" fontId="52" fillId="37" borderId="0" applyNumberFormat="0" applyBorder="0" applyAlignment="0" applyProtection="0"/>
    <xf numFmtId="0" fontId="52" fillId="41" borderId="0" applyNumberFormat="0" applyBorder="0" applyAlignment="0" applyProtection="0"/>
    <xf numFmtId="0" fontId="52" fillId="45" borderId="0" applyNumberFormat="0" applyBorder="0" applyAlignment="0" applyProtection="0"/>
    <xf numFmtId="0" fontId="53" fillId="21" borderId="73" applyNumberFormat="0" applyAlignment="0" applyProtection="0"/>
    <xf numFmtId="0" fontId="54" fillId="22" borderId="74" applyNumberFormat="0" applyAlignment="0" applyProtection="0"/>
    <xf numFmtId="0" fontId="55" fillId="18" borderId="0" applyNumberFormat="0" applyBorder="0" applyAlignment="0" applyProtection="0"/>
    <xf numFmtId="0" fontId="56" fillId="0" borderId="75" applyNumberFormat="0" applyFill="0" applyAlignment="0" applyProtection="0"/>
    <xf numFmtId="0" fontId="57" fillId="23" borderId="76" applyNumberFormat="0" applyAlignment="0" applyProtection="0"/>
    <xf numFmtId="0" fontId="58" fillId="0" borderId="70" applyNumberFormat="0" applyFill="0" applyAlignment="0" applyProtection="0"/>
    <xf numFmtId="0" fontId="59" fillId="0" borderId="71" applyNumberFormat="0" applyFill="0" applyAlignment="0" applyProtection="0"/>
    <xf numFmtId="0" fontId="60" fillId="0" borderId="72" applyNumberFormat="0" applyFill="0" applyAlignment="0" applyProtection="0"/>
    <xf numFmtId="0" fontId="60" fillId="0" borderId="0" applyNumberFormat="0" applyFill="0" applyBorder="0" applyAlignment="0" applyProtection="0"/>
    <xf numFmtId="0" fontId="61" fillId="20" borderId="0" applyNumberFormat="0" applyBorder="0" applyAlignment="0" applyProtection="0"/>
    <xf numFmtId="0" fontId="51" fillId="0" borderId="0"/>
    <xf numFmtId="0" fontId="62" fillId="0" borderId="0"/>
    <xf numFmtId="0" fontId="63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" fillId="0" borderId="0"/>
    <xf numFmtId="0" fontId="51" fillId="0" borderId="0"/>
    <xf numFmtId="0" fontId="51" fillId="0" borderId="0"/>
    <xf numFmtId="0" fontId="21" fillId="0" borderId="0"/>
    <xf numFmtId="0" fontId="63" fillId="0" borderId="0"/>
    <xf numFmtId="0" fontId="21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" fillId="0" borderId="0"/>
    <xf numFmtId="0" fontId="4" fillId="0" borderId="0"/>
    <xf numFmtId="0" fontId="51" fillId="0" borderId="0"/>
    <xf numFmtId="0" fontId="63" fillId="0" borderId="0"/>
    <xf numFmtId="0" fontId="64" fillId="22" borderId="73" applyNumberFormat="0" applyAlignment="0" applyProtection="0"/>
    <xf numFmtId="0" fontId="65" fillId="0" borderId="7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51" fillId="24" borderId="77" applyNumberFormat="0" applyFont="0" applyAlignment="0" applyProtection="0"/>
    <xf numFmtId="0" fontId="2" fillId="24" borderId="77" applyNumberFormat="0" applyFont="0" applyAlignment="0" applyProtection="0"/>
    <xf numFmtId="0" fontId="2" fillId="24" borderId="77" applyNumberFormat="0" applyFont="0" applyAlignment="0" applyProtection="0"/>
    <xf numFmtId="0" fontId="68" fillId="19" borderId="0" applyNumberFormat="0" applyBorder="0" applyAlignment="0" applyProtection="0"/>
    <xf numFmtId="44" fontId="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</cellStyleXfs>
  <cellXfs count="1228">
    <xf numFmtId="0" fontId="0" fillId="0" borderId="0" xfId="0"/>
    <xf numFmtId="0" fontId="5" fillId="0" borderId="1" xfId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4" fontId="5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49" fontId="5" fillId="0" borderId="1" xfId="1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 vertical="center"/>
    </xf>
    <xf numFmtId="0" fontId="5" fillId="0" borderId="1" xfId="1" applyFont="1" applyBorder="1" applyAlignment="1">
      <alignment horizontal="center"/>
    </xf>
    <xf numFmtId="0" fontId="5" fillId="0" borderId="1" xfId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/>
    </xf>
    <xf numFmtId="0" fontId="6" fillId="0" borderId="0" xfId="1" applyFont="1"/>
    <xf numFmtId="0" fontId="7" fillId="0" borderId="1" xfId="2" applyBorder="1"/>
    <xf numFmtId="0" fontId="8" fillId="2" borderId="1" xfId="2" applyFont="1" applyFill="1" applyBorder="1"/>
    <xf numFmtId="0" fontId="7" fillId="0" borderId="3" xfId="2" applyBorder="1" applyAlignment="1">
      <alignment vertical="center" textRotation="90"/>
    </xf>
    <xf numFmtId="0" fontId="7" fillId="0" borderId="0" xfId="2"/>
    <xf numFmtId="0" fontId="8" fillId="0" borderId="2" xfId="2" applyFont="1" applyBorder="1"/>
    <xf numFmtId="0" fontId="7" fillId="0" borderId="2" xfId="2" applyBorder="1"/>
    <xf numFmtId="3" fontId="7" fillId="0" borderId="1" xfId="2" applyNumberFormat="1" applyBorder="1"/>
    <xf numFmtId="0" fontId="7" fillId="0" borderId="1" xfId="2" applyBorder="1" applyAlignment="1">
      <alignment horizontal="center" vertical="center"/>
    </xf>
    <xf numFmtId="0" fontId="8" fillId="0" borderId="1" xfId="2" applyFont="1" applyBorder="1"/>
    <xf numFmtId="0" fontId="7" fillId="0" borderId="0" xfId="2" applyAlignment="1">
      <alignment vertical="center"/>
    </xf>
    <xf numFmtId="0" fontId="8" fillId="2" borderId="0" xfId="2" applyFont="1" applyFill="1" applyAlignment="1">
      <alignment vertical="center"/>
    </xf>
    <xf numFmtId="0" fontId="8" fillId="2" borderId="1" xfId="2" applyFont="1" applyFill="1" applyBorder="1" applyAlignment="1">
      <alignment horizontal="center" vertical="center"/>
    </xf>
    <xf numFmtId="0" fontId="7" fillId="0" borderId="1" xfId="2" applyBorder="1" applyAlignment="1">
      <alignment vertical="center"/>
    </xf>
    <xf numFmtId="0" fontId="8" fillId="2" borderId="0" xfId="2" applyFont="1" applyFill="1" applyAlignment="1">
      <alignment horizontal="center" vertical="center"/>
    </xf>
    <xf numFmtId="0" fontId="7" fillId="0" borderId="0" xfId="2" applyAlignment="1">
      <alignment horizontal="center" vertical="center"/>
    </xf>
    <xf numFmtId="0" fontId="7" fillId="0" borderId="1" xfId="2" applyBorder="1" applyAlignment="1">
      <alignment horizontal="center"/>
    </xf>
    <xf numFmtId="0" fontId="5" fillId="0" borderId="0" xfId="0" applyFont="1"/>
    <xf numFmtId="0" fontId="9" fillId="0" borderId="1" xfId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5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left"/>
    </xf>
    <xf numFmtId="0" fontId="0" fillId="0" borderId="1" xfId="0" applyBorder="1" applyAlignment="1">
      <alignment horizontal="center" vertical="center"/>
    </xf>
    <xf numFmtId="0" fontId="8" fillId="0" borderId="1" xfId="2" applyFont="1" applyBorder="1" applyAlignment="1">
      <alignment horizontal="center" vertical="center"/>
    </xf>
    <xf numFmtId="0" fontId="7" fillId="3" borderId="1" xfId="2" applyFill="1" applyBorder="1"/>
    <xf numFmtId="3" fontId="7" fillId="3" borderId="1" xfId="2" applyNumberFormat="1" applyFill="1" applyBorder="1"/>
    <xf numFmtId="0" fontId="7" fillId="3" borderId="0" xfId="2" applyFill="1"/>
    <xf numFmtId="4" fontId="7" fillId="0" borderId="0" xfId="2" applyNumberFormat="1"/>
    <xf numFmtId="0" fontId="0" fillId="0" borderId="0" xfId="2" applyFont="1"/>
    <xf numFmtId="0" fontId="8" fillId="0" borderId="0" xfId="2" applyFont="1"/>
    <xf numFmtId="0" fontId="8" fillId="2" borderId="0" xfId="2" applyFont="1" applyFill="1" applyBorder="1"/>
    <xf numFmtId="0" fontId="8" fillId="0" borderId="0" xfId="2" applyFont="1" applyAlignment="1">
      <alignment horizontal="center" vertical="center"/>
    </xf>
    <xf numFmtId="44" fontId="0" fillId="0" borderId="1" xfId="5" applyFont="1" applyBorder="1"/>
    <xf numFmtId="44" fontId="0" fillId="0" borderId="2" xfId="5" applyFont="1" applyBorder="1"/>
    <xf numFmtId="44" fontId="0" fillId="0" borderId="1" xfId="5" applyFont="1" applyBorder="1" applyAlignment="1">
      <alignment horizontal="right" vertical="center"/>
    </xf>
    <xf numFmtId="44" fontId="7" fillId="0" borderId="0" xfId="2" applyNumberFormat="1"/>
    <xf numFmtId="164" fontId="0" fillId="0" borderId="0" xfId="5" applyNumberFormat="1" applyFont="1"/>
    <xf numFmtId="0" fontId="8" fillId="2" borderId="1" xfId="2" applyFont="1" applyFill="1" applyBorder="1" applyAlignment="1">
      <alignment textRotation="90"/>
    </xf>
    <xf numFmtId="0" fontId="7" fillId="0" borderId="1" xfId="2" applyBorder="1" applyAlignment="1">
      <alignment vertical="center" textRotation="90"/>
    </xf>
    <xf numFmtId="3" fontId="7" fillId="0" borderId="1" xfId="2" applyNumberFormat="1" applyBorder="1" applyAlignment="1">
      <alignment horizontal="center" vertical="center"/>
    </xf>
    <xf numFmtId="3" fontId="7" fillId="0" borderId="5" xfId="2" applyNumberFormat="1" applyBorder="1"/>
    <xf numFmtId="0" fontId="7" fillId="0" borderId="6" xfId="2" applyBorder="1" applyAlignment="1">
      <alignment horizontal="center" vertical="center"/>
    </xf>
    <xf numFmtId="0" fontId="8" fillId="0" borderId="6" xfId="2" applyFont="1" applyBorder="1" applyAlignment="1">
      <alignment horizontal="center" vertical="center"/>
    </xf>
    <xf numFmtId="0" fontId="8" fillId="5" borderId="6" xfId="2" applyFont="1" applyFill="1" applyBorder="1" applyAlignment="1">
      <alignment horizontal="center" vertical="center"/>
    </xf>
    <xf numFmtId="3" fontId="7" fillId="0" borderId="7" xfId="2" applyNumberFormat="1" applyBorder="1"/>
    <xf numFmtId="0" fontId="7" fillId="0" borderId="8" xfId="2" applyBorder="1" applyAlignment="1">
      <alignment horizontal="center" vertical="center"/>
    </xf>
    <xf numFmtId="3" fontId="7" fillId="0" borderId="8" xfId="2" applyNumberFormat="1" applyBorder="1" applyAlignment="1">
      <alignment horizontal="center" vertical="center"/>
    </xf>
    <xf numFmtId="3" fontId="8" fillId="5" borderId="8" xfId="2" applyNumberFormat="1" applyFont="1" applyFill="1" applyBorder="1" applyAlignment="1">
      <alignment horizontal="center" vertical="center"/>
    </xf>
    <xf numFmtId="3" fontId="8" fillId="5" borderId="9" xfId="2" applyNumberFormat="1" applyFont="1" applyFill="1" applyBorder="1" applyAlignment="1">
      <alignment horizontal="center" vertical="center"/>
    </xf>
    <xf numFmtId="3" fontId="7" fillId="0" borderId="10" xfId="2" applyNumberFormat="1" applyBorder="1"/>
    <xf numFmtId="3" fontId="7" fillId="6" borderId="1" xfId="2" applyNumberFormat="1" applyFill="1" applyBorder="1" applyAlignment="1">
      <alignment horizontal="center" vertical="center"/>
    </xf>
    <xf numFmtId="3" fontId="8" fillId="5" borderId="1" xfId="2" applyNumberFormat="1" applyFont="1" applyFill="1" applyBorder="1" applyAlignment="1">
      <alignment horizontal="center" vertical="center"/>
    </xf>
    <xf numFmtId="3" fontId="7" fillId="6" borderId="1" xfId="2" applyNumberFormat="1" applyFont="1" applyFill="1" applyBorder="1" applyAlignment="1">
      <alignment horizontal="center" vertical="center"/>
    </xf>
    <xf numFmtId="3" fontId="7" fillId="0" borderId="1" xfId="2" applyNumberFormat="1" applyFont="1" applyBorder="1" applyAlignment="1">
      <alignment horizontal="center" vertical="center"/>
    </xf>
    <xf numFmtId="3" fontId="7" fillId="0" borderId="11" xfId="2" applyNumberFormat="1" applyBorder="1" applyAlignment="1">
      <alignment horizontal="center" vertical="center"/>
    </xf>
    <xf numFmtId="0" fontId="8" fillId="5" borderId="1" xfId="2" applyFont="1" applyFill="1" applyBorder="1" applyAlignment="1">
      <alignment horizontal="center" vertical="center"/>
    </xf>
    <xf numFmtId="0" fontId="7" fillId="6" borderId="1" xfId="2" applyFill="1" applyBorder="1" applyAlignment="1">
      <alignment horizontal="center" vertical="center"/>
    </xf>
    <xf numFmtId="0" fontId="7" fillId="6" borderId="1" xfId="2" applyFont="1" applyFill="1" applyBorder="1" applyAlignment="1">
      <alignment horizontal="center" vertical="center"/>
    </xf>
    <xf numFmtId="0" fontId="7" fillId="0" borderId="11" xfId="2" applyBorder="1" applyAlignment="1">
      <alignment horizontal="center" vertical="center"/>
    </xf>
    <xf numFmtId="0" fontId="8" fillId="5" borderId="11" xfId="2" applyFont="1" applyFill="1" applyBorder="1" applyAlignment="1">
      <alignment horizontal="center" vertical="center"/>
    </xf>
    <xf numFmtId="0" fontId="7" fillId="0" borderId="0" xfId="2" applyBorder="1" applyAlignment="1">
      <alignment horizontal="center" vertical="center"/>
    </xf>
    <xf numFmtId="3" fontId="7" fillId="0" borderId="12" xfId="2" applyNumberFormat="1" applyBorder="1"/>
    <xf numFmtId="3" fontId="7" fillId="6" borderId="13" xfId="2" applyNumberFormat="1" applyFill="1" applyBorder="1" applyAlignment="1">
      <alignment horizontal="center" vertical="center"/>
    </xf>
    <xf numFmtId="3" fontId="7" fillId="0" borderId="13" xfId="2" applyNumberFormat="1" applyBorder="1" applyAlignment="1">
      <alignment horizontal="center" vertical="center"/>
    </xf>
    <xf numFmtId="3" fontId="8" fillId="5" borderId="13" xfId="2" applyNumberFormat="1" applyFont="1" applyFill="1" applyBorder="1" applyAlignment="1">
      <alignment horizontal="center" vertical="center"/>
    </xf>
    <xf numFmtId="3" fontId="7" fillId="6" borderId="13" xfId="2" applyNumberFormat="1" applyFont="1" applyFill="1" applyBorder="1" applyAlignment="1">
      <alignment horizontal="center" vertical="center"/>
    </xf>
    <xf numFmtId="0" fontId="7" fillId="0" borderId="13" xfId="2" applyBorder="1" applyAlignment="1">
      <alignment horizontal="center" vertical="center"/>
    </xf>
    <xf numFmtId="3" fontId="7" fillId="0" borderId="14" xfId="2" applyNumberFormat="1" applyBorder="1" applyAlignment="1">
      <alignment horizontal="center" vertical="center"/>
    </xf>
    <xf numFmtId="3" fontId="7" fillId="0" borderId="15" xfId="2" applyNumberFormat="1" applyBorder="1"/>
    <xf numFmtId="0" fontId="7" fillId="0" borderId="2" xfId="2" applyBorder="1" applyAlignment="1">
      <alignment horizontal="center" vertical="center"/>
    </xf>
    <xf numFmtId="0" fontId="8" fillId="0" borderId="2" xfId="2" applyFont="1" applyBorder="1" applyAlignment="1">
      <alignment horizontal="center" vertical="center"/>
    </xf>
    <xf numFmtId="3" fontId="7" fillId="0" borderId="2" xfId="2" applyNumberFormat="1" applyBorder="1" applyAlignment="1">
      <alignment horizontal="center" vertical="center"/>
    </xf>
    <xf numFmtId="0" fontId="7" fillId="0" borderId="1" xfId="2" applyBorder="1" applyAlignment="1">
      <alignment wrapText="1"/>
    </xf>
    <xf numFmtId="0" fontId="7" fillId="0" borderId="1" xfId="2" applyBorder="1" applyAlignment="1">
      <alignment textRotation="90"/>
    </xf>
    <xf numFmtId="3" fontId="5" fillId="0" borderId="1" xfId="2" applyNumberFormat="1" applyFont="1" applyBorder="1" applyAlignment="1">
      <alignment horizontal="right" vertical="center" textRotation="90" wrapText="1"/>
    </xf>
    <xf numFmtId="3" fontId="5" fillId="0" borderId="1" xfId="2" applyNumberFormat="1" applyFont="1" applyBorder="1" applyAlignment="1">
      <alignment horizontal="right" vertical="center" textRotation="90"/>
    </xf>
    <xf numFmtId="2" fontId="7" fillId="0" borderId="1" xfId="2" applyNumberFormat="1" applyBorder="1" applyAlignment="1">
      <alignment horizontal="center" vertical="center"/>
    </xf>
    <xf numFmtId="2" fontId="7" fillId="0" borderId="1" xfId="2" applyNumberFormat="1" applyBorder="1"/>
    <xf numFmtId="0" fontId="7" fillId="0" borderId="3" xfId="2" applyBorder="1" applyAlignment="1">
      <alignment vertical="center"/>
    </xf>
    <xf numFmtId="3" fontId="5" fillId="0" borderId="1" xfId="2" applyNumberFormat="1" applyFont="1" applyBorder="1" applyAlignment="1">
      <alignment horizontal="right" vertical="center"/>
    </xf>
    <xf numFmtId="0" fontId="8" fillId="0" borderId="3" xfId="2" applyFont="1" applyBorder="1" applyAlignment="1">
      <alignment vertical="center"/>
    </xf>
    <xf numFmtId="0" fontId="8" fillId="2" borderId="0" xfId="2" applyFont="1" applyFill="1" applyAlignment="1"/>
    <xf numFmtId="3" fontId="7" fillId="0" borderId="0" xfId="2" applyNumberFormat="1"/>
    <xf numFmtId="3" fontId="7" fillId="6" borderId="2" xfId="2" applyNumberFormat="1" applyFill="1" applyBorder="1" applyAlignment="1">
      <alignment horizontal="center" vertical="center"/>
    </xf>
    <xf numFmtId="3" fontId="5" fillId="0" borderId="2" xfId="2" applyNumberFormat="1" applyFont="1" applyBorder="1" applyAlignment="1">
      <alignment horizontal="right" vertical="center" wrapText="1"/>
    </xf>
    <xf numFmtId="0" fontId="7" fillId="0" borderId="1" xfId="2" applyBorder="1" applyAlignment="1">
      <alignment horizontal="center" vertical="center" textRotation="90" wrapText="1"/>
    </xf>
    <xf numFmtId="2" fontId="7" fillId="0" borderId="1" xfId="2" applyNumberFormat="1" applyFill="1" applyBorder="1" applyAlignment="1">
      <alignment horizontal="center" vertical="center"/>
    </xf>
    <xf numFmtId="2" fontId="7" fillId="0" borderId="0" xfId="2" applyNumberFormat="1"/>
    <xf numFmtId="3" fontId="7" fillId="6" borderId="19" xfId="2" applyNumberFormat="1" applyFill="1" applyBorder="1" applyAlignment="1">
      <alignment horizontal="center" vertical="center"/>
    </xf>
    <xf numFmtId="3" fontId="7" fillId="6" borderId="20" xfId="2" applyNumberFormat="1" applyFill="1" applyBorder="1" applyAlignment="1">
      <alignment horizontal="center" vertical="center"/>
    </xf>
    <xf numFmtId="3" fontId="7" fillId="0" borderId="20" xfId="2" applyNumberFormat="1" applyBorder="1" applyAlignment="1">
      <alignment horizontal="center" vertical="center"/>
    </xf>
    <xf numFmtId="3" fontId="8" fillId="5" borderId="20" xfId="2" applyNumberFormat="1" applyFont="1" applyFill="1" applyBorder="1" applyAlignment="1">
      <alignment horizontal="center" vertical="center"/>
    </xf>
    <xf numFmtId="3" fontId="7" fillId="6" borderId="20" xfId="2" applyNumberFormat="1" applyFont="1" applyFill="1" applyBorder="1" applyAlignment="1">
      <alignment horizontal="center" vertical="center"/>
    </xf>
    <xf numFmtId="0" fontId="7" fillId="0" borderId="20" xfId="2" applyBorder="1" applyAlignment="1">
      <alignment horizontal="center" vertical="center"/>
    </xf>
    <xf numFmtId="3" fontId="8" fillId="0" borderId="16" xfId="2" applyNumberFormat="1" applyFont="1" applyBorder="1" applyAlignment="1">
      <alignment horizontal="center" vertical="center"/>
    </xf>
    <xf numFmtId="3" fontId="8" fillId="0" borderId="17" xfId="2" applyNumberFormat="1" applyFont="1" applyBorder="1" applyAlignment="1">
      <alignment horizontal="center" vertical="center"/>
    </xf>
    <xf numFmtId="3" fontId="8" fillId="0" borderId="18" xfId="2" applyNumberFormat="1" applyFont="1" applyBorder="1" applyAlignment="1">
      <alignment horizontal="center" vertical="center"/>
    </xf>
    <xf numFmtId="2" fontId="8" fillId="0" borderId="1" xfId="2" applyNumberFormat="1" applyFont="1" applyFill="1" applyBorder="1" applyAlignment="1">
      <alignment horizontal="center" vertical="center"/>
    </xf>
    <xf numFmtId="2" fontId="7" fillId="7" borderId="1" xfId="2" applyNumberFormat="1" applyFill="1" applyBorder="1" applyAlignment="1">
      <alignment horizontal="center" vertical="center"/>
    </xf>
    <xf numFmtId="2" fontId="7" fillId="8" borderId="1" xfId="2" applyNumberFormat="1" applyFill="1" applyBorder="1" applyAlignment="1">
      <alignment horizontal="center" vertical="center"/>
    </xf>
    <xf numFmtId="2" fontId="8" fillId="8" borderId="1" xfId="2" applyNumberFormat="1" applyFont="1" applyFill="1" applyBorder="1" applyAlignment="1">
      <alignment horizontal="center" vertical="center"/>
    </xf>
    <xf numFmtId="2" fontId="7" fillId="9" borderId="1" xfId="2" applyNumberFormat="1" applyFill="1" applyBorder="1" applyAlignment="1">
      <alignment horizontal="center" vertical="center"/>
    </xf>
    <xf numFmtId="0" fontId="7" fillId="8" borderId="1" xfId="2" applyFill="1" applyBorder="1" applyAlignment="1">
      <alignment horizontal="center" vertical="center"/>
    </xf>
    <xf numFmtId="0" fontId="7" fillId="7" borderId="1" xfId="2" applyFill="1" applyBorder="1" applyAlignment="1">
      <alignment horizontal="center" vertical="center"/>
    </xf>
    <xf numFmtId="0" fontId="7" fillId="9" borderId="1" xfId="2" applyFill="1" applyBorder="1" applyAlignment="1">
      <alignment horizontal="center" vertical="center"/>
    </xf>
    <xf numFmtId="0" fontId="7" fillId="10" borderId="1" xfId="2" applyFill="1" applyBorder="1" applyAlignment="1">
      <alignment horizontal="center" vertical="center"/>
    </xf>
    <xf numFmtId="2" fontId="8" fillId="9" borderId="1" xfId="2" applyNumberFormat="1" applyFont="1" applyFill="1" applyBorder="1" applyAlignment="1">
      <alignment horizontal="center" vertical="center"/>
    </xf>
    <xf numFmtId="2" fontId="8" fillId="10" borderId="1" xfId="2" applyNumberFormat="1" applyFont="1" applyFill="1" applyBorder="1" applyAlignment="1">
      <alignment horizontal="center" vertical="center"/>
    </xf>
    <xf numFmtId="2" fontId="7" fillId="9" borderId="2" xfId="2" applyNumberFormat="1" applyFill="1" applyBorder="1" applyAlignment="1">
      <alignment horizontal="center" vertical="center"/>
    </xf>
    <xf numFmtId="2" fontId="7" fillId="10" borderId="1" xfId="2" applyNumberFormat="1" applyFill="1" applyBorder="1" applyAlignment="1">
      <alignment horizontal="center" vertical="center"/>
    </xf>
    <xf numFmtId="0" fontId="8" fillId="2" borderId="0" xfId="2" applyFont="1" applyFill="1"/>
    <xf numFmtId="0" fontId="13" fillId="11" borderId="0" xfId="2" applyFont="1" applyFill="1" applyAlignment="1">
      <alignment horizontal="center" vertical="center"/>
    </xf>
    <xf numFmtId="0" fontId="13" fillId="11" borderId="6" xfId="2" applyFont="1" applyFill="1" applyBorder="1" applyAlignment="1">
      <alignment horizontal="center" vertical="center"/>
    </xf>
    <xf numFmtId="0" fontId="8" fillId="0" borderId="1" xfId="2" applyFont="1" applyFill="1" applyBorder="1"/>
    <xf numFmtId="0" fontId="9" fillId="0" borderId="1" xfId="2" applyFont="1" applyFill="1" applyBorder="1" applyAlignment="1">
      <alignment horizontal="center" vertical="center" textRotation="90"/>
    </xf>
    <xf numFmtId="0" fontId="7" fillId="12" borderId="1" xfId="2" applyNumberFormat="1" applyFill="1" applyBorder="1" applyAlignment="1">
      <alignment horizontal="center" vertical="center"/>
    </xf>
    <xf numFmtId="0" fontId="7" fillId="0" borderId="1" xfId="2" applyFill="1" applyBorder="1"/>
    <xf numFmtId="0" fontId="8" fillId="13" borderId="0" xfId="2" applyFont="1" applyFill="1" applyAlignment="1">
      <alignment horizontal="center" vertical="center"/>
    </xf>
    <xf numFmtId="0" fontId="8" fillId="14" borderId="0" xfId="2" applyFont="1" applyFill="1" applyAlignment="1">
      <alignment horizontal="center" vertical="center"/>
    </xf>
    <xf numFmtId="0" fontId="8" fillId="15" borderId="0" xfId="2" applyFont="1" applyFill="1" applyAlignment="1">
      <alignment horizontal="center" vertical="center"/>
    </xf>
    <xf numFmtId="0" fontId="8" fillId="16" borderId="0" xfId="2" applyFont="1" applyFill="1" applyAlignment="1">
      <alignment horizontal="center" vertical="center"/>
    </xf>
    <xf numFmtId="0" fontId="13" fillId="0" borderId="0" xfId="2" applyFont="1" applyFill="1" applyAlignment="1">
      <alignment horizontal="center" vertical="center"/>
    </xf>
    <xf numFmtId="0" fontId="8" fillId="13" borderId="1" xfId="2" applyFont="1" applyFill="1" applyBorder="1" applyAlignment="1">
      <alignment horizontal="center" vertical="center"/>
    </xf>
    <xf numFmtId="0" fontId="8" fillId="14" borderId="1" xfId="2" applyFont="1" applyFill="1" applyBorder="1" applyAlignment="1">
      <alignment horizontal="center" vertical="center"/>
    </xf>
    <xf numFmtId="0" fontId="8" fillId="15" borderId="1" xfId="2" applyFont="1" applyFill="1" applyBorder="1" applyAlignment="1">
      <alignment horizontal="center" vertical="center"/>
    </xf>
    <xf numFmtId="0" fontId="8" fillId="16" borderId="1" xfId="2" applyFont="1" applyFill="1" applyBorder="1" applyAlignment="1">
      <alignment horizontal="center" vertical="center"/>
    </xf>
    <xf numFmtId="0" fontId="13" fillId="11" borderId="1" xfId="2" applyFont="1" applyFill="1" applyBorder="1" applyAlignment="1">
      <alignment horizontal="center" vertical="center"/>
    </xf>
    <xf numFmtId="0" fontId="8" fillId="0" borderId="0" xfId="2" applyFont="1" applyFill="1" applyAlignment="1">
      <alignment horizontal="center" vertical="center"/>
    </xf>
    <xf numFmtId="0" fontId="8" fillId="0" borderId="1" xfId="2" applyFont="1" applyFill="1" applyBorder="1" applyAlignment="1">
      <alignment horizontal="center" vertical="center"/>
    </xf>
    <xf numFmtId="0" fontId="8" fillId="2" borderId="4" xfId="2" applyFont="1" applyFill="1" applyBorder="1"/>
    <xf numFmtId="0" fontId="8" fillId="0" borderId="0" xfId="2" applyFont="1" applyFill="1" applyBorder="1"/>
    <xf numFmtId="0" fontId="7" fillId="12" borderId="3" xfId="2" applyNumberFormat="1" applyFill="1" applyBorder="1" applyAlignment="1">
      <alignment horizontal="center" vertical="center"/>
    </xf>
    <xf numFmtId="0" fontId="7" fillId="12" borderId="0" xfId="2" applyNumberFormat="1" applyFill="1" applyBorder="1" applyAlignment="1">
      <alignment horizontal="center" vertical="center"/>
    </xf>
    <xf numFmtId="0" fontId="7" fillId="12" borderId="10" xfId="2" applyNumberFormat="1" applyFill="1" applyBorder="1" applyAlignment="1">
      <alignment horizontal="center" vertical="center"/>
    </xf>
    <xf numFmtId="0" fontId="7" fillId="12" borderId="0" xfId="2" applyFill="1" applyAlignment="1">
      <alignment horizontal="center" vertical="center"/>
    </xf>
    <xf numFmtId="0" fontId="7" fillId="12" borderId="6" xfId="2" applyNumberFormat="1" applyFill="1" applyBorder="1" applyAlignment="1">
      <alignment horizontal="center" vertical="center"/>
    </xf>
    <xf numFmtId="0" fontId="7" fillId="0" borderId="3" xfId="2" applyFill="1" applyBorder="1"/>
    <xf numFmtId="0" fontId="8" fillId="0" borderId="21" xfId="2" applyFont="1" applyBorder="1" applyAlignment="1">
      <alignment horizontal="center" vertical="center"/>
    </xf>
    <xf numFmtId="0" fontId="8" fillId="0" borderId="22" xfId="2" applyFont="1" applyBorder="1" applyAlignment="1">
      <alignment horizontal="center" vertical="center"/>
    </xf>
    <xf numFmtId="0" fontId="8" fillId="0" borderId="23" xfId="2" applyFont="1" applyBorder="1" applyAlignment="1">
      <alignment horizontal="center" vertical="center"/>
    </xf>
    <xf numFmtId="0" fontId="8" fillId="0" borderId="0" xfId="2" applyFont="1" applyBorder="1" applyAlignment="1">
      <alignment horizontal="center" vertical="center"/>
    </xf>
    <xf numFmtId="0" fontId="8" fillId="0" borderId="24" xfId="2" applyFont="1" applyBorder="1" applyAlignment="1">
      <alignment horizontal="center" vertical="center"/>
    </xf>
    <xf numFmtId="0" fontId="7" fillId="0" borderId="3" xfId="2" applyBorder="1"/>
    <xf numFmtId="0" fontId="7" fillId="0" borderId="6" xfId="2" applyBorder="1"/>
    <xf numFmtId="0" fontId="7" fillId="0" borderId="21" xfId="2" applyFill="1" applyBorder="1"/>
    <xf numFmtId="0" fontId="7" fillId="0" borderId="22" xfId="2" applyBorder="1" applyAlignment="1">
      <alignment horizontal="center" vertical="center"/>
    </xf>
    <xf numFmtId="0" fontId="7" fillId="0" borderId="1" xfId="2" applyNumberFormat="1" applyBorder="1" applyAlignment="1">
      <alignment horizontal="center" vertical="center"/>
    </xf>
    <xf numFmtId="0" fontId="7" fillId="12" borderId="0" xfId="2" applyFill="1"/>
    <xf numFmtId="0" fontId="8" fillId="12" borderId="1" xfId="2" applyFont="1" applyFill="1" applyBorder="1"/>
    <xf numFmtId="0" fontId="8" fillId="12" borderId="1" xfId="2" applyFont="1" applyFill="1" applyBorder="1" applyAlignment="1">
      <alignment wrapText="1"/>
    </xf>
    <xf numFmtId="0" fontId="7" fillId="12" borderId="1" xfId="2" applyFill="1" applyBorder="1"/>
    <xf numFmtId="0" fontId="7" fillId="12" borderId="1" xfId="2" applyFill="1" applyBorder="1" applyAlignment="1">
      <alignment horizontal="center" vertical="center"/>
    </xf>
    <xf numFmtId="0" fontId="8" fillId="0" borderId="1" xfId="2" applyFont="1" applyBorder="1" applyAlignment="1">
      <alignment wrapText="1"/>
    </xf>
    <xf numFmtId="0" fontId="7" fillId="0" borderId="10" xfId="2" applyNumberFormat="1" applyBorder="1" applyAlignment="1">
      <alignment horizontal="center" vertical="center"/>
    </xf>
    <xf numFmtId="0" fontId="8" fillId="2" borderId="4" xfId="2" applyFont="1" applyFill="1" applyBorder="1" applyAlignment="1"/>
    <xf numFmtId="0" fontId="8" fillId="0" borderId="0" xfId="2" applyFont="1" applyBorder="1"/>
    <xf numFmtId="0" fontId="8" fillId="0" borderId="0" xfId="2" applyFont="1" applyBorder="1" applyAlignment="1">
      <alignment wrapText="1"/>
    </xf>
    <xf numFmtId="0" fontId="8" fillId="2" borderId="0" xfId="2" applyFont="1" applyFill="1" applyBorder="1" applyAlignment="1">
      <alignment horizontal="center" vertical="center"/>
    </xf>
    <xf numFmtId="0" fontId="7" fillId="0" borderId="0" xfId="2" applyFill="1"/>
    <xf numFmtId="0" fontId="8" fillId="0" borderId="0" xfId="2" applyFont="1" applyFill="1" applyBorder="1" applyAlignment="1">
      <alignment horizontal="center" vertical="center"/>
    </xf>
    <xf numFmtId="0" fontId="7" fillId="0" borderId="0" xfId="2" applyNumberFormat="1" applyBorder="1" applyAlignment="1">
      <alignment horizontal="center" vertical="center"/>
    </xf>
    <xf numFmtId="0" fontId="8" fillId="0" borderId="0" xfId="2" applyFont="1" applyAlignment="1">
      <alignment horizontal="left" vertical="center"/>
    </xf>
    <xf numFmtId="0" fontId="7" fillId="0" borderId="0" xfId="2" applyFill="1" applyBorder="1"/>
    <xf numFmtId="0" fontId="7" fillId="0" borderId="0" xfId="2" applyBorder="1"/>
    <xf numFmtId="4" fontId="7" fillId="0" borderId="1" xfId="2" applyNumberFormat="1" applyBorder="1"/>
    <xf numFmtId="4" fontId="7" fillId="0" borderId="0" xfId="2" applyNumberFormat="1" applyFill="1" applyBorder="1"/>
    <xf numFmtId="0" fontId="8" fillId="0" borderId="0" xfId="2" applyFont="1" applyFill="1"/>
    <xf numFmtId="0" fontId="8" fillId="2" borderId="0" xfId="2" applyFont="1" applyFill="1" applyBorder="1" applyAlignment="1">
      <alignment horizontal="center"/>
    </xf>
    <xf numFmtId="0" fontId="8" fillId="2" borderId="4" xfId="2" applyFont="1" applyFill="1" applyBorder="1" applyAlignment="1">
      <alignment horizontal="center"/>
    </xf>
    <xf numFmtId="4" fontId="7" fillId="0" borderId="6" xfId="2" applyNumberFormat="1" applyBorder="1"/>
    <xf numFmtId="4" fontId="7" fillId="0" borderId="21" xfId="2" applyNumberFormat="1" applyBorder="1"/>
    <xf numFmtId="4" fontId="7" fillId="0" borderId="22" xfId="2" applyNumberFormat="1" applyBorder="1"/>
    <xf numFmtId="4" fontId="7" fillId="0" borderId="23" xfId="2" applyNumberFormat="1" applyBorder="1"/>
    <xf numFmtId="0" fontId="7" fillId="0" borderId="25" xfId="2" applyBorder="1"/>
    <xf numFmtId="0" fontId="5" fillId="0" borderId="3" xfId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0" fontId="7" fillId="3" borderId="1" xfId="2" applyFill="1" applyBorder="1" applyAlignment="1">
      <alignment horizontal="center" vertical="center" wrapText="1"/>
    </xf>
    <xf numFmtId="0" fontId="8" fillId="0" borderId="0" xfId="0" applyFont="1"/>
    <xf numFmtId="0" fontId="8" fillId="2" borderId="1" xfId="0" applyFont="1" applyFill="1" applyBorder="1"/>
    <xf numFmtId="0" fontId="8" fillId="2" borderId="0" xfId="0" applyFont="1" applyFill="1" applyBorder="1"/>
    <xf numFmtId="0" fontId="8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0" xfId="0" applyBorder="1"/>
    <xf numFmtId="4" fontId="8" fillId="0" borderId="1" xfId="0" applyNumberFormat="1" applyFont="1" applyFill="1" applyBorder="1" applyAlignment="1">
      <alignment horizontal="center" vertical="center"/>
    </xf>
    <xf numFmtId="3" fontId="5" fillId="0" borderId="3" xfId="0" applyNumberFormat="1" applyFont="1" applyBorder="1" applyAlignment="1">
      <alignment horizontal="right" vertical="center" wrapText="1"/>
    </xf>
    <xf numFmtId="44" fontId="8" fillId="0" borderId="1" xfId="5" applyFont="1" applyFill="1" applyBorder="1" applyAlignment="1">
      <alignment horizontal="center" vertical="center"/>
    </xf>
    <xf numFmtId="4" fontId="0" fillId="0" borderId="1" xfId="0" applyNumberFormat="1" applyBorder="1"/>
    <xf numFmtId="4" fontId="0" fillId="0" borderId="0" xfId="0" applyNumberFormat="1"/>
    <xf numFmtId="4" fontId="0" fillId="0" borderId="1" xfId="0" applyNumberFormat="1" applyBorder="1" applyAlignment="1">
      <alignment horizontal="right" vertical="center"/>
    </xf>
    <xf numFmtId="3" fontId="5" fillId="0" borderId="3" xfId="0" applyNumberFormat="1" applyFont="1" applyBorder="1" applyAlignment="1">
      <alignment horizontal="right" vertical="center"/>
    </xf>
    <xf numFmtId="4" fontId="0" fillId="0" borderId="6" xfId="0" applyNumberFormat="1" applyBorder="1"/>
    <xf numFmtId="4" fontId="0" fillId="0" borderId="6" xfId="0" applyNumberFormat="1" applyBorder="1" applyAlignment="1">
      <alignment horizontal="right" vertical="center"/>
    </xf>
    <xf numFmtId="0" fontId="0" fillId="0" borderId="26" xfId="0" applyFill="1" applyBorder="1"/>
    <xf numFmtId="3" fontId="8" fillId="0" borderId="0" xfId="0" applyNumberFormat="1" applyFont="1" applyBorder="1" applyAlignment="1">
      <alignment horizontal="center" vertical="center"/>
    </xf>
    <xf numFmtId="4" fontId="0" fillId="0" borderId="21" xfId="0" applyNumberFormat="1" applyBorder="1"/>
    <xf numFmtId="4" fontId="0" fillId="0" borderId="22" xfId="0" applyNumberFormat="1" applyBorder="1"/>
    <xf numFmtId="4" fontId="0" fillId="0" borderId="23" xfId="0" applyNumberFormat="1" applyBorder="1"/>
    <xf numFmtId="44" fontId="7" fillId="0" borderId="1" xfId="3" applyFont="1" applyBorder="1" applyAlignment="1">
      <alignment vertical="center"/>
    </xf>
    <xf numFmtId="4" fontId="8" fillId="0" borderId="1" xfId="0" applyNumberFormat="1" applyFont="1" applyFill="1" applyBorder="1" applyAlignment="1">
      <alignment horizontal="right" vertical="center"/>
    </xf>
    <xf numFmtId="4" fontId="7" fillId="0" borderId="0" xfId="2" applyNumberFormat="1" applyBorder="1"/>
    <xf numFmtId="0" fontId="8" fillId="2" borderId="0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8" fillId="0" borderId="0" xfId="0" applyFont="1" applyFill="1"/>
    <xf numFmtId="0" fontId="0" fillId="0" borderId="0" xfId="0" applyFill="1"/>
    <xf numFmtId="0" fontId="8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4" fillId="0" borderId="0" xfId="0" applyFont="1"/>
    <xf numFmtId="9" fontId="7" fillId="0" borderId="0" xfId="4" applyFont="1" applyAlignment="1">
      <alignment horizontal="center" vertical="center"/>
    </xf>
    <xf numFmtId="9" fontId="7" fillId="0" borderId="1" xfId="4" applyFont="1" applyBorder="1" applyAlignment="1">
      <alignment horizontal="center" vertical="center"/>
    </xf>
    <xf numFmtId="0" fontId="8" fillId="2" borderId="4" xfId="2" applyFont="1" applyFill="1" applyBorder="1" applyAlignment="1">
      <alignment horizontal="center" vertical="center"/>
    </xf>
    <xf numFmtId="0" fontId="7" fillId="0" borderId="1" xfId="2" applyFill="1" applyBorder="1" applyAlignment="1">
      <alignment horizontal="center" vertical="center"/>
    </xf>
    <xf numFmtId="0" fontId="8" fillId="0" borderId="0" xfId="2" applyFont="1" applyAlignment="1">
      <alignment vertical="center"/>
    </xf>
    <xf numFmtId="0" fontId="8" fillId="0" borderId="0" xfId="2" applyFont="1" applyFill="1" applyAlignment="1">
      <alignment vertical="center"/>
    </xf>
    <xf numFmtId="0" fontId="7" fillId="0" borderId="0" xfId="2" applyFill="1" applyAlignment="1">
      <alignment vertical="center"/>
    </xf>
    <xf numFmtId="0" fontId="7" fillId="0" borderId="0" xfId="2" applyBorder="1" applyAlignment="1">
      <alignment vertical="center"/>
    </xf>
    <xf numFmtId="0" fontId="7" fillId="0" borderId="1" xfId="2" applyFont="1" applyBorder="1" applyAlignment="1">
      <alignment vertical="center"/>
    </xf>
    <xf numFmtId="0" fontId="8" fillId="0" borderId="1" xfId="2" applyFont="1" applyBorder="1" applyAlignment="1">
      <alignment vertical="center"/>
    </xf>
    <xf numFmtId="0" fontId="8" fillId="0" borderId="0" xfId="2" applyFont="1" applyFill="1" applyBorder="1" applyAlignment="1">
      <alignment vertical="center"/>
    </xf>
    <xf numFmtId="0" fontId="7" fillId="0" borderId="27" xfId="2" applyBorder="1" applyAlignment="1">
      <alignment vertical="center"/>
    </xf>
    <xf numFmtId="0" fontId="7" fillId="0" borderId="0" xfId="2" applyFill="1" applyBorder="1" applyAlignment="1">
      <alignment vertical="center"/>
    </xf>
    <xf numFmtId="0" fontId="7" fillId="0" borderId="10" xfId="2" applyBorder="1" applyAlignment="1">
      <alignment vertical="center"/>
    </xf>
    <xf numFmtId="0" fontId="8" fillId="0" borderId="6" xfId="2" applyFont="1" applyBorder="1" applyAlignment="1">
      <alignment vertical="center"/>
    </xf>
    <xf numFmtId="0" fontId="8" fillId="0" borderId="0" xfId="2" applyFont="1" applyBorder="1" applyAlignment="1">
      <alignment vertical="center"/>
    </xf>
    <xf numFmtId="0" fontId="15" fillId="3" borderId="28" xfId="6" applyFont="1" applyFill="1" applyBorder="1" applyAlignment="1">
      <alignment horizontal="center" vertical="center" wrapText="1"/>
    </xf>
    <xf numFmtId="0" fontId="15" fillId="3" borderId="29" xfId="6" applyFont="1" applyFill="1" applyBorder="1" applyAlignment="1">
      <alignment horizontal="center" vertical="center" wrapText="1"/>
    </xf>
    <xf numFmtId="0" fontId="15" fillId="3" borderId="30" xfId="6" applyFont="1" applyFill="1" applyBorder="1" applyAlignment="1">
      <alignment horizontal="center" vertical="center" wrapText="1"/>
    </xf>
    <xf numFmtId="0" fontId="15" fillId="3" borderId="31" xfId="6" applyFont="1" applyFill="1" applyBorder="1" applyAlignment="1">
      <alignment horizontal="center" vertical="center" wrapText="1"/>
    </xf>
    <xf numFmtId="0" fontId="15" fillId="3" borderId="1" xfId="6" applyFont="1" applyFill="1" applyBorder="1" applyAlignment="1">
      <alignment horizontal="center" vertical="center" wrapText="1"/>
    </xf>
    <xf numFmtId="0" fontId="15" fillId="3" borderId="0" xfId="6" applyFont="1" applyFill="1" applyBorder="1" applyAlignment="1">
      <alignment horizontal="center" vertical="center" wrapText="1"/>
    </xf>
    <xf numFmtId="0" fontId="15" fillId="3" borderId="32" xfId="6" applyFont="1" applyFill="1" applyBorder="1" applyAlignment="1">
      <alignment horizontal="center" vertical="center" wrapText="1"/>
    </xf>
    <xf numFmtId="0" fontId="15" fillId="3" borderId="33" xfId="6" applyFont="1" applyFill="1" applyBorder="1" applyAlignment="1">
      <alignment horizontal="center" vertical="center" wrapText="1"/>
    </xf>
    <xf numFmtId="0" fontId="15" fillId="3" borderId="34" xfId="6" applyFont="1" applyFill="1" applyBorder="1" applyAlignment="1">
      <alignment horizontal="center" vertical="center" wrapText="1"/>
    </xf>
    <xf numFmtId="0" fontId="15" fillId="3" borderId="3" xfId="6" applyFont="1" applyFill="1" applyBorder="1" applyAlignment="1">
      <alignment horizontal="center" vertical="center" wrapText="1"/>
    </xf>
    <xf numFmtId="0" fontId="15" fillId="3" borderId="35" xfId="6" applyFont="1" applyFill="1" applyBorder="1" applyAlignment="1">
      <alignment horizontal="center" vertical="center" wrapText="1"/>
    </xf>
    <xf numFmtId="0" fontId="7" fillId="0" borderId="0" xfId="6" applyFont="1"/>
    <xf numFmtId="0" fontId="7" fillId="0" borderId="1" xfId="6" applyFont="1" applyBorder="1" applyAlignment="1">
      <alignment horizontal="left" vertical="center"/>
    </xf>
    <xf numFmtId="0" fontId="7" fillId="0" borderId="1" xfId="6" applyFont="1" applyBorder="1" applyAlignment="1">
      <alignment horizontal="center" vertical="center"/>
    </xf>
    <xf numFmtId="0" fontId="7" fillId="0" borderId="1" xfId="6" applyFont="1" applyBorder="1" applyAlignment="1">
      <alignment horizontal="center" vertical="center" wrapText="1"/>
    </xf>
    <xf numFmtId="0" fontId="16" fillId="0" borderId="1" xfId="6" applyFont="1" applyBorder="1" applyAlignment="1">
      <alignment horizontal="left" vertical="center" wrapText="1"/>
    </xf>
    <xf numFmtId="0" fontId="16" fillId="0" borderId="1" xfId="6" applyFont="1" applyBorder="1" applyAlignment="1">
      <alignment horizontal="center" vertical="center" wrapText="1"/>
    </xf>
    <xf numFmtId="0" fontId="15" fillId="0" borderId="1" xfId="6" applyFont="1" applyBorder="1" applyAlignment="1">
      <alignment horizontal="center" vertical="center" wrapText="1"/>
    </xf>
    <xf numFmtId="0" fontId="15" fillId="0" borderId="1" xfId="6" applyNumberFormat="1" applyFont="1" applyBorder="1" applyAlignment="1">
      <alignment horizontal="center" vertical="center" wrapText="1"/>
    </xf>
    <xf numFmtId="0" fontId="15" fillId="0" borderId="1" xfId="6" applyFont="1" applyBorder="1" applyAlignment="1">
      <alignment horizontal="left" vertical="center" wrapText="1"/>
    </xf>
    <xf numFmtId="0" fontId="15" fillId="0" borderId="1" xfId="6" applyFont="1" applyFill="1" applyBorder="1" applyAlignment="1">
      <alignment horizontal="center" vertical="center" wrapText="1"/>
    </xf>
    <xf numFmtId="0" fontId="15" fillId="0" borderId="1" xfId="6" applyFont="1" applyBorder="1" applyAlignment="1">
      <alignment horizontal="center" vertical="center"/>
    </xf>
    <xf numFmtId="0" fontId="7" fillId="0" borderId="0" xfId="6" applyFont="1" applyAlignment="1">
      <alignment horizontal="center" vertical="center"/>
    </xf>
    <xf numFmtId="0" fontId="18" fillId="0" borderId="1" xfId="6" applyFont="1" applyBorder="1" applyAlignment="1">
      <alignment horizontal="left" vertical="center" wrapText="1"/>
    </xf>
    <xf numFmtId="0" fontId="18" fillId="0" borderId="1" xfId="6" applyFont="1" applyBorder="1" applyAlignment="1">
      <alignment horizontal="center" vertical="center" wrapText="1"/>
    </xf>
    <xf numFmtId="0" fontId="16" fillId="0" borderId="1" xfId="6" applyFont="1" applyFill="1" applyBorder="1" applyAlignment="1">
      <alignment horizontal="center" vertical="center" wrapText="1"/>
    </xf>
    <xf numFmtId="0" fontId="7" fillId="0" borderId="1" xfId="6" applyFont="1" applyBorder="1" applyAlignment="1">
      <alignment horizontal="left" vertical="center" wrapText="1"/>
    </xf>
    <xf numFmtId="0" fontId="15" fillId="0" borderId="1" xfId="6" applyFont="1" applyBorder="1" applyAlignment="1">
      <alignment horizontal="left" vertical="center"/>
    </xf>
    <xf numFmtId="0" fontId="15" fillId="0" borderId="0" xfId="6" applyFont="1"/>
    <xf numFmtId="0" fontId="15" fillId="0" borderId="0" xfId="6" applyFont="1" applyAlignment="1">
      <alignment horizontal="center" vertical="center"/>
    </xf>
    <xf numFmtId="0" fontId="7" fillId="0" borderId="1" xfId="6" applyFont="1" applyFill="1" applyBorder="1" applyAlignment="1">
      <alignment horizontal="left" vertical="center" wrapText="1"/>
    </xf>
    <xf numFmtId="0" fontId="7" fillId="0" borderId="1" xfId="6" applyFont="1" applyFill="1" applyBorder="1" applyAlignment="1">
      <alignment horizontal="center" vertical="center" wrapText="1"/>
    </xf>
    <xf numFmtId="0" fontId="7" fillId="0" borderId="1" xfId="6" applyNumberFormat="1" applyFont="1" applyBorder="1" applyAlignment="1">
      <alignment horizontal="center" vertical="center" wrapText="1"/>
    </xf>
    <xf numFmtId="0" fontId="15" fillId="0" borderId="1" xfId="6" applyFont="1" applyFill="1" applyBorder="1" applyAlignment="1">
      <alignment horizontal="left" vertical="center" wrapText="1"/>
    </xf>
    <xf numFmtId="0" fontId="19" fillId="0" borderId="1" xfId="6" applyFont="1" applyBorder="1" applyAlignment="1">
      <alignment horizontal="center" vertical="center" wrapText="1"/>
    </xf>
    <xf numFmtId="0" fontId="20" fillId="0" borderId="1" xfId="6" applyNumberFormat="1" applyFont="1" applyBorder="1" applyAlignment="1">
      <alignment horizontal="center" vertical="center" wrapText="1"/>
    </xf>
    <xf numFmtId="0" fontId="20" fillId="0" borderId="1" xfId="6" applyFont="1" applyBorder="1" applyAlignment="1">
      <alignment horizontal="center" vertical="center" wrapText="1"/>
    </xf>
    <xf numFmtId="0" fontId="3" fillId="0" borderId="1" xfId="6" applyBorder="1"/>
    <xf numFmtId="0" fontId="7" fillId="0" borderId="1" xfId="6" applyFont="1" applyBorder="1"/>
    <xf numFmtId="0" fontId="7" fillId="0" borderId="1" xfId="6" applyFont="1" applyBorder="1" applyAlignment="1">
      <alignment horizontal="center"/>
    </xf>
    <xf numFmtId="0" fontId="3" fillId="0" borderId="1" xfId="6" applyFill="1" applyBorder="1"/>
    <xf numFmtId="0" fontId="7" fillId="0" borderId="6" xfId="6" applyFont="1" applyBorder="1" applyAlignment="1">
      <alignment horizontal="center" vertical="center"/>
    </xf>
    <xf numFmtId="0" fontId="7" fillId="0" borderId="0" xfId="6" applyFont="1" applyAlignment="1">
      <alignment horizontal="left" vertical="center"/>
    </xf>
    <xf numFmtId="0" fontId="8" fillId="0" borderId="21" xfId="6" applyFont="1" applyBorder="1" applyAlignment="1">
      <alignment horizontal="center" vertical="center"/>
    </xf>
    <xf numFmtId="0" fontId="8" fillId="0" borderId="22" xfId="6" applyFont="1" applyBorder="1" applyAlignment="1">
      <alignment horizontal="center" vertical="center"/>
    </xf>
    <xf numFmtId="0" fontId="8" fillId="0" borderId="23" xfId="6" applyFont="1" applyBorder="1" applyAlignment="1">
      <alignment horizontal="center" vertical="center"/>
    </xf>
    <xf numFmtId="0" fontId="8" fillId="0" borderId="25" xfId="6" applyFont="1" applyBorder="1" applyAlignment="1">
      <alignment horizontal="center" vertical="center"/>
    </xf>
    <xf numFmtId="0" fontId="3" fillId="0" borderId="0" xfId="6"/>
    <xf numFmtId="0" fontId="3" fillId="0" borderId="1" xfId="6" applyBorder="1" applyAlignment="1">
      <alignment horizontal="center" vertical="center"/>
    </xf>
    <xf numFmtId="9" fontId="0" fillId="0" borderId="0" xfId="7" applyFont="1" applyAlignment="1">
      <alignment horizontal="center" vertical="center"/>
    </xf>
    <xf numFmtId="0" fontId="19" fillId="17" borderId="1" xfId="6" applyNumberFormat="1" applyFont="1" applyFill="1" applyBorder="1" applyAlignment="1" applyProtection="1">
      <alignment horizontal="center" vertical="top" wrapText="1"/>
    </xf>
    <xf numFmtId="0" fontId="19" fillId="17" borderId="1" xfId="6" applyNumberFormat="1" applyFont="1" applyFill="1" applyBorder="1" applyAlignment="1" applyProtection="1">
      <alignment vertical="top" wrapText="1"/>
    </xf>
    <xf numFmtId="0" fontId="19" fillId="17" borderId="1" xfId="6" applyNumberFormat="1" applyFont="1" applyFill="1" applyBorder="1" applyAlignment="1" applyProtection="1">
      <alignment horizontal="center" vertical="center" wrapText="1"/>
    </xf>
    <xf numFmtId="0" fontId="19" fillId="0" borderId="1" xfId="6" applyNumberFormat="1" applyFont="1" applyFill="1" applyBorder="1" applyAlignment="1" applyProtection="1">
      <alignment horizontal="center" vertical="center"/>
    </xf>
    <xf numFmtId="3" fontId="19" fillId="17" borderId="1" xfId="6" applyNumberFormat="1" applyFont="1" applyFill="1" applyBorder="1" applyAlignment="1" applyProtection="1">
      <alignment horizontal="center" vertical="center" wrapText="1"/>
    </xf>
    <xf numFmtId="0" fontId="19" fillId="17" borderId="0" xfId="6" applyNumberFormat="1" applyFont="1" applyFill="1" applyBorder="1" applyAlignment="1" applyProtection="1">
      <alignment vertical="top" wrapText="1"/>
    </xf>
    <xf numFmtId="3" fontId="19" fillId="17" borderId="0" xfId="6" applyNumberFormat="1" applyFont="1" applyFill="1" applyBorder="1" applyAlignment="1" applyProtection="1">
      <alignment horizontal="center" vertical="center" wrapText="1"/>
    </xf>
    <xf numFmtId="0" fontId="19" fillId="0" borderId="0" xfId="6" applyNumberFormat="1" applyFont="1" applyFill="1" applyBorder="1" applyAlignment="1" applyProtection="1">
      <alignment horizontal="center" vertical="center"/>
    </xf>
    <xf numFmtId="0" fontId="3" fillId="0" borderId="0" xfId="6" applyAlignment="1">
      <alignment horizontal="center" vertical="center"/>
    </xf>
    <xf numFmtId="9" fontId="0" fillId="0" borderId="1" xfId="7" applyFont="1" applyBorder="1" applyAlignment="1">
      <alignment horizontal="center" vertical="center"/>
    </xf>
    <xf numFmtId="0" fontId="21" fillId="0" borderId="0" xfId="8"/>
    <xf numFmtId="0" fontId="21" fillId="0" borderId="1" xfId="8" applyFont="1" applyBorder="1" applyAlignment="1">
      <alignment horizontal="center" vertical="center"/>
    </xf>
    <xf numFmtId="0" fontId="21" fillId="0" borderId="1" xfId="8" applyBorder="1" applyAlignment="1">
      <alignment horizontal="center" vertical="center" wrapText="1"/>
    </xf>
    <xf numFmtId="0" fontId="21" fillId="0" borderId="1" xfId="8" applyBorder="1"/>
    <xf numFmtId="3" fontId="21" fillId="0" borderId="1" xfId="8" applyNumberFormat="1" applyBorder="1"/>
    <xf numFmtId="166" fontId="0" fillId="0" borderId="1" xfId="9" applyNumberFormat="1" applyFont="1" applyBorder="1"/>
    <xf numFmtId="0" fontId="21" fillId="0" borderId="1" xfId="8" applyFont="1" applyBorder="1"/>
    <xf numFmtId="0" fontId="22" fillId="0" borderId="0" xfId="8" applyFont="1" applyBorder="1" applyAlignment="1" applyProtection="1">
      <alignment horizontal="center" vertical="center" wrapText="1"/>
    </xf>
    <xf numFmtId="0" fontId="21" fillId="0" borderId="1" xfId="8" applyFont="1" applyBorder="1" applyAlignment="1">
      <alignment wrapText="1"/>
    </xf>
    <xf numFmtId="0" fontId="21" fillId="0" borderId="1" xfId="8" applyBorder="1" applyAlignment="1">
      <alignment wrapText="1"/>
    </xf>
    <xf numFmtId="0" fontId="21" fillId="0" borderId="1" xfId="8" applyBorder="1" applyAlignment="1">
      <alignment horizontal="center" vertical="center"/>
    </xf>
    <xf numFmtId="0" fontId="24" fillId="0" borderId="0" xfId="10" applyNumberFormat="1" applyFont="1" applyFill="1" applyBorder="1" applyAlignment="1" applyProtection="1">
      <alignment vertical="top"/>
    </xf>
    <xf numFmtId="0" fontId="25" fillId="0" borderId="0" xfId="10" applyNumberFormat="1" applyFont="1" applyFill="1" applyBorder="1" applyAlignment="1" applyProtection="1">
      <alignment vertical="top"/>
    </xf>
    <xf numFmtId="0" fontId="21" fillId="0" borderId="0" xfId="10" applyNumberFormat="1" applyFont="1" applyFill="1" applyBorder="1" applyAlignment="1" applyProtection="1">
      <alignment vertical="top"/>
    </xf>
    <xf numFmtId="0" fontId="26" fillId="0" borderId="0" xfId="10" applyNumberFormat="1" applyFont="1" applyFill="1" applyBorder="1" applyAlignment="1" applyProtection="1">
      <alignment vertical="top"/>
    </xf>
    <xf numFmtId="0" fontId="25" fillId="0" borderId="40" xfId="10" applyNumberFormat="1" applyFont="1" applyFill="1" applyBorder="1" applyAlignment="1" applyProtection="1">
      <alignment vertical="top"/>
    </xf>
    <xf numFmtId="0" fontId="26" fillId="17" borderId="47" xfId="10" applyNumberFormat="1" applyFont="1" applyFill="1" applyBorder="1" applyAlignment="1" applyProtection="1">
      <alignment horizontal="center" vertical="top" wrapText="1"/>
    </xf>
    <xf numFmtId="16" fontId="26" fillId="17" borderId="47" xfId="10" applyNumberFormat="1" applyFont="1" applyFill="1" applyBorder="1" applyAlignment="1" applyProtection="1">
      <alignment horizontal="center" vertical="top" wrapText="1"/>
    </xf>
    <xf numFmtId="0" fontId="26" fillId="17" borderId="46" xfId="10" applyNumberFormat="1" applyFont="1" applyFill="1" applyBorder="1" applyAlignment="1" applyProtection="1">
      <alignment horizontal="center" vertical="top" wrapText="1"/>
    </xf>
    <xf numFmtId="0" fontId="26" fillId="17" borderId="47" xfId="10" applyNumberFormat="1" applyFont="1" applyFill="1" applyBorder="1" applyAlignment="1" applyProtection="1">
      <alignment horizontal="center" vertical="center" wrapText="1"/>
    </xf>
    <xf numFmtId="0" fontId="26" fillId="17" borderId="47" xfId="10" applyNumberFormat="1" applyFont="1" applyFill="1" applyBorder="1" applyAlignment="1" applyProtection="1">
      <alignment vertical="top" wrapText="1"/>
    </xf>
    <xf numFmtId="0" fontId="26" fillId="0" borderId="1" xfId="10" applyNumberFormat="1" applyFont="1" applyFill="1" applyBorder="1" applyAlignment="1" applyProtection="1">
      <alignment horizontal="center" vertical="top"/>
    </xf>
    <xf numFmtId="0" fontId="26" fillId="0" borderId="1" xfId="10" applyNumberFormat="1" applyFont="1" applyFill="1" applyBorder="1" applyAlignment="1" applyProtection="1">
      <alignment horizontal="center" vertical="center"/>
    </xf>
    <xf numFmtId="0" fontId="26" fillId="17" borderId="41" xfId="10" applyNumberFormat="1" applyFont="1" applyFill="1" applyBorder="1" applyAlignment="1" applyProtection="1">
      <alignment horizontal="center" vertical="top" wrapText="1"/>
    </xf>
    <xf numFmtId="0" fontId="26" fillId="17" borderId="48" xfId="10" applyNumberFormat="1" applyFont="1" applyFill="1" applyBorder="1" applyAlignment="1" applyProtection="1">
      <alignment horizontal="center" vertical="top" wrapText="1"/>
    </xf>
    <xf numFmtId="3" fontId="26" fillId="17" borderId="47" xfId="10" applyNumberFormat="1" applyFont="1" applyFill="1" applyBorder="1" applyAlignment="1" applyProtection="1">
      <alignment horizontal="center" vertical="center" wrapText="1"/>
    </xf>
    <xf numFmtId="0" fontId="26" fillId="0" borderId="1" xfId="10" applyNumberFormat="1" applyFont="1" applyFill="1" applyBorder="1" applyAlignment="1" applyProtection="1">
      <alignment horizontal="left" vertical="top" wrapText="1" indent="1"/>
    </xf>
    <xf numFmtId="0" fontId="26" fillId="0" borderId="1" xfId="10" applyNumberFormat="1" applyFont="1" applyFill="1" applyBorder="1" applyAlignment="1" applyProtection="1">
      <alignment horizontal="left" vertical="top" wrapText="1"/>
    </xf>
    <xf numFmtId="0" fontId="21" fillId="0" borderId="1" xfId="11" applyFont="1" applyBorder="1" applyAlignment="1" applyProtection="1">
      <alignment vertical="center" wrapText="1"/>
    </xf>
    <xf numFmtId="167" fontId="0" fillId="0" borderId="1" xfId="12" applyNumberFormat="1" applyFont="1" applyBorder="1" applyAlignment="1">
      <alignment horizontal="center" vertical="center"/>
    </xf>
    <xf numFmtId="167" fontId="0" fillId="0" borderId="1" xfId="12" applyNumberFormat="1" applyFont="1" applyFill="1" applyBorder="1" applyAlignment="1">
      <alignment horizontal="center" vertical="center"/>
    </xf>
    <xf numFmtId="0" fontId="7" fillId="0" borderId="6" xfId="2" applyBorder="1" applyAlignment="1">
      <alignment vertical="center"/>
    </xf>
    <xf numFmtId="0" fontId="21" fillId="0" borderId="0" xfId="8" applyFont="1"/>
    <xf numFmtId="0" fontId="21" fillId="0" borderId="3" xfId="8" applyBorder="1"/>
    <xf numFmtId="0" fontId="21" fillId="0" borderId="3" xfId="8" applyFont="1" applyBorder="1" applyAlignment="1">
      <alignment horizontal="center" vertical="center"/>
    </xf>
    <xf numFmtId="0" fontId="21" fillId="0" borderId="17" xfId="8" applyFont="1" applyBorder="1" applyAlignment="1">
      <alignment wrapText="1"/>
    </xf>
    <xf numFmtId="0" fontId="21" fillId="0" borderId="11" xfId="8" applyFont="1" applyBorder="1" applyAlignment="1">
      <alignment wrapText="1"/>
    </xf>
    <xf numFmtId="0" fontId="21" fillId="0" borderId="3" xfId="8" applyFill="1" applyBorder="1"/>
    <xf numFmtId="0" fontId="21" fillId="0" borderId="17" xfId="8" applyBorder="1"/>
    <xf numFmtId="0" fontId="21" fillId="0" borderId="11" xfId="8" applyBorder="1"/>
    <xf numFmtId="0" fontId="29" fillId="0" borderId="17" xfId="8" applyFont="1" applyBorder="1"/>
    <xf numFmtId="0" fontId="29" fillId="0" borderId="1" xfId="8" applyFont="1" applyBorder="1"/>
    <xf numFmtId="0" fontId="29" fillId="0" borderId="11" xfId="8" applyFont="1" applyBorder="1"/>
    <xf numFmtId="0" fontId="21" fillId="0" borderId="3" xfId="8" applyFont="1" applyFill="1" applyBorder="1"/>
    <xf numFmtId="0" fontId="21" fillId="0" borderId="18" xfId="8" applyBorder="1"/>
    <xf numFmtId="0" fontId="21" fillId="0" borderId="13" xfId="8" applyBorder="1"/>
    <xf numFmtId="0" fontId="21" fillId="0" borderId="14" xfId="8" applyBorder="1"/>
    <xf numFmtId="0" fontId="29" fillId="0" borderId="18" xfId="8" applyFont="1" applyBorder="1"/>
    <xf numFmtId="0" fontId="29" fillId="0" borderId="13" xfId="8" applyFont="1" applyBorder="1"/>
    <xf numFmtId="0" fontId="29" fillId="0" borderId="14" xfId="8" applyFont="1" applyBorder="1"/>
    <xf numFmtId="0" fontId="30" fillId="0" borderId="0" xfId="8" applyFont="1" applyAlignment="1">
      <alignment horizontal="left" vertical="center" wrapText="1"/>
    </xf>
    <xf numFmtId="0" fontId="31" fillId="0" borderId="36" xfId="8" applyFont="1" applyBorder="1" applyAlignment="1" applyProtection="1">
      <alignment horizontal="center" vertical="center" wrapText="1"/>
    </xf>
    <xf numFmtId="0" fontId="31" fillId="0" borderId="54" xfId="8" applyFont="1" applyBorder="1" applyAlignment="1">
      <alignment horizontal="center" vertical="center" wrapText="1"/>
    </xf>
    <xf numFmtId="3" fontId="31" fillId="0" borderId="54" xfId="8" applyNumberFormat="1" applyFont="1" applyBorder="1" applyAlignment="1" applyProtection="1">
      <alignment horizontal="right" vertical="top" wrapText="1"/>
    </xf>
    <xf numFmtId="3" fontId="31" fillId="0" borderId="55" xfId="8" applyNumberFormat="1" applyFont="1" applyBorder="1" applyAlignment="1" applyProtection="1">
      <alignment horizontal="right" vertical="top" wrapText="1"/>
    </xf>
    <xf numFmtId="3" fontId="31" fillId="0" borderId="54" xfId="8" applyNumberFormat="1" applyFont="1" applyBorder="1" applyAlignment="1" applyProtection="1">
      <alignment horizontal="center" vertical="center" wrapText="1"/>
    </xf>
    <xf numFmtId="3" fontId="31" fillId="0" borderId="55" xfId="8" applyNumberFormat="1" applyFont="1" applyBorder="1" applyAlignment="1" applyProtection="1">
      <alignment horizontal="center" vertical="center" wrapText="1"/>
    </xf>
    <xf numFmtId="0" fontId="26" fillId="0" borderId="36" xfId="8" applyFont="1" applyBorder="1" applyAlignment="1" applyProtection="1">
      <alignment horizontal="center" vertical="center" wrapText="1"/>
    </xf>
    <xf numFmtId="3" fontId="31" fillId="0" borderId="1" xfId="8" applyNumberFormat="1" applyFont="1" applyBorder="1" applyAlignment="1" applyProtection="1">
      <alignment horizontal="right" vertical="top" wrapText="1"/>
    </xf>
    <xf numFmtId="0" fontId="21" fillId="0" borderId="53" xfId="8" applyBorder="1"/>
    <xf numFmtId="0" fontId="21" fillId="0" borderId="54" xfId="8" applyFont="1" applyBorder="1"/>
    <xf numFmtId="3" fontId="31" fillId="0" borderId="56" xfId="8" applyNumberFormat="1" applyFont="1" applyBorder="1" applyAlignment="1" applyProtection="1">
      <alignment horizontal="right" vertical="top" wrapText="1"/>
    </xf>
    <xf numFmtId="0" fontId="21" fillId="0" borderId="54" xfId="8" applyBorder="1"/>
    <xf numFmtId="0" fontId="21" fillId="0" borderId="0" xfId="14"/>
    <xf numFmtId="0" fontId="31" fillId="0" borderId="53" xfId="14" applyFont="1" applyBorder="1" applyAlignment="1" applyProtection="1">
      <alignment horizontal="center" vertical="center" wrapText="1"/>
    </xf>
    <xf numFmtId="0" fontId="31" fillId="0" borderId="54" xfId="14" applyFont="1" applyBorder="1" applyAlignment="1">
      <alignment horizontal="center" vertical="center" wrapText="1"/>
    </xf>
    <xf numFmtId="0" fontId="31" fillId="0" borderId="52" xfId="14" applyFont="1" applyBorder="1" applyAlignment="1" applyProtection="1">
      <alignment horizontal="left" vertical="center" wrapText="1"/>
    </xf>
    <xf numFmtId="0" fontId="31" fillId="0" borderId="36" xfId="14" applyFont="1" applyBorder="1" applyAlignment="1" applyProtection="1">
      <alignment horizontal="left" vertical="center" wrapText="1"/>
    </xf>
    <xf numFmtId="3" fontId="31" fillId="0" borderId="36" xfId="14" applyNumberFormat="1" applyFont="1" applyBorder="1" applyAlignment="1" applyProtection="1">
      <alignment horizontal="right" vertical="center"/>
    </xf>
    <xf numFmtId="0" fontId="31" fillId="0" borderId="53" xfId="14" applyFont="1" applyBorder="1" applyAlignment="1" applyProtection="1">
      <alignment horizontal="left" vertical="center" wrapText="1"/>
    </xf>
    <xf numFmtId="0" fontId="22" fillId="0" borderId="54" xfId="14" applyFont="1" applyBorder="1" applyAlignment="1">
      <alignment horizontal="left" vertical="center" wrapText="1"/>
    </xf>
    <xf numFmtId="3" fontId="31" fillId="0" borderId="54" xfId="14" applyNumberFormat="1" applyFont="1" applyBorder="1" applyAlignment="1">
      <alignment horizontal="right" vertical="center"/>
    </xf>
    <xf numFmtId="0" fontId="31" fillId="0" borderId="0" xfId="14" applyFont="1"/>
    <xf numFmtId="0" fontId="32" fillId="0" borderId="61" xfId="14" applyFont="1" applyBorder="1" applyAlignment="1" applyProtection="1">
      <alignment horizontal="center" vertical="center" wrapText="1"/>
    </xf>
    <xf numFmtId="0" fontId="32" fillId="0" borderId="62" xfId="14" applyFont="1" applyBorder="1" applyAlignment="1" applyProtection="1">
      <alignment horizontal="center" vertical="center" wrapText="1"/>
    </xf>
    <xf numFmtId="0" fontId="32" fillId="0" borderId="63" xfId="14" applyFont="1" applyBorder="1" applyAlignment="1" applyProtection="1">
      <alignment horizontal="center" vertical="center" wrapText="1"/>
    </xf>
    <xf numFmtId="0" fontId="31" fillId="0" borderId="64" xfId="14" applyFont="1" applyBorder="1" applyAlignment="1" applyProtection="1">
      <alignment horizontal="center" vertical="center" wrapText="1"/>
    </xf>
    <xf numFmtId="3" fontId="31" fillId="0" borderId="65" xfId="14" applyNumberFormat="1" applyFont="1" applyBorder="1" applyAlignment="1" applyProtection="1">
      <alignment horizontal="right" vertical="center"/>
    </xf>
    <xf numFmtId="0" fontId="31" fillId="0" borderId="54" xfId="14" applyFont="1" applyBorder="1" applyAlignment="1">
      <alignment horizontal="left" vertical="center" wrapText="1"/>
    </xf>
    <xf numFmtId="3" fontId="31" fillId="0" borderId="64" xfId="14" applyNumberFormat="1" applyFont="1" applyBorder="1" applyAlignment="1" applyProtection="1">
      <alignment horizontal="right" vertical="center"/>
    </xf>
    <xf numFmtId="0" fontId="31" fillId="0" borderId="57" xfId="14" applyFont="1" applyBorder="1" applyAlignment="1" applyProtection="1">
      <alignment horizontal="left" vertical="center" wrapText="1"/>
    </xf>
    <xf numFmtId="0" fontId="31" fillId="0" borderId="58" xfId="14" applyFont="1" applyBorder="1" applyAlignment="1" applyProtection="1">
      <alignment horizontal="left" vertical="center" wrapText="1"/>
    </xf>
    <xf numFmtId="3" fontId="31" fillId="0" borderId="66" xfId="14" applyNumberFormat="1" applyFont="1" applyBorder="1" applyAlignment="1" applyProtection="1">
      <alignment horizontal="right" vertical="center"/>
    </xf>
    <xf numFmtId="0" fontId="0" fillId="0" borderId="1" xfId="0" applyBorder="1" applyAlignment="1">
      <alignment wrapText="1"/>
    </xf>
    <xf numFmtId="0" fontId="34" fillId="0" borderId="0" xfId="15"/>
    <xf numFmtId="0" fontId="8" fillId="0" borderId="1" xfId="15" applyFont="1" applyBorder="1" applyAlignment="1">
      <alignment horizontal="center"/>
    </xf>
    <xf numFmtId="0" fontId="8" fillId="0" borderId="1" xfId="15" applyFont="1" applyBorder="1" applyAlignment="1">
      <alignment horizontal="center" wrapText="1"/>
    </xf>
    <xf numFmtId="0" fontId="21" fillId="0" borderId="1" xfId="8" applyFill="1" applyBorder="1"/>
    <xf numFmtId="0" fontId="37" fillId="0" borderId="1" xfId="15" applyFont="1" applyFill="1" applyBorder="1"/>
    <xf numFmtId="0" fontId="8" fillId="0" borderId="1" xfId="15" applyFont="1" applyBorder="1" applyAlignment="1">
      <alignment horizontal="center" vertical="center" wrapText="1"/>
    </xf>
    <xf numFmtId="0" fontId="34" fillId="0" borderId="1" xfId="15" applyBorder="1" applyAlignment="1">
      <alignment horizontal="center" vertical="center"/>
    </xf>
    <xf numFmtId="0" fontId="35" fillId="0" borderId="1" xfId="15" applyFont="1" applyBorder="1" applyAlignment="1">
      <alignment horizontal="center" vertical="center"/>
    </xf>
    <xf numFmtId="0" fontId="36" fillId="0" borderId="1" xfId="15" applyFont="1" applyBorder="1" applyAlignment="1">
      <alignment horizontal="center" vertical="center"/>
    </xf>
    <xf numFmtId="0" fontId="36" fillId="0" borderId="1" xfId="15" applyFont="1" applyFill="1" applyBorder="1" applyAlignment="1">
      <alignment horizontal="center" vertical="center"/>
    </xf>
    <xf numFmtId="0" fontId="37" fillId="0" borderId="1" xfId="15" applyFont="1" applyBorder="1" applyAlignment="1">
      <alignment horizontal="center" vertical="center"/>
    </xf>
    <xf numFmtId="0" fontId="8" fillId="0" borderId="1" xfId="15" applyFont="1" applyBorder="1" applyAlignment="1">
      <alignment horizontal="center" vertical="center"/>
    </xf>
    <xf numFmtId="0" fontId="34" fillId="0" borderId="0" xfId="15" applyAlignment="1">
      <alignment horizontal="center" vertical="center"/>
    </xf>
    <xf numFmtId="0" fontId="34" fillId="0" borderId="0" xfId="15" applyAlignment="1">
      <alignment horizontal="left" vertical="center"/>
    </xf>
    <xf numFmtId="0" fontId="39" fillId="0" borderId="45" xfId="0" applyFont="1" applyBorder="1" applyAlignment="1">
      <alignment wrapText="1"/>
    </xf>
    <xf numFmtId="0" fontId="39" fillId="0" borderId="46" xfId="0" applyFont="1" applyBorder="1" applyAlignment="1">
      <alignment wrapText="1"/>
    </xf>
    <xf numFmtId="0" fontId="39" fillId="0" borderId="67" xfId="0" applyFont="1" applyBorder="1" applyAlignment="1">
      <alignment wrapText="1"/>
    </xf>
    <xf numFmtId="0" fontId="39" fillId="0" borderId="47" xfId="0" applyFont="1" applyBorder="1" applyAlignment="1">
      <alignment wrapText="1"/>
    </xf>
    <xf numFmtId="0" fontId="39" fillId="0" borderId="67" xfId="0" applyFont="1" applyBorder="1" applyAlignment="1">
      <alignment vertical="top" wrapText="1"/>
    </xf>
    <xf numFmtId="0" fontId="39" fillId="0" borderId="47" xfId="0" applyFont="1" applyBorder="1" applyAlignment="1">
      <alignment vertical="top" wrapText="1"/>
    </xf>
    <xf numFmtId="0" fontId="0" fillId="0" borderId="46" xfId="0" applyBorder="1" applyAlignment="1">
      <alignment wrapText="1"/>
    </xf>
    <xf numFmtId="0" fontId="0" fillId="0" borderId="47" xfId="0" applyBorder="1" applyAlignment="1">
      <alignment wrapText="1"/>
    </xf>
    <xf numFmtId="0" fontId="27" fillId="0" borderId="67" xfId="11" applyBorder="1" applyAlignment="1" applyProtection="1">
      <alignment horizontal="center" wrapText="1"/>
    </xf>
    <xf numFmtId="0" fontId="39" fillId="0" borderId="47" xfId="0" applyFont="1" applyBorder="1" applyAlignment="1">
      <alignment horizontal="center" wrapText="1"/>
    </xf>
    <xf numFmtId="0" fontId="0" fillId="0" borderId="47" xfId="0" applyBorder="1" applyAlignment="1">
      <alignment vertical="top" wrapText="1"/>
    </xf>
    <xf numFmtId="0" fontId="41" fillId="0" borderId="47" xfId="0" applyFont="1" applyBorder="1" applyAlignment="1">
      <alignment horizontal="center" wrapText="1"/>
    </xf>
    <xf numFmtId="0" fontId="38" fillId="0" borderId="0" xfId="0" applyFont="1" applyAlignment="1">
      <alignment horizontal="left" indent="4"/>
    </xf>
    <xf numFmtId="0" fontId="42" fillId="0" borderId="0" xfId="0" applyFont="1"/>
    <xf numFmtId="0" fontId="43" fillId="17" borderId="25" xfId="0" applyFont="1" applyFill="1" applyBorder="1" applyAlignment="1">
      <alignment vertical="top" wrapText="1"/>
    </xf>
    <xf numFmtId="0" fontId="43" fillId="17" borderId="44" xfId="0" applyFont="1" applyFill="1" applyBorder="1" applyAlignment="1">
      <alignment vertical="top" wrapText="1"/>
    </xf>
    <xf numFmtId="0" fontId="43" fillId="17" borderId="45" xfId="0" applyFont="1" applyFill="1" applyBorder="1" applyAlignment="1">
      <alignment vertical="top" wrapText="1"/>
    </xf>
    <xf numFmtId="0" fontId="43" fillId="17" borderId="47" xfId="0" applyFont="1" applyFill="1" applyBorder="1" applyAlignment="1">
      <alignment vertical="top" wrapText="1"/>
    </xf>
    <xf numFmtId="0" fontId="43" fillId="17" borderId="47" xfId="0" applyFont="1" applyFill="1" applyBorder="1" applyAlignment="1">
      <alignment horizontal="center" vertical="top" wrapText="1"/>
    </xf>
    <xf numFmtId="0" fontId="43" fillId="17" borderId="45" xfId="0" applyFont="1" applyFill="1" applyBorder="1" applyAlignment="1">
      <alignment horizontal="right" vertical="top" wrapText="1"/>
    </xf>
    <xf numFmtId="0" fontId="0" fillId="17" borderId="46" xfId="0" applyFill="1" applyBorder="1" applyAlignment="1">
      <alignment vertical="top" wrapText="1"/>
    </xf>
    <xf numFmtId="0" fontId="43" fillId="17" borderId="46" xfId="0" applyFont="1" applyFill="1" applyBorder="1" applyAlignment="1">
      <alignment vertical="top" wrapText="1"/>
    </xf>
    <xf numFmtId="0" fontId="38" fillId="0" borderId="0" xfId="0" applyFont="1" applyAlignment="1">
      <alignment horizontal="left" indent="2"/>
    </xf>
    <xf numFmtId="0" fontId="38" fillId="0" borderId="0" xfId="0" applyFont="1" applyAlignment="1">
      <alignment horizontal="left" indent="15"/>
    </xf>
    <xf numFmtId="0" fontId="10" fillId="0" borderId="0" xfId="0" applyFont="1" applyAlignment="1">
      <alignment horizontal="left" indent="3"/>
    </xf>
    <xf numFmtId="0" fontId="38" fillId="0" borderId="0" xfId="0" applyFont="1" applyAlignment="1">
      <alignment horizontal="left" indent="3"/>
    </xf>
    <xf numFmtId="0" fontId="38" fillId="0" borderId="0" xfId="0" applyFont="1" applyAlignment="1">
      <alignment horizontal="center"/>
    </xf>
    <xf numFmtId="0" fontId="43" fillId="17" borderId="47" xfId="0" applyFont="1" applyFill="1" applyBorder="1" applyAlignment="1">
      <alignment horizontal="center" vertical="center" wrapText="1"/>
    </xf>
    <xf numFmtId="0" fontId="43" fillId="17" borderId="44" xfId="0" applyFont="1" applyFill="1" applyBorder="1" applyAlignment="1">
      <alignment horizontal="center" vertical="center" wrapText="1"/>
    </xf>
    <xf numFmtId="3" fontId="43" fillId="17" borderId="47" xfId="0" applyNumberFormat="1" applyFont="1" applyFill="1" applyBorder="1" applyAlignment="1">
      <alignment horizontal="center" vertical="center" wrapText="1"/>
    </xf>
    <xf numFmtId="10" fontId="43" fillId="17" borderId="47" xfId="0" applyNumberFormat="1" applyFont="1" applyFill="1" applyBorder="1" applyAlignment="1">
      <alignment horizontal="center" vertical="center" wrapText="1"/>
    </xf>
    <xf numFmtId="0" fontId="10" fillId="17" borderId="47" xfId="0" applyFont="1" applyFill="1" applyBorder="1" applyAlignment="1">
      <alignment horizontal="center" vertical="center" wrapText="1"/>
    </xf>
    <xf numFmtId="0" fontId="43" fillId="17" borderId="25" xfId="0" applyFont="1" applyFill="1" applyBorder="1" applyAlignment="1">
      <alignment horizontal="center" vertical="center" wrapText="1"/>
    </xf>
    <xf numFmtId="4" fontId="43" fillId="17" borderId="47" xfId="0" applyNumberFormat="1" applyFont="1" applyFill="1" applyBorder="1" applyAlignment="1">
      <alignment horizontal="center" vertical="center" wrapText="1"/>
    </xf>
    <xf numFmtId="0" fontId="43" fillId="17" borderId="48" xfId="0" applyFont="1" applyFill="1" applyBorder="1" applyAlignment="1">
      <alignment horizontal="center" vertical="center" wrapText="1"/>
    </xf>
    <xf numFmtId="0" fontId="44" fillId="0" borderId="0" xfId="2" applyFont="1"/>
    <xf numFmtId="0" fontId="9" fillId="0" borderId="3" xfId="2" applyFont="1" applyFill="1" applyBorder="1" applyAlignment="1">
      <alignment horizontal="center" vertical="center" textRotation="90"/>
    </xf>
    <xf numFmtId="0" fontId="7" fillId="12" borderId="68" xfId="2" applyNumberFormat="1" applyFill="1" applyBorder="1" applyAlignment="1">
      <alignment horizontal="center" vertical="center"/>
    </xf>
    <xf numFmtId="0" fontId="7" fillId="0" borderId="69" xfId="2" applyBorder="1" applyAlignment="1">
      <alignment horizontal="center" vertical="center"/>
    </xf>
    <xf numFmtId="0" fontId="13" fillId="11" borderId="3" xfId="2" applyFont="1" applyFill="1" applyBorder="1" applyAlignment="1">
      <alignment horizontal="center" vertical="center"/>
    </xf>
    <xf numFmtId="0" fontId="7" fillId="0" borderId="3" xfId="2" applyNumberFormat="1" applyBorder="1" applyAlignment="1">
      <alignment horizontal="center" vertical="center"/>
    </xf>
    <xf numFmtId="0" fontId="7" fillId="0" borderId="3" xfId="2" applyBorder="1" applyAlignment="1">
      <alignment horizontal="center" vertical="center"/>
    </xf>
    <xf numFmtId="3" fontId="7" fillId="0" borderId="1" xfId="2" applyNumberFormat="1" applyBorder="1" applyAlignment="1">
      <alignment vertical="center"/>
    </xf>
    <xf numFmtId="3" fontId="8" fillId="0" borderId="1" xfId="2" applyNumberFormat="1" applyFont="1" applyBorder="1" applyAlignment="1">
      <alignment vertical="center"/>
    </xf>
    <xf numFmtId="0" fontId="45" fillId="0" borderId="0" xfId="16" applyAlignment="1" applyProtection="1"/>
    <xf numFmtId="0" fontId="46" fillId="0" borderId="0" xfId="1" applyFont="1" applyBorder="1" applyAlignment="1">
      <alignment horizontal="left" vertical="center"/>
    </xf>
    <xf numFmtId="0" fontId="2" fillId="0" borderId="0" xfId="17"/>
    <xf numFmtId="0" fontId="47" fillId="0" borderId="79" xfId="1" applyFont="1" applyBorder="1" applyAlignment="1"/>
    <xf numFmtId="0" fontId="47" fillId="0" borderId="0" xfId="1" applyFont="1" applyBorder="1" applyAlignment="1">
      <alignment horizontal="left"/>
    </xf>
    <xf numFmtId="0" fontId="48" fillId="0" borderId="79" xfId="1" applyFont="1" applyBorder="1" applyAlignment="1">
      <alignment wrapText="1"/>
    </xf>
    <xf numFmtId="0" fontId="31" fillId="0" borderId="1" xfId="1" applyFont="1" applyFill="1" applyBorder="1" applyAlignment="1">
      <alignment horizontal="center" vertical="center" wrapText="1"/>
    </xf>
    <xf numFmtId="0" fontId="31" fillId="0" borderId="1" xfId="1" applyFont="1" applyFill="1" applyBorder="1" applyAlignment="1">
      <alignment horizontal="center" vertical="center"/>
    </xf>
    <xf numFmtId="1" fontId="31" fillId="0" borderId="1" xfId="1" applyNumberFormat="1" applyFont="1" applyFill="1" applyBorder="1" applyAlignment="1">
      <alignment horizontal="right" vertical="center"/>
    </xf>
    <xf numFmtId="3" fontId="31" fillId="0" borderId="1" xfId="1" applyNumberFormat="1" applyFont="1" applyBorder="1" applyAlignment="1">
      <alignment horizontal="right" vertical="center"/>
    </xf>
    <xf numFmtId="0" fontId="31" fillId="0" borderId="0" xfId="1" applyFont="1" applyFill="1" applyBorder="1" applyAlignment="1">
      <alignment horizontal="center" vertical="center"/>
    </xf>
    <xf numFmtId="1" fontId="31" fillId="0" borderId="0" xfId="1" applyNumberFormat="1" applyFont="1" applyFill="1" applyBorder="1" applyAlignment="1">
      <alignment horizontal="right"/>
    </xf>
    <xf numFmtId="1" fontId="50" fillId="0" borderId="0" xfId="1" applyNumberFormat="1" applyFont="1" applyFill="1" applyBorder="1" applyAlignment="1"/>
    <xf numFmtId="1" fontId="31" fillId="0" borderId="0" xfId="1" applyNumberFormat="1" applyFont="1" applyFill="1" applyBorder="1" applyAlignment="1"/>
    <xf numFmtId="0" fontId="2" fillId="0" borderId="0" xfId="55"/>
    <xf numFmtId="0" fontId="26" fillId="0" borderId="0" xfId="8" applyFont="1" applyBorder="1" applyAlignment="1">
      <alignment horizontal="left"/>
    </xf>
    <xf numFmtId="0" fontId="26" fillId="0" borderId="0" xfId="8" applyFont="1" applyBorder="1" applyAlignment="1">
      <alignment horizontal="right" vertical="center"/>
    </xf>
    <xf numFmtId="0" fontId="26" fillId="0" borderId="0" xfId="1" applyFont="1" applyFill="1" applyAlignment="1">
      <alignment horizontal="right" vertical="center"/>
    </xf>
    <xf numFmtId="0" fontId="31" fillId="0" borderId="6" xfId="8" applyFont="1" applyBorder="1" applyAlignment="1">
      <alignment horizontal="center" vertical="center" wrapText="1"/>
    </xf>
    <xf numFmtId="4" fontId="31" fillId="0" borderId="6" xfId="8" applyNumberFormat="1" applyFont="1" applyBorder="1" applyAlignment="1">
      <alignment horizontal="center" vertical="center" wrapText="1"/>
    </xf>
    <xf numFmtId="0" fontId="31" fillId="0" borderId="80" xfId="1" applyFont="1" applyFill="1" applyBorder="1" applyAlignment="1">
      <alignment horizontal="center" vertical="center" wrapText="1"/>
    </xf>
    <xf numFmtId="0" fontId="31" fillId="0" borderId="26" xfId="8" applyFont="1" applyBorder="1" applyAlignment="1">
      <alignment horizontal="center" vertical="center" wrapText="1"/>
    </xf>
    <xf numFmtId="4" fontId="31" fillId="0" borderId="26" xfId="8" applyNumberFormat="1" applyFont="1" applyBorder="1" applyAlignment="1">
      <alignment horizontal="center" vertical="center" wrapText="1"/>
    </xf>
    <xf numFmtId="0" fontId="31" fillId="0" borderId="81" xfId="1" applyFont="1" applyFill="1" applyBorder="1" applyAlignment="1">
      <alignment horizontal="center" vertical="center" wrapText="1"/>
    </xf>
    <xf numFmtId="0" fontId="44" fillId="0" borderId="3" xfId="2" applyFont="1" applyBorder="1"/>
    <xf numFmtId="0" fontId="31" fillId="0" borderId="24" xfId="8" applyFont="1" applyBorder="1" applyAlignment="1">
      <alignment horizontal="center" vertical="center"/>
    </xf>
    <xf numFmtId="0" fontId="44" fillId="0" borderId="24" xfId="2" applyFont="1" applyBorder="1"/>
    <xf numFmtId="0" fontId="31" fillId="0" borderId="1" xfId="8" applyFont="1" applyBorder="1" applyAlignment="1">
      <alignment horizontal="center" vertical="center"/>
    </xf>
    <xf numFmtId="3" fontId="31" fillId="0" borderId="1" xfId="8" applyNumberFormat="1" applyFont="1" applyBorder="1" applyAlignment="1">
      <alignment horizontal="right" vertical="center"/>
    </xf>
    <xf numFmtId="0" fontId="31" fillId="0" borderId="1" xfId="8" applyFont="1" applyBorder="1" applyAlignment="1">
      <alignment horizontal="right" vertical="center"/>
    </xf>
    <xf numFmtId="0" fontId="31" fillId="0" borderId="6" xfId="8" applyFont="1" applyBorder="1" applyAlignment="1">
      <alignment horizontal="center" vertical="center"/>
    </xf>
    <xf numFmtId="0" fontId="31" fillId="0" borderId="6" xfId="8" applyFont="1" applyBorder="1" applyAlignment="1">
      <alignment horizontal="right" vertical="center"/>
    </xf>
    <xf numFmtId="3" fontId="31" fillId="0" borderId="1" xfId="1" applyNumberFormat="1" applyFont="1" applyFill="1" applyBorder="1" applyAlignment="1">
      <alignment horizontal="right" vertical="center"/>
    </xf>
    <xf numFmtId="3" fontId="31" fillId="0" borderId="6" xfId="8" applyNumberFormat="1" applyFont="1" applyBorder="1" applyAlignment="1">
      <alignment horizontal="right" vertical="center"/>
    </xf>
    <xf numFmtId="3" fontId="31" fillId="0" borderId="6" xfId="1" applyNumberFormat="1" applyFont="1" applyFill="1" applyBorder="1" applyAlignment="1">
      <alignment horizontal="right" vertical="center"/>
    </xf>
    <xf numFmtId="3" fontId="31" fillId="0" borderId="6" xfId="1" quotePrefix="1" applyNumberFormat="1" applyFont="1" applyFill="1" applyBorder="1" applyAlignment="1">
      <alignment horizontal="right" vertical="center"/>
    </xf>
    <xf numFmtId="0" fontId="31" fillId="0" borderId="0" xfId="8" applyFont="1" applyBorder="1" applyAlignment="1">
      <alignment horizontal="center" vertical="center"/>
    </xf>
    <xf numFmtId="168" fontId="49" fillId="0" borderId="0" xfId="8" applyNumberFormat="1" applyFont="1" applyBorder="1" applyAlignment="1" applyProtection="1">
      <alignment horizontal="right" vertical="center"/>
      <protection hidden="1"/>
    </xf>
    <xf numFmtId="168" fontId="31" fillId="0" borderId="0" xfId="8" applyNumberFormat="1" applyFont="1" applyBorder="1" applyAlignment="1">
      <alignment horizontal="right" vertical="center"/>
    </xf>
    <xf numFmtId="0" fontId="49" fillId="0" borderId="0" xfId="1" applyFont="1"/>
    <xf numFmtId="0" fontId="29" fillId="0" borderId="0" xfId="1" applyFont="1" applyFill="1" applyBorder="1" applyAlignment="1">
      <alignment vertical="center"/>
    </xf>
    <xf numFmtId="0" fontId="70" fillId="0" borderId="4" xfId="1" applyFont="1" applyFill="1" applyBorder="1"/>
    <xf numFmtId="0" fontId="70" fillId="0" borderId="0" xfId="1" applyFont="1" applyFill="1" applyBorder="1"/>
    <xf numFmtId="0" fontId="31" fillId="0" borderId="82" xfId="1" applyFont="1" applyFill="1" applyBorder="1" applyAlignment="1">
      <alignment horizontal="center" vertical="center"/>
    </xf>
    <xf numFmtId="0" fontId="31" fillId="0" borderId="81" xfId="1" applyFont="1" applyFill="1" applyBorder="1" applyAlignment="1">
      <alignment horizontal="center" vertical="center"/>
    </xf>
    <xf numFmtId="168" fontId="31" fillId="0" borderId="3" xfId="1" applyNumberFormat="1" applyFont="1" applyFill="1" applyBorder="1" applyAlignment="1">
      <alignment horizontal="center" vertical="center"/>
    </xf>
    <xf numFmtId="0" fontId="31" fillId="0" borderId="24" xfId="1" applyFont="1" applyFill="1" applyBorder="1" applyAlignment="1">
      <alignment vertical="center"/>
    </xf>
    <xf numFmtId="0" fontId="31" fillId="0" borderId="24" xfId="1" applyFont="1" applyFill="1" applyBorder="1" applyAlignment="1">
      <alignment horizontal="center" vertical="center"/>
    </xf>
    <xf numFmtId="0" fontId="31" fillId="0" borderId="10" xfId="1" applyFont="1" applyFill="1" applyBorder="1" applyAlignment="1">
      <alignment horizontal="center" vertical="center"/>
    </xf>
    <xf numFmtId="3" fontId="71" fillId="0" borderId="1" xfId="55" applyNumberFormat="1" applyFont="1" applyFill="1" applyBorder="1" applyAlignment="1">
      <alignment horizontal="right" vertical="center"/>
    </xf>
    <xf numFmtId="3" fontId="72" fillId="0" borderId="1" xfId="1" applyNumberFormat="1" applyFont="1" applyFill="1" applyBorder="1" applyAlignment="1">
      <alignment horizontal="right" vertical="center"/>
    </xf>
    <xf numFmtId="168" fontId="31" fillId="0" borderId="24" xfId="1" applyNumberFormat="1" applyFont="1" applyFill="1" applyBorder="1" applyAlignment="1">
      <alignment horizontal="center" vertical="center"/>
    </xf>
    <xf numFmtId="169" fontId="31" fillId="0" borderId="1" xfId="1" applyNumberFormat="1" applyFont="1" applyFill="1" applyBorder="1" applyAlignment="1">
      <alignment horizontal="right" vertical="center"/>
    </xf>
    <xf numFmtId="169" fontId="49" fillId="0" borderId="1" xfId="1" applyNumberFormat="1" applyFont="1" applyBorder="1" applyAlignment="1">
      <alignment horizontal="right" vertical="center"/>
    </xf>
    <xf numFmtId="169" fontId="49" fillId="0" borderId="1" xfId="1" applyNumberFormat="1" applyFont="1" applyFill="1" applyBorder="1" applyAlignment="1">
      <alignment horizontal="right" vertical="center"/>
    </xf>
    <xf numFmtId="169" fontId="69" fillId="0" borderId="1" xfId="55" applyNumberFormat="1" applyFont="1" applyBorder="1" applyAlignment="1">
      <alignment horizontal="right" vertical="center"/>
    </xf>
    <xf numFmtId="169" fontId="69" fillId="0" borderId="1" xfId="55" applyNumberFormat="1" applyFont="1" applyFill="1" applyBorder="1" applyAlignment="1">
      <alignment horizontal="right" vertical="center"/>
    </xf>
    <xf numFmtId="169" fontId="72" fillId="0" borderId="1" xfId="1" applyNumberFormat="1" applyFont="1" applyFill="1" applyBorder="1" applyAlignment="1">
      <alignment horizontal="right" vertical="center"/>
    </xf>
    <xf numFmtId="169" fontId="72" fillId="0" borderId="6" xfId="1" applyNumberFormat="1" applyFont="1" applyFill="1" applyBorder="1" applyAlignment="1">
      <alignment horizontal="right" vertical="center"/>
    </xf>
    <xf numFmtId="168" fontId="31" fillId="0" borderId="3" xfId="1" applyNumberFormat="1" applyFont="1" applyFill="1" applyBorder="1"/>
    <xf numFmtId="168" fontId="49" fillId="0" borderId="1" xfId="55" applyNumberFormat="1" applyFont="1" applyBorder="1" applyAlignment="1">
      <alignment horizontal="right" vertical="center"/>
    </xf>
    <xf numFmtId="168" fontId="69" fillId="0" borderId="1" xfId="55" applyNumberFormat="1" applyFont="1" applyFill="1" applyBorder="1" applyAlignment="1">
      <alignment horizontal="right" vertical="center"/>
    </xf>
    <xf numFmtId="169" fontId="73" fillId="0" borderId="1" xfId="1" applyNumberFormat="1" applyFont="1" applyFill="1" applyBorder="1" applyAlignment="1">
      <alignment horizontal="right" vertical="center"/>
    </xf>
    <xf numFmtId="0" fontId="73" fillId="0" borderId="24" xfId="1" applyFont="1" applyFill="1" applyBorder="1" applyAlignment="1">
      <alignment horizontal="center" vertical="center"/>
    </xf>
    <xf numFmtId="0" fontId="73" fillId="0" borderId="10" xfId="1" applyFont="1" applyFill="1" applyBorder="1" applyAlignment="1">
      <alignment horizontal="center" vertical="center"/>
    </xf>
    <xf numFmtId="168" fontId="49" fillId="0" borderId="0" xfId="1" applyNumberFormat="1" applyFont="1" applyBorder="1"/>
    <xf numFmtId="168" fontId="49" fillId="0" borderId="0" xfId="1" applyNumberFormat="1" applyFont="1" applyFill="1" applyBorder="1"/>
    <xf numFmtId="0" fontId="31" fillId="0" borderId="0" xfId="1" applyFont="1" applyFill="1" applyBorder="1" applyAlignment="1">
      <alignment horizontal="left" vertical="center"/>
    </xf>
    <xf numFmtId="0" fontId="31" fillId="0" borderId="0" xfId="1" applyFont="1" applyFill="1" applyBorder="1" applyAlignment="1">
      <alignment horizontal="right" vertical="center"/>
    </xf>
    <xf numFmtId="0" fontId="26" fillId="0" borderId="0" xfId="55" applyFont="1" applyAlignment="1">
      <alignment vertical="center"/>
    </xf>
    <xf numFmtId="0" fontId="26" fillId="0" borderId="0" xfId="55" applyFont="1" applyAlignment="1">
      <alignment horizontal="left" vertical="center"/>
    </xf>
    <xf numFmtId="0" fontId="26" fillId="0" borderId="0" xfId="55" applyFont="1" applyAlignment="1">
      <alignment horizontal="center" vertical="center"/>
    </xf>
    <xf numFmtId="0" fontId="26" fillId="0" borderId="3" xfId="55" applyFont="1" applyBorder="1" applyAlignment="1">
      <alignment vertical="center" wrapText="1"/>
    </xf>
    <xf numFmtId="0" fontId="26" fillId="0" borderId="24" xfId="55" applyFont="1" applyBorder="1" applyAlignment="1">
      <alignment vertical="center" wrapText="1"/>
    </xf>
    <xf numFmtId="0" fontId="26" fillId="0" borderId="1" xfId="55" applyFont="1" applyBorder="1" applyAlignment="1">
      <alignment horizontal="center" vertical="center" wrapText="1"/>
    </xf>
    <xf numFmtId="3" fontId="26" fillId="0" borderId="1" xfId="55" applyNumberFormat="1" applyFont="1" applyBorder="1" applyAlignment="1">
      <alignment horizontal="right" vertical="center" wrapText="1"/>
    </xf>
    <xf numFmtId="0" fontId="26" fillId="0" borderId="1" xfId="55" applyFont="1" applyBorder="1" applyAlignment="1">
      <alignment horizontal="right" vertical="center" wrapText="1"/>
    </xf>
    <xf numFmtId="3" fontId="26" fillId="0" borderId="1" xfId="55" applyNumberFormat="1" applyFont="1" applyBorder="1" applyAlignment="1">
      <alignment vertical="center"/>
    </xf>
    <xf numFmtId="3" fontId="74" fillId="12" borderId="1" xfId="55" applyNumberFormat="1" applyFont="1" applyFill="1" applyBorder="1" applyAlignment="1">
      <alignment vertical="center"/>
    </xf>
    <xf numFmtId="3" fontId="26" fillId="0" borderId="1" xfId="55" applyNumberFormat="1" applyFont="1" applyBorder="1" applyAlignment="1">
      <alignment horizontal="right" vertical="center"/>
    </xf>
    <xf numFmtId="3" fontId="74" fillId="0" borderId="1" xfId="55" applyNumberFormat="1" applyFont="1" applyBorder="1" applyAlignment="1">
      <alignment vertical="center"/>
    </xf>
    <xf numFmtId="0" fontId="26" fillId="0" borderId="1" xfId="55" applyFont="1" applyBorder="1" applyAlignment="1">
      <alignment horizontal="center" vertical="center"/>
    </xf>
    <xf numFmtId="0" fontId="26" fillId="0" borderId="6" xfId="55" applyFont="1" applyBorder="1" applyAlignment="1">
      <alignment horizontal="center" vertical="center"/>
    </xf>
    <xf numFmtId="0" fontId="45" fillId="0" borderId="0" xfId="16" applyBorder="1" applyAlignment="1" applyProtection="1"/>
    <xf numFmtId="0" fontId="31" fillId="0" borderId="0" xfId="55" applyFont="1" applyFill="1" applyBorder="1" applyAlignment="1">
      <alignment horizontal="center" vertical="center" wrapText="1"/>
    </xf>
    <xf numFmtId="0" fontId="2" fillId="0" borderId="0" xfId="55" applyBorder="1"/>
    <xf numFmtId="1" fontId="31" fillId="0" borderId="0" xfId="55" applyNumberFormat="1" applyFont="1" applyBorder="1" applyAlignment="1">
      <alignment horizontal="center" vertical="center" wrapText="1"/>
    </xf>
    <xf numFmtId="1" fontId="31" fillId="0" borderId="1" xfId="55" applyNumberFormat="1" applyFont="1" applyBorder="1" applyAlignment="1">
      <alignment horizontal="center" vertical="center" wrapText="1"/>
    </xf>
    <xf numFmtId="0" fontId="31" fillId="0" borderId="1" xfId="55" applyFont="1" applyFill="1" applyBorder="1" applyAlignment="1">
      <alignment horizontal="center" vertical="center" wrapText="1"/>
    </xf>
    <xf numFmtId="1" fontId="26" fillId="0" borderId="1" xfId="55" applyNumberFormat="1" applyFont="1" applyBorder="1" applyAlignment="1">
      <alignment vertical="center"/>
    </xf>
    <xf numFmtId="0" fontId="2" fillId="0" borderId="1" xfId="55" applyBorder="1"/>
    <xf numFmtId="16" fontId="2" fillId="0" borderId="1" xfId="55" applyNumberFormat="1" applyBorder="1"/>
    <xf numFmtId="1" fontId="26" fillId="0" borderId="2" xfId="55" applyNumberFormat="1" applyFont="1" applyBorder="1" applyAlignment="1">
      <alignment horizontal="center" vertical="center" wrapText="1"/>
    </xf>
    <xf numFmtId="3" fontId="26" fillId="0" borderId="2" xfId="55" applyNumberFormat="1" applyFont="1" applyBorder="1" applyAlignment="1">
      <alignment horizontal="right" vertical="center" wrapText="1"/>
    </xf>
    <xf numFmtId="0" fontId="26" fillId="0" borderId="26" xfId="55" applyFont="1" applyBorder="1" applyAlignment="1">
      <alignment horizontal="right" vertical="center" wrapText="1"/>
    </xf>
    <xf numFmtId="0" fontId="26" fillId="0" borderId="2" xfId="55" applyFont="1" applyBorder="1" applyAlignment="1">
      <alignment horizontal="right" vertical="center" wrapText="1"/>
    </xf>
    <xf numFmtId="1" fontId="26" fillId="0" borderId="1" xfId="55" applyNumberFormat="1" applyFont="1" applyBorder="1" applyAlignment="1">
      <alignment horizontal="center" vertical="center" wrapText="1"/>
    </xf>
    <xf numFmtId="3" fontId="26" fillId="0" borderId="1" xfId="55" applyNumberFormat="1" applyFont="1" applyBorder="1"/>
    <xf numFmtId="1" fontId="26" fillId="0" borderId="1" xfId="55" applyNumberFormat="1" applyFont="1" applyBorder="1" applyAlignment="1">
      <alignment horizontal="center" vertical="center"/>
    </xf>
    <xf numFmtId="1" fontId="74" fillId="0" borderId="1" xfId="55" applyNumberFormat="1" applyFont="1" applyBorder="1" applyAlignment="1">
      <alignment horizontal="center" vertical="center"/>
    </xf>
    <xf numFmtId="3" fontId="74" fillId="0" borderId="6" xfId="55" applyNumberFormat="1" applyFont="1" applyBorder="1" applyAlignment="1">
      <alignment vertical="center"/>
    </xf>
    <xf numFmtId="3" fontId="74" fillId="0" borderId="2" xfId="55" applyNumberFormat="1" applyFont="1" applyBorder="1" applyAlignment="1">
      <alignment vertical="center"/>
    </xf>
    <xf numFmtId="3" fontId="26" fillId="0" borderId="2" xfId="55" applyNumberFormat="1" applyFont="1" applyBorder="1" applyAlignment="1">
      <alignment horizontal="right" vertical="center"/>
    </xf>
    <xf numFmtId="3" fontId="26" fillId="0" borderId="0" xfId="55" applyNumberFormat="1" applyFont="1" applyBorder="1" applyAlignment="1">
      <alignment horizontal="right" vertical="center"/>
    </xf>
    <xf numFmtId="1" fontId="75" fillId="0" borderId="1" xfId="55" applyNumberFormat="1" applyFont="1" applyBorder="1" applyAlignment="1">
      <alignment horizontal="center" vertical="center"/>
    </xf>
    <xf numFmtId="0" fontId="31" fillId="0" borderId="0" xfId="55" applyFont="1" applyFill="1" applyBorder="1" applyAlignment="1">
      <alignment vertical="center"/>
    </xf>
    <xf numFmtId="0" fontId="31" fillId="0" borderId="83" xfId="55" applyFont="1" applyFill="1" applyBorder="1" applyAlignment="1">
      <alignment horizontal="center" vertical="center" wrapText="1"/>
    </xf>
    <xf numFmtId="0" fontId="26" fillId="0" borderId="1" xfId="55" applyFont="1" applyFill="1" applyBorder="1" applyAlignment="1">
      <alignment horizontal="center" vertical="center" wrapText="1"/>
    </xf>
    <xf numFmtId="0" fontId="26" fillId="0" borderId="1" xfId="55" applyFont="1" applyFill="1" applyBorder="1" applyAlignment="1">
      <alignment horizontal="center" vertical="center"/>
    </xf>
    <xf numFmtId="0" fontId="75" fillId="0" borderId="1" xfId="55" applyFont="1" applyBorder="1" applyAlignment="1">
      <alignment horizontal="center" vertical="center"/>
    </xf>
    <xf numFmtId="3" fontId="31" fillId="0" borderId="1" xfId="55" applyNumberFormat="1" applyFont="1" applyFill="1" applyBorder="1" applyAlignment="1">
      <alignment vertical="center"/>
    </xf>
    <xf numFmtId="3" fontId="31" fillId="0" borderId="84" xfId="55" applyNumberFormat="1" applyFont="1" applyFill="1" applyBorder="1" applyAlignment="1">
      <alignment vertical="center"/>
    </xf>
    <xf numFmtId="3" fontId="69" fillId="0" borderId="1" xfId="55" applyNumberFormat="1" applyFont="1" applyFill="1" applyBorder="1" applyAlignment="1">
      <alignment vertical="center"/>
    </xf>
    <xf numFmtId="169" fontId="31" fillId="0" borderId="0" xfId="55" applyNumberFormat="1" applyFont="1" applyFill="1" applyBorder="1" applyAlignment="1">
      <alignment vertical="center"/>
    </xf>
    <xf numFmtId="0" fontId="76" fillId="0" borderId="0" xfId="55" applyFont="1" applyFill="1" applyAlignment="1">
      <alignment vertical="center"/>
    </xf>
    <xf numFmtId="0" fontId="31" fillId="0" borderId="0" xfId="55" applyFont="1" applyFill="1" applyAlignment="1">
      <alignment vertical="center"/>
    </xf>
    <xf numFmtId="2" fontId="29" fillId="0" borderId="0" xfId="55" applyNumberFormat="1" applyFont="1" applyAlignment="1">
      <alignment horizontal="left" vertical="center" wrapText="1"/>
    </xf>
    <xf numFmtId="0" fontId="22" fillId="0" borderId="0" xfId="55" applyFont="1" applyAlignment="1">
      <alignment horizontal="left" vertical="center"/>
    </xf>
    <xf numFmtId="0" fontId="26" fillId="0" borderId="3" xfId="55" applyFont="1" applyBorder="1" applyAlignment="1">
      <alignment vertical="center"/>
    </xf>
    <xf numFmtId="0" fontId="26" fillId="0" borderId="3" xfId="55" applyFont="1" applyBorder="1" applyAlignment="1">
      <alignment horizontal="center" vertical="center" wrapText="1"/>
    </xf>
    <xf numFmtId="0" fontId="77" fillId="0" borderId="0" xfId="55" applyFont="1" applyAlignment="1">
      <alignment vertical="center"/>
    </xf>
    <xf numFmtId="0" fontId="77" fillId="0" borderId="0" xfId="55" applyFont="1" applyAlignment="1">
      <alignment horizontal="center" vertical="center"/>
    </xf>
    <xf numFmtId="49" fontId="77" fillId="0" borderId="1" xfId="55" applyNumberFormat="1" applyFont="1" applyBorder="1" applyAlignment="1">
      <alignment horizontal="center" vertical="center"/>
    </xf>
    <xf numFmtId="0" fontId="77" fillId="0" borderId="1" xfId="55" applyFont="1" applyBorder="1" applyAlignment="1">
      <alignment horizontal="center" vertical="center"/>
    </xf>
    <xf numFmtId="49" fontId="22" fillId="0" borderId="0" xfId="55" applyNumberFormat="1" applyFont="1" applyFill="1" applyBorder="1" applyAlignment="1">
      <alignment horizontal="left" vertical="center"/>
    </xf>
    <xf numFmtId="0" fontId="22" fillId="0" borderId="0" xfId="55" applyFont="1" applyFill="1" applyBorder="1" applyAlignment="1">
      <alignment vertical="center"/>
    </xf>
    <xf numFmtId="3" fontId="26" fillId="0" borderId="0" xfId="55" applyNumberFormat="1" applyFont="1" applyFill="1" applyBorder="1" applyAlignment="1">
      <alignment horizontal="right" vertical="center"/>
    </xf>
    <xf numFmtId="49" fontId="31" fillId="0" borderId="1" xfId="55" applyNumberFormat="1" applyFont="1" applyFill="1" applyBorder="1" applyAlignment="1">
      <alignment horizontal="center" vertical="center" wrapText="1"/>
    </xf>
    <xf numFmtId="0" fontId="31" fillId="0" borderId="6" xfId="55" applyFont="1" applyFill="1" applyBorder="1" applyAlignment="1">
      <alignment horizontal="center" vertical="center" wrapText="1"/>
    </xf>
    <xf numFmtId="44" fontId="77" fillId="0" borderId="3" xfId="94" applyFont="1" applyFill="1" applyBorder="1" applyAlignment="1">
      <alignment horizontal="center" vertical="center"/>
    </xf>
    <xf numFmtId="44" fontId="77" fillId="0" borderId="24" xfId="94" applyFont="1" applyFill="1" applyBorder="1" applyAlignment="1">
      <alignment horizontal="center" vertical="center"/>
    </xf>
    <xf numFmtId="44" fontId="77" fillId="0" borderId="10" xfId="94" applyFont="1" applyFill="1" applyBorder="1" applyAlignment="1">
      <alignment horizontal="center" vertical="center"/>
    </xf>
    <xf numFmtId="3" fontId="26" fillId="0" borderId="1" xfId="55" applyNumberFormat="1" applyFont="1" applyFill="1" applyBorder="1" applyAlignment="1">
      <alignment horizontal="right" vertical="center"/>
    </xf>
    <xf numFmtId="0" fontId="26" fillId="0" borderId="3" xfId="55" applyFont="1" applyFill="1" applyBorder="1" applyAlignment="1">
      <alignment horizontal="center" vertical="center"/>
    </xf>
    <xf numFmtId="0" fontId="26" fillId="0" borderId="24" xfId="55" applyFont="1" applyFill="1" applyBorder="1" applyAlignment="1">
      <alignment horizontal="center" vertical="center"/>
    </xf>
    <xf numFmtId="0" fontId="26" fillId="0" borderId="10" xfId="55" applyFont="1" applyFill="1" applyBorder="1" applyAlignment="1">
      <alignment horizontal="center" vertical="center"/>
    </xf>
    <xf numFmtId="0" fontId="26" fillId="0" borderId="68" xfId="55" applyFont="1" applyFill="1" applyBorder="1" applyAlignment="1">
      <alignment horizontal="center" vertical="center"/>
    </xf>
    <xf numFmtId="0" fontId="26" fillId="0" borderId="27" xfId="55" applyFont="1" applyFill="1" applyBorder="1" applyAlignment="1">
      <alignment horizontal="center" vertical="center"/>
    </xf>
    <xf numFmtId="0" fontId="79" fillId="0" borderId="0" xfId="56" applyFont="1" applyFill="1" applyAlignment="1">
      <alignment horizontal="left" vertical="center"/>
    </xf>
    <xf numFmtId="0" fontId="21" fillId="0" borderId="0" xfId="8" applyFont="1" applyAlignment="1">
      <alignment horizontal="left" vertical="center"/>
    </xf>
    <xf numFmtId="0" fontId="26" fillId="0" borderId="0" xfId="8" applyFont="1"/>
    <xf numFmtId="0" fontId="78" fillId="0" borderId="0" xfId="8" applyFont="1" applyAlignment="1">
      <alignment horizontal="left" vertical="center"/>
    </xf>
    <xf numFmtId="0" fontId="80" fillId="0" borderId="0" xfId="8" applyFont="1" applyAlignment="1">
      <alignment horizontal="center" vertical="center"/>
    </xf>
    <xf numFmtId="0" fontId="80" fillId="0" borderId="0" xfId="8" applyFont="1" applyAlignment="1">
      <alignment horizontal="right" vertical="center"/>
    </xf>
    <xf numFmtId="0" fontId="79" fillId="0" borderId="0" xfId="56" applyFont="1" applyFill="1" applyAlignment="1">
      <alignment horizontal="right" vertical="center"/>
    </xf>
    <xf numFmtId="0" fontId="81" fillId="0" borderId="1" xfId="8" applyFont="1" applyFill="1" applyBorder="1" applyAlignment="1">
      <alignment horizontal="center" vertical="center"/>
    </xf>
    <xf numFmtId="0" fontId="31" fillId="0" borderId="1" xfId="8" applyFont="1" applyFill="1" applyBorder="1" applyAlignment="1">
      <alignment horizontal="center" vertical="center" wrapText="1"/>
    </xf>
    <xf numFmtId="0" fontId="81" fillId="0" borderId="1" xfId="8" applyFont="1" applyFill="1" applyBorder="1" applyAlignment="1">
      <alignment horizontal="center" vertical="center" wrapText="1"/>
    </xf>
    <xf numFmtId="0" fontId="81" fillId="0" borderId="1" xfId="56" applyFont="1" applyFill="1" applyBorder="1" applyAlignment="1">
      <alignment horizontal="center" vertical="center" wrapText="1"/>
    </xf>
    <xf numFmtId="0" fontId="31" fillId="0" borderId="0" xfId="8" applyFont="1" applyAlignment="1">
      <alignment horizontal="center" vertical="center"/>
    </xf>
    <xf numFmtId="0" fontId="26" fillId="0" borderId="0" xfId="8" applyFont="1" applyAlignment="1">
      <alignment horizontal="center" vertical="center"/>
    </xf>
    <xf numFmtId="0" fontId="82" fillId="0" borderId="1" xfId="8" applyFont="1" applyFill="1" applyBorder="1" applyAlignment="1">
      <alignment horizontal="center" vertical="center"/>
    </xf>
    <xf numFmtId="3" fontId="82" fillId="0" borderId="1" xfId="8" applyNumberFormat="1" applyFont="1" applyFill="1" applyBorder="1" applyAlignment="1">
      <alignment horizontal="right" vertical="center"/>
    </xf>
    <xf numFmtId="0" fontId="82" fillId="0" borderId="1" xfId="56" applyFont="1" applyFill="1" applyBorder="1" applyAlignment="1">
      <alignment horizontal="right" vertical="center"/>
    </xf>
    <xf numFmtId="3" fontId="82" fillId="0" borderId="1" xfId="56" applyNumberFormat="1" applyFont="1" applyFill="1" applyBorder="1" applyAlignment="1">
      <alignment horizontal="right" vertical="center"/>
    </xf>
    <xf numFmtId="3" fontId="77" fillId="0" borderId="1" xfId="8" applyNumberFormat="1" applyFont="1" applyFill="1" applyBorder="1" applyAlignment="1">
      <alignment horizontal="right" vertical="center"/>
    </xf>
    <xf numFmtId="0" fontId="82" fillId="0" borderId="3" xfId="8" applyFont="1" applyFill="1" applyBorder="1" applyAlignment="1">
      <alignment horizontal="center" vertical="center"/>
    </xf>
    <xf numFmtId="3" fontId="77" fillId="0" borderId="24" xfId="8" applyNumberFormat="1" applyFont="1" applyFill="1" applyBorder="1" applyAlignment="1">
      <alignment horizontal="right" vertical="center"/>
    </xf>
    <xf numFmtId="3" fontId="82" fillId="0" borderId="24" xfId="8" applyNumberFormat="1" applyFont="1" applyFill="1" applyBorder="1" applyAlignment="1">
      <alignment horizontal="right" vertical="center"/>
    </xf>
    <xf numFmtId="0" fontId="77" fillId="0" borderId="1" xfId="14" applyFont="1" applyBorder="1" applyAlignment="1">
      <alignment vertical="center"/>
    </xf>
    <xf numFmtId="0" fontId="26" fillId="0" borderId="1" xfId="76" applyFont="1" applyBorder="1" applyAlignment="1">
      <alignment vertical="center"/>
    </xf>
    <xf numFmtId="3" fontId="83" fillId="0" borderId="1" xfId="61" applyNumberFormat="1" applyFont="1" applyBorder="1" applyAlignment="1">
      <alignment horizontal="right" vertical="center"/>
    </xf>
    <xf numFmtId="3" fontId="83" fillId="12" borderId="1" xfId="61" applyNumberFormat="1" applyFont="1" applyFill="1" applyBorder="1" applyAlignment="1">
      <alignment horizontal="right" vertical="center"/>
    </xf>
    <xf numFmtId="0" fontId="83" fillId="0" borderId="1" xfId="61" applyFont="1" applyBorder="1" applyAlignment="1">
      <alignment vertical="center"/>
    </xf>
    <xf numFmtId="3" fontId="26" fillId="0" borderId="1" xfId="8" applyNumberFormat="1" applyFont="1" applyFill="1" applyBorder="1" applyAlignment="1">
      <alignment horizontal="right" vertical="center"/>
    </xf>
    <xf numFmtId="168" fontId="82" fillId="0" borderId="1" xfId="8" applyNumberFormat="1" applyFont="1" applyFill="1" applyBorder="1" applyAlignment="1">
      <alignment horizontal="right" vertical="center"/>
    </xf>
    <xf numFmtId="168" fontId="82" fillId="0" borderId="1" xfId="56" applyNumberFormat="1" applyFont="1" applyFill="1" applyBorder="1" applyAlignment="1">
      <alignment horizontal="right" vertical="center"/>
    </xf>
    <xf numFmtId="168" fontId="77" fillId="0" borderId="1" xfId="8" applyNumberFormat="1" applyFont="1" applyFill="1" applyBorder="1" applyAlignment="1">
      <alignment horizontal="right" vertical="center"/>
    </xf>
    <xf numFmtId="168" fontId="77" fillId="0" borderId="24" xfId="8" applyNumberFormat="1" applyFont="1" applyFill="1" applyBorder="1" applyAlignment="1">
      <alignment horizontal="right" vertical="center"/>
    </xf>
    <xf numFmtId="168" fontId="82" fillId="0" borderId="24" xfId="8" applyNumberFormat="1" applyFont="1" applyFill="1" applyBorder="1" applyAlignment="1">
      <alignment horizontal="right" vertical="center"/>
    </xf>
    <xf numFmtId="168" fontId="75" fillId="0" borderId="1" xfId="61" applyNumberFormat="1" applyFont="1" applyBorder="1" applyAlignment="1">
      <alignment vertical="center"/>
    </xf>
    <xf numFmtId="0" fontId="83" fillId="0" borderId="1" xfId="61" applyFont="1" applyBorder="1" applyAlignment="1">
      <alignment horizontal="right" vertical="center"/>
    </xf>
    <xf numFmtId="168" fontId="83" fillId="0" borderId="1" xfId="61" applyNumberFormat="1" applyFont="1" applyBorder="1" applyAlignment="1">
      <alignment horizontal="right" vertical="center"/>
    </xf>
    <xf numFmtId="168" fontId="83" fillId="12" borderId="1" xfId="61" applyNumberFormat="1" applyFont="1" applyFill="1" applyBorder="1" applyAlignment="1">
      <alignment horizontal="right" vertical="center"/>
    </xf>
    <xf numFmtId="168" fontId="83" fillId="0" borderId="1" xfId="61" applyNumberFormat="1" applyFont="1" applyBorder="1" applyAlignment="1">
      <alignment vertical="center"/>
    </xf>
    <xf numFmtId="0" fontId="26" fillId="0" borderId="83" xfId="8" applyFont="1" applyBorder="1" applyAlignment="1">
      <alignment horizontal="center" vertical="center"/>
    </xf>
    <xf numFmtId="3" fontId="77" fillId="0" borderId="1" xfId="14" applyNumberFormat="1" applyFont="1" applyBorder="1" applyAlignment="1">
      <alignment vertical="center"/>
    </xf>
    <xf numFmtId="0" fontId="82" fillId="0" borderId="1" xfId="8" applyFont="1" applyFill="1" applyBorder="1" applyAlignment="1">
      <alignment horizontal="right" vertical="center"/>
    </xf>
    <xf numFmtId="3" fontId="82" fillId="0" borderId="1" xfId="56" quotePrefix="1" applyNumberFormat="1" applyFont="1" applyFill="1" applyBorder="1" applyAlignment="1">
      <alignment horizontal="right" vertical="center"/>
    </xf>
    <xf numFmtId="41" fontId="82" fillId="0" borderId="1" xfId="8" quotePrefix="1" applyNumberFormat="1" applyFont="1" applyFill="1" applyBorder="1" applyAlignment="1">
      <alignment horizontal="right" vertical="center"/>
    </xf>
    <xf numFmtId="170" fontId="82" fillId="0" borderId="1" xfId="56" quotePrefix="1" applyNumberFormat="1" applyFont="1" applyFill="1" applyBorder="1" applyAlignment="1">
      <alignment horizontal="right" vertical="center"/>
    </xf>
    <xf numFmtId="0" fontId="26" fillId="0" borderId="1" xfId="8" applyFont="1" applyFill="1" applyBorder="1" applyAlignment="1">
      <alignment horizontal="right" vertical="center"/>
    </xf>
    <xf numFmtId="171" fontId="26" fillId="0" borderId="1" xfId="8" applyNumberFormat="1" applyFont="1" applyFill="1" applyBorder="1" applyAlignment="1">
      <alignment horizontal="right" vertical="center"/>
    </xf>
    <xf numFmtId="3" fontId="83" fillId="0" borderId="1" xfId="61" quotePrefix="1" applyNumberFormat="1" applyFont="1" applyBorder="1" applyAlignment="1">
      <alignment horizontal="right" vertical="center"/>
    </xf>
    <xf numFmtId="0" fontId="82" fillId="0" borderId="0" xfId="8" applyFont="1" applyFill="1" applyBorder="1" applyAlignment="1">
      <alignment horizontal="center" vertical="center"/>
    </xf>
    <xf numFmtId="3" fontId="83" fillId="0" borderId="0" xfId="61" applyNumberFormat="1" applyFont="1" applyBorder="1" applyAlignment="1">
      <alignment horizontal="right" vertical="center"/>
    </xf>
    <xf numFmtId="0" fontId="82" fillId="0" borderId="0" xfId="56" applyFont="1" applyAlignment="1">
      <alignment horizontal="right" vertical="center"/>
    </xf>
    <xf numFmtId="0" fontId="31" fillId="0" borderId="0" xfId="8" applyFont="1" applyFill="1" applyAlignment="1">
      <alignment horizontal="left" vertical="center"/>
    </xf>
    <xf numFmtId="0" fontId="31" fillId="0" borderId="0" xfId="8" applyFont="1" applyFill="1" applyAlignment="1">
      <alignment horizontal="right" vertical="center"/>
    </xf>
    <xf numFmtId="0" fontId="26" fillId="0" borderId="0" xfId="56" applyFont="1" applyAlignment="1">
      <alignment horizontal="left" vertical="center"/>
    </xf>
    <xf numFmtId="0" fontId="31" fillId="0" borderId="0" xfId="8" applyFont="1"/>
    <xf numFmtId="0" fontId="21" fillId="0" borderId="0" xfId="8" applyFont="1" applyFill="1" applyAlignment="1">
      <alignment horizontal="right" vertical="center"/>
    </xf>
    <xf numFmtId="0" fontId="21" fillId="0" borderId="0" xfId="8" applyFill="1" applyAlignment="1">
      <alignment horizontal="center" vertical="center"/>
    </xf>
    <xf numFmtId="0" fontId="26" fillId="0" borderId="0" xfId="56" applyFont="1" applyAlignment="1">
      <alignment horizontal="right" vertical="center"/>
    </xf>
    <xf numFmtId="0" fontId="21" fillId="0" borderId="0" xfId="8" applyFont="1" applyAlignment="1">
      <alignment horizontal="right" vertical="center"/>
    </xf>
    <xf numFmtId="0" fontId="21" fillId="0" borderId="0" xfId="8" applyAlignment="1">
      <alignment horizontal="center" vertical="center"/>
    </xf>
    <xf numFmtId="0" fontId="26" fillId="0" borderId="0" xfId="56" applyFont="1"/>
    <xf numFmtId="0" fontId="81" fillId="0" borderId="1" xfId="56" applyFont="1" applyBorder="1" applyAlignment="1">
      <alignment horizontal="center" vertical="center"/>
    </xf>
    <xf numFmtId="0" fontId="81" fillId="0" borderId="1" xfId="56" applyFont="1" applyBorder="1" applyAlignment="1">
      <alignment horizontal="center" vertical="center" wrapText="1"/>
    </xf>
    <xf numFmtId="0" fontId="81" fillId="5" borderId="1" xfId="56" applyFont="1" applyFill="1" applyBorder="1" applyAlignment="1">
      <alignment horizontal="center" vertical="center" wrapText="1"/>
    </xf>
    <xf numFmtId="0" fontId="31" fillId="0" borderId="0" xfId="56" applyFont="1" applyAlignment="1">
      <alignment horizontal="center" vertical="center"/>
    </xf>
    <xf numFmtId="0" fontId="82" fillId="0" borderId="2" xfId="56" applyFont="1" applyFill="1" applyBorder="1" applyAlignment="1">
      <alignment horizontal="center" vertical="center"/>
    </xf>
    <xf numFmtId="0" fontId="26" fillId="0" borderId="0" xfId="56" applyFont="1" applyAlignment="1">
      <alignment horizontal="center" vertical="center"/>
    </xf>
    <xf numFmtId="0" fontId="77" fillId="0" borderId="0" xfId="56" applyFont="1" applyBorder="1" applyAlignment="1">
      <alignment horizontal="left" vertical="center"/>
    </xf>
    <xf numFmtId="0" fontId="82" fillId="0" borderId="1" xfId="56" applyFont="1" applyFill="1" applyBorder="1" applyAlignment="1">
      <alignment horizontal="center" vertical="center"/>
    </xf>
    <xf numFmtId="0" fontId="83" fillId="0" borderId="1" xfId="61" quotePrefix="1" applyFont="1" applyBorder="1" applyAlignment="1">
      <alignment horizontal="right" vertical="center"/>
    </xf>
    <xf numFmtId="0" fontId="26" fillId="0" borderId="0" xfId="56" applyFont="1" applyFill="1" applyAlignment="1">
      <alignment horizontal="center" vertical="center"/>
    </xf>
    <xf numFmtId="0" fontId="26" fillId="0" borderId="0" xfId="56" applyFont="1" applyFill="1" applyAlignment="1">
      <alignment horizontal="right" vertical="center"/>
    </xf>
    <xf numFmtId="0" fontId="26" fillId="0" borderId="0" xfId="56" applyFont="1" applyFill="1"/>
    <xf numFmtId="0" fontId="21" fillId="0" borderId="0" xfId="56" applyFont="1" applyAlignment="1">
      <alignment horizontal="left" vertical="center"/>
    </xf>
    <xf numFmtId="0" fontId="79" fillId="0" borderId="0" xfId="56" applyFont="1" applyAlignment="1">
      <alignment horizontal="center" vertical="center"/>
    </xf>
    <xf numFmtId="0" fontId="21" fillId="0" borderId="0" xfId="56" applyFont="1" applyAlignment="1">
      <alignment horizontal="center" vertical="center"/>
    </xf>
    <xf numFmtId="0" fontId="81" fillId="0" borderId="15" xfId="56" applyFont="1" applyBorder="1" applyAlignment="1">
      <alignment horizontal="center" vertical="center"/>
    </xf>
    <xf numFmtId="0" fontId="81" fillId="0" borderId="2" xfId="56" applyFont="1" applyBorder="1" applyAlignment="1">
      <alignment horizontal="center" vertical="center" wrapText="1"/>
    </xf>
    <xf numFmtId="0" fontId="81" fillId="5" borderId="2" xfId="56" applyFont="1" applyFill="1" applyBorder="1" applyAlignment="1">
      <alignment horizontal="center" vertical="center" wrapText="1"/>
    </xf>
    <xf numFmtId="3" fontId="26" fillId="0" borderId="1" xfId="56" applyNumberFormat="1" applyFont="1" applyBorder="1" applyAlignment="1">
      <alignment vertical="center"/>
    </xf>
    <xf numFmtId="3" fontId="26" fillId="0" borderId="1" xfId="56" applyNumberFormat="1" applyFont="1" applyBorder="1" applyAlignment="1">
      <alignment horizontal="right" vertical="center"/>
    </xf>
    <xf numFmtId="3" fontId="86" fillId="0" borderId="1" xfId="61" applyNumberFormat="1" applyFont="1" applyBorder="1" applyAlignment="1">
      <alignment vertical="center"/>
    </xf>
    <xf numFmtId="3" fontId="83" fillId="0" borderId="1" xfId="61" applyNumberFormat="1" applyFont="1" applyBorder="1" applyAlignment="1">
      <alignment vertical="center"/>
    </xf>
    <xf numFmtId="0" fontId="26" fillId="0" borderId="1" xfId="56" applyNumberFormat="1" applyFont="1" applyBorder="1" applyAlignment="1">
      <alignment horizontal="right" vertical="center"/>
    </xf>
    <xf numFmtId="0" fontId="26" fillId="0" borderId="1" xfId="56" applyNumberFormat="1" applyFont="1" applyBorder="1" applyAlignment="1">
      <alignment vertical="center"/>
    </xf>
    <xf numFmtId="0" fontId="51" fillId="0" borderId="0" xfId="52" applyFill="1"/>
    <xf numFmtId="0" fontId="87" fillId="0" borderId="0" xfId="52" applyFont="1" applyFill="1" applyBorder="1" applyAlignment="1">
      <alignment horizontal="left" vertical="center"/>
    </xf>
    <xf numFmtId="0" fontId="87" fillId="0" borderId="0" xfId="52" applyNumberFormat="1" applyFont="1" applyFill="1" applyBorder="1" applyAlignment="1">
      <alignment horizontal="left" vertical="center"/>
    </xf>
    <xf numFmtId="0" fontId="80" fillId="0" borderId="0" xfId="52" applyFont="1" applyBorder="1" applyAlignment="1">
      <alignment horizontal="left" vertical="center"/>
    </xf>
    <xf numFmtId="0" fontId="78" fillId="0" borderId="0" xfId="52" applyFont="1" applyFill="1" applyBorder="1" applyAlignment="1">
      <alignment horizontal="left" vertical="center"/>
    </xf>
    <xf numFmtId="0" fontId="4" fillId="0" borderId="0" xfId="52" applyNumberFormat="1" applyFont="1" applyFill="1" applyBorder="1" applyAlignment="1">
      <alignment horizontal="left" vertical="center"/>
    </xf>
    <xf numFmtId="0" fontId="4" fillId="0" borderId="0" xfId="52" applyFont="1" applyBorder="1" applyAlignment="1">
      <alignment horizontal="left" vertical="center"/>
    </xf>
    <xf numFmtId="0" fontId="81" fillId="0" borderId="26" xfId="52" applyFont="1" applyFill="1" applyBorder="1" applyAlignment="1">
      <alignment horizontal="center" vertical="center"/>
    </xf>
    <xf numFmtId="0" fontId="81" fillId="0" borderId="6" xfId="52" applyNumberFormat="1" applyFont="1" applyFill="1" applyBorder="1" applyAlignment="1">
      <alignment horizontal="center" vertical="center"/>
    </xf>
    <xf numFmtId="0" fontId="81" fillId="0" borderId="6" xfId="52" applyNumberFormat="1" applyFont="1" applyFill="1" applyBorder="1" applyAlignment="1">
      <alignment horizontal="center" vertical="center" wrapText="1"/>
    </xf>
    <xf numFmtId="0" fontId="51" fillId="0" borderId="0" xfId="52" applyFill="1" applyAlignment="1">
      <alignment horizontal="center"/>
    </xf>
    <xf numFmtId="0" fontId="82" fillId="0" borderId="3" xfId="52" applyFont="1" applyFill="1" applyBorder="1" applyAlignment="1">
      <alignment horizontal="center"/>
    </xf>
    <xf numFmtId="0" fontId="82" fillId="0" borderId="1" xfId="52" applyNumberFormat="1" applyFont="1" applyFill="1" applyBorder="1" applyAlignment="1">
      <alignment horizontal="right"/>
    </xf>
    <xf numFmtId="0" fontId="77" fillId="0" borderId="1" xfId="70" applyNumberFormat="1" applyFont="1" applyFill="1" applyBorder="1" applyAlignment="1">
      <alignment horizontal="right"/>
    </xf>
    <xf numFmtId="0" fontId="77" fillId="0" borderId="1" xfId="82" applyNumberFormat="1" applyFont="1" applyFill="1" applyBorder="1" applyAlignment="1">
      <alignment horizontal="right"/>
    </xf>
    <xf numFmtId="0" fontId="77" fillId="0" borderId="1" xfId="67" applyNumberFormat="1" applyFont="1" applyFill="1" applyBorder="1" applyAlignment="1">
      <alignment horizontal="right"/>
    </xf>
    <xf numFmtId="0" fontId="82" fillId="0" borderId="1" xfId="52" applyFont="1" applyFill="1" applyBorder="1" applyAlignment="1">
      <alignment horizontal="center"/>
    </xf>
    <xf numFmtId="0" fontId="51" fillId="0" borderId="0" xfId="52" applyFill="1" applyAlignment="1">
      <alignment horizontal="center" vertical="center"/>
    </xf>
    <xf numFmtId="0" fontId="26" fillId="0" borderId="1" xfId="70" applyNumberFormat="1" applyFont="1" applyFill="1" applyBorder="1" applyAlignment="1">
      <alignment horizontal="right"/>
    </xf>
    <xf numFmtId="0" fontId="81" fillId="0" borderId="0" xfId="52" applyFont="1" applyAlignment="1">
      <alignment horizontal="left"/>
    </xf>
    <xf numFmtId="0" fontId="62" fillId="0" borderId="0" xfId="52" applyFont="1" applyFill="1"/>
    <xf numFmtId="0" fontId="81" fillId="0" borderId="1" xfId="52" applyFont="1" applyFill="1" applyBorder="1" applyAlignment="1">
      <alignment horizontal="center" vertical="center"/>
    </xf>
    <xf numFmtId="0" fontId="81" fillId="0" borderId="1" xfId="52" applyNumberFormat="1" applyFont="1" applyFill="1" applyBorder="1" applyAlignment="1">
      <alignment horizontal="center" vertical="center" wrapText="1"/>
    </xf>
    <xf numFmtId="0" fontId="51" fillId="0" borderId="0" xfId="52" applyFill="1" applyAlignment="1">
      <alignment horizontal="center" vertical="center" wrapText="1"/>
    </xf>
    <xf numFmtId="0" fontId="92" fillId="0" borderId="47" xfId="0" applyFont="1" applyBorder="1" applyAlignment="1">
      <alignment horizontal="right" vertical="center" wrapText="1"/>
    </xf>
    <xf numFmtId="0" fontId="91" fillId="0" borderId="47" xfId="0" applyFont="1" applyBorder="1" applyAlignment="1">
      <alignment horizontal="center" vertical="center" wrapText="1"/>
    </xf>
    <xf numFmtId="3" fontId="91" fillId="0" borderId="47" xfId="0" applyNumberFormat="1" applyFont="1" applyBorder="1" applyAlignment="1">
      <alignment horizontal="center" vertical="center" wrapText="1"/>
    </xf>
    <xf numFmtId="0" fontId="92" fillId="0" borderId="47" xfId="0" applyFont="1" applyBorder="1" applyAlignment="1">
      <alignment horizontal="center" vertical="center" wrapText="1"/>
    </xf>
    <xf numFmtId="0" fontId="88" fillId="0" borderId="0" xfId="0" applyFont="1" applyAlignment="1">
      <alignment vertical="center"/>
    </xf>
    <xf numFmtId="0" fontId="0" fillId="0" borderId="0" xfId="0" applyAlignment="1">
      <alignment vertical="center"/>
    </xf>
    <xf numFmtId="0" fontId="89" fillId="0" borderId="25" xfId="0" applyFont="1" applyBorder="1" applyAlignment="1">
      <alignment horizontal="center" vertical="center" wrapText="1"/>
    </xf>
    <xf numFmtId="0" fontId="89" fillId="0" borderId="44" xfId="0" applyFont="1" applyBorder="1" applyAlignment="1">
      <alignment horizontal="center" vertical="center" wrapText="1"/>
    </xf>
    <xf numFmtId="0" fontId="90" fillId="0" borderId="46" xfId="0" applyFont="1" applyBorder="1" applyAlignment="1">
      <alignment vertical="center" wrapText="1"/>
    </xf>
    <xf numFmtId="0" fontId="91" fillId="0" borderId="47" xfId="0" applyFont="1" applyBorder="1" applyAlignment="1">
      <alignment vertical="center" wrapText="1"/>
    </xf>
    <xf numFmtId="0" fontId="93" fillId="0" borderId="46" xfId="0" applyFont="1" applyBorder="1" applyAlignment="1">
      <alignment vertical="center" wrapText="1"/>
    </xf>
    <xf numFmtId="0" fontId="92" fillId="0" borderId="47" xfId="0" applyFont="1" applyBorder="1" applyAlignment="1">
      <alignment vertical="center" wrapText="1"/>
    </xf>
    <xf numFmtId="3" fontId="92" fillId="0" borderId="47" xfId="0" applyNumberFormat="1" applyFont="1" applyBorder="1" applyAlignment="1">
      <alignment horizontal="right" vertical="center" wrapText="1"/>
    </xf>
    <xf numFmtId="0" fontId="92" fillId="0" borderId="46" xfId="0" applyFont="1" applyBorder="1" applyAlignment="1">
      <alignment vertical="center" wrapText="1"/>
    </xf>
    <xf numFmtId="0" fontId="94" fillId="0" borderId="46" xfId="0" applyFont="1" applyBorder="1" applyAlignment="1">
      <alignment horizontal="center" vertical="center" wrapText="1"/>
    </xf>
    <xf numFmtId="0" fontId="94" fillId="0" borderId="47" xfId="0" applyFont="1" applyBorder="1" applyAlignment="1">
      <alignment horizontal="center" vertical="center" wrapText="1"/>
    </xf>
    <xf numFmtId="0" fontId="90" fillId="0" borderId="47" xfId="0" applyFont="1" applyBorder="1" applyAlignment="1">
      <alignment horizontal="center" vertical="center" wrapText="1"/>
    </xf>
    <xf numFmtId="3" fontId="90" fillId="0" borderId="47" xfId="0" applyNumberFormat="1" applyFont="1" applyBorder="1" applyAlignment="1">
      <alignment horizontal="center" vertical="center" wrapText="1"/>
    </xf>
    <xf numFmtId="3" fontId="92" fillId="0" borderId="47" xfId="0" applyNumberFormat="1" applyFont="1" applyBorder="1" applyAlignment="1">
      <alignment horizontal="center" vertical="center" wrapText="1"/>
    </xf>
    <xf numFmtId="0" fontId="93" fillId="0" borderId="41" xfId="0" applyFont="1" applyBorder="1" applyAlignment="1">
      <alignment vertical="center" wrapText="1"/>
    </xf>
    <xf numFmtId="0" fontId="94" fillId="0" borderId="25" xfId="0" applyFont="1" applyBorder="1" applyAlignment="1">
      <alignment horizontal="center" vertical="center" wrapText="1"/>
    </xf>
    <xf numFmtId="0" fontId="94" fillId="0" borderId="44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94" fillId="0" borderId="47" xfId="0" applyFont="1" applyBorder="1" applyAlignment="1">
      <alignment horizontal="center" vertical="center"/>
    </xf>
    <xf numFmtId="0" fontId="92" fillId="0" borderId="46" xfId="0" applyFont="1" applyBorder="1" applyAlignment="1">
      <alignment vertical="center"/>
    </xf>
    <xf numFmtId="0" fontId="95" fillId="0" borderId="0" xfId="0" applyFont="1" applyAlignment="1">
      <alignment vertical="center"/>
    </xf>
    <xf numFmtId="0" fontId="92" fillId="0" borderId="46" xfId="0" applyFont="1" applyBorder="1" applyAlignment="1">
      <alignment horizontal="center" vertical="center" wrapText="1"/>
    </xf>
    <xf numFmtId="4" fontId="92" fillId="0" borderId="47" xfId="0" applyNumberFormat="1" applyFont="1" applyBorder="1" applyAlignment="1">
      <alignment horizontal="right" vertical="center" wrapText="1"/>
    </xf>
    <xf numFmtId="0" fontId="0" fillId="0" borderId="47" xfId="0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92" fillId="0" borderId="47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3" fontId="92" fillId="0" borderId="47" xfId="0" applyNumberFormat="1" applyFont="1" applyBorder="1" applyAlignment="1">
      <alignment horizontal="center" vertical="center"/>
    </xf>
    <xf numFmtId="3" fontId="94" fillId="0" borderId="47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4" fontId="92" fillId="0" borderId="47" xfId="0" applyNumberFormat="1" applyFont="1" applyBorder="1" applyAlignment="1">
      <alignment horizontal="center" vertical="center" wrapText="1"/>
    </xf>
    <xf numFmtId="0" fontId="96" fillId="0" borderId="0" xfId="0" applyFont="1"/>
    <xf numFmtId="0" fontId="0" fillId="0" borderId="46" xfId="0" applyBorder="1"/>
    <xf numFmtId="0" fontId="0" fillId="0" borderId="48" xfId="0" applyBorder="1" applyAlignment="1">
      <alignment horizontal="center" wrapText="1"/>
    </xf>
    <xf numFmtId="0" fontId="0" fillId="0" borderId="67" xfId="0" applyBorder="1" applyAlignment="1">
      <alignment horizontal="center" wrapText="1"/>
    </xf>
    <xf numFmtId="0" fontId="97" fillId="0" borderId="67" xfId="0" applyFont="1" applyBorder="1" applyAlignment="1">
      <alignment horizontal="center" wrapText="1"/>
    </xf>
    <xf numFmtId="0" fontId="97" fillId="0" borderId="47" xfId="0" applyFont="1" applyBorder="1" applyAlignment="1">
      <alignment horizontal="center" wrapText="1"/>
    </xf>
    <xf numFmtId="0" fontId="0" fillId="0" borderId="47" xfId="0" applyBorder="1"/>
    <xf numFmtId="0" fontId="14" fillId="0" borderId="45" xfId="0" applyFont="1" applyBorder="1" applyAlignment="1">
      <alignment wrapText="1"/>
    </xf>
    <xf numFmtId="0" fontId="0" fillId="0" borderId="45" xfId="0" applyBorder="1" applyAlignment="1">
      <alignment wrapText="1"/>
    </xf>
    <xf numFmtId="0" fontId="0" fillId="0" borderId="47" xfId="0" applyBorder="1" applyAlignment="1">
      <alignment horizontal="center" wrapText="1"/>
    </xf>
    <xf numFmtId="0" fontId="0" fillId="0" borderId="45" xfId="0" applyBorder="1" applyAlignment="1">
      <alignment vertical="top" wrapText="1"/>
    </xf>
    <xf numFmtId="0" fontId="14" fillId="0" borderId="45" xfId="0" applyFont="1" applyBorder="1" applyAlignment="1">
      <alignment vertical="top" wrapText="1"/>
    </xf>
    <xf numFmtId="0" fontId="0" fillId="0" borderId="46" xfId="0" applyBorder="1" applyAlignment="1">
      <alignment vertical="top" wrapText="1"/>
    </xf>
    <xf numFmtId="0" fontId="99" fillId="0" borderId="45" xfId="0" applyFont="1" applyBorder="1" applyAlignment="1">
      <alignment wrapText="1"/>
    </xf>
    <xf numFmtId="0" fontId="100" fillId="0" borderId="0" xfId="0" applyFont="1"/>
    <xf numFmtId="0" fontId="101" fillId="0" borderId="0" xfId="0" applyFont="1"/>
    <xf numFmtId="0" fontId="100" fillId="49" borderId="88" xfId="0" applyFont="1" applyFill="1" applyBorder="1" applyAlignment="1">
      <alignment wrapText="1"/>
    </xf>
    <xf numFmtId="0" fontId="100" fillId="49" borderId="67" xfId="0" applyFont="1" applyFill="1" applyBorder="1" applyAlignment="1">
      <alignment wrapText="1"/>
    </xf>
    <xf numFmtId="0" fontId="0" fillId="49" borderId="47" xfId="0" applyFill="1" applyBorder="1" applyAlignment="1">
      <alignment wrapText="1"/>
    </xf>
    <xf numFmtId="0" fontId="100" fillId="49" borderId="89" xfId="0" applyFont="1" applyFill="1" applyBorder="1" applyAlignment="1">
      <alignment wrapText="1"/>
    </xf>
    <xf numFmtId="0" fontId="100" fillId="49" borderId="90" xfId="0" applyFont="1" applyFill="1" applyBorder="1" applyAlignment="1">
      <alignment wrapText="1"/>
    </xf>
    <xf numFmtId="0" fontId="100" fillId="49" borderId="91" xfId="0" applyFont="1" applyFill="1" applyBorder="1" applyAlignment="1">
      <alignment wrapText="1"/>
    </xf>
    <xf numFmtId="0" fontId="101" fillId="0" borderId="87" xfId="0" applyFont="1" applyBorder="1"/>
    <xf numFmtId="0" fontId="100" fillId="49" borderId="92" xfId="0" applyFont="1" applyFill="1" applyBorder="1"/>
    <xf numFmtId="0" fontId="102" fillId="0" borderId="0" xfId="0" applyFont="1"/>
    <xf numFmtId="0" fontId="103" fillId="0" borderId="0" xfId="0" applyFont="1" applyAlignment="1">
      <alignment horizontal="left" indent="5"/>
    </xf>
    <xf numFmtId="0" fontId="27" fillId="0" borderId="0" xfId="11" applyAlignment="1" applyProtection="1"/>
    <xf numFmtId="0" fontId="29" fillId="49" borderId="89" xfId="0" applyFont="1" applyFill="1" applyBorder="1" applyAlignment="1">
      <alignment horizontal="center" wrapText="1"/>
    </xf>
    <xf numFmtId="0" fontId="29" fillId="49" borderId="91" xfId="0" applyFont="1" applyFill="1" applyBorder="1" applyAlignment="1">
      <alignment horizontal="center" wrapText="1"/>
    </xf>
    <xf numFmtId="0" fontId="21" fillId="0" borderId="87" xfId="0" applyFont="1" applyBorder="1"/>
    <xf numFmtId="0" fontId="21" fillId="0" borderId="47" xfId="0" applyFont="1" applyBorder="1" applyAlignment="1">
      <alignment horizontal="center"/>
    </xf>
    <xf numFmtId="0" fontId="21" fillId="0" borderId="91" xfId="0" applyFont="1" applyBorder="1" applyAlignment="1">
      <alignment horizontal="center"/>
    </xf>
    <xf numFmtId="0" fontId="29" fillId="49" borderId="92" xfId="0" applyFont="1" applyFill="1" applyBorder="1" applyAlignment="1">
      <alignment horizontal="center"/>
    </xf>
    <xf numFmtId="0" fontId="29" fillId="49" borderId="93" xfId="0" applyFont="1" applyFill="1" applyBorder="1" applyAlignment="1">
      <alignment horizontal="center"/>
    </xf>
    <xf numFmtId="3" fontId="29" fillId="49" borderId="94" xfId="0" applyNumberFormat="1" applyFont="1" applyFill="1" applyBorder="1" applyAlignment="1">
      <alignment horizontal="center"/>
    </xf>
    <xf numFmtId="0" fontId="103" fillId="0" borderId="0" xfId="0" applyFont="1" applyAlignment="1">
      <alignment horizontal="left" indent="2"/>
    </xf>
    <xf numFmtId="0" fontId="101" fillId="0" borderId="0" xfId="0" applyFont="1" applyAlignment="1">
      <alignment horizontal="left" indent="5"/>
    </xf>
    <xf numFmtId="0" fontId="98" fillId="0" borderId="47" xfId="0" applyFont="1" applyBorder="1" applyAlignment="1">
      <alignment horizontal="center" wrapText="1"/>
    </xf>
    <xf numFmtId="0" fontId="98" fillId="0" borderId="67" xfId="0" applyFont="1" applyBorder="1" applyAlignment="1">
      <alignment horizontal="center" wrapText="1"/>
    </xf>
    <xf numFmtId="0" fontId="94" fillId="0" borderId="48" xfId="0" applyFont="1" applyBorder="1" applyAlignment="1">
      <alignment horizontal="center"/>
    </xf>
    <xf numFmtId="0" fontId="94" fillId="0" borderId="47" xfId="0" applyFont="1" applyBorder="1" applyAlignment="1">
      <alignment horizontal="center"/>
    </xf>
    <xf numFmtId="0" fontId="94" fillId="0" borderId="48" xfId="0" applyFont="1" applyBorder="1" applyAlignment="1">
      <alignment horizontal="center" wrapText="1"/>
    </xf>
    <xf numFmtId="0" fontId="94" fillId="0" borderId="47" xfId="0" applyFont="1" applyBorder="1" applyAlignment="1">
      <alignment horizontal="center" wrapText="1"/>
    </xf>
    <xf numFmtId="0" fontId="92" fillId="0" borderId="46" xfId="0" applyFont="1" applyBorder="1"/>
    <xf numFmtId="0" fontId="92" fillId="0" borderId="47" xfId="0" applyFont="1" applyBorder="1"/>
    <xf numFmtId="0" fontId="92" fillId="0" borderId="47" xfId="0" applyFont="1" applyBorder="1" applyAlignment="1">
      <alignment horizontal="center"/>
    </xf>
    <xf numFmtId="0" fontId="21" fillId="50" borderId="48" xfId="0" applyFont="1" applyFill="1" applyBorder="1" applyAlignment="1">
      <alignment horizontal="center" wrapText="1"/>
    </xf>
    <xf numFmtId="0" fontId="21" fillId="50" borderId="47" xfId="0" applyFont="1" applyFill="1" applyBorder="1" applyAlignment="1">
      <alignment horizontal="center" wrapText="1"/>
    </xf>
    <xf numFmtId="0" fontId="105" fillId="0" borderId="67" xfId="0" applyFont="1" applyBorder="1" applyAlignment="1">
      <alignment vertical="top" wrapText="1"/>
    </xf>
    <xf numFmtId="0" fontId="106" fillId="0" borderId="67" xfId="0" applyFont="1" applyBorder="1" applyAlignment="1">
      <alignment vertical="top" wrapText="1"/>
    </xf>
    <xf numFmtId="0" fontId="106" fillId="0" borderId="47" xfId="0" applyFont="1" applyBorder="1" applyAlignment="1">
      <alignment vertical="top" wrapText="1"/>
    </xf>
    <xf numFmtId="0" fontId="21" fillId="0" borderId="67" xfId="0" applyFont="1" applyBorder="1" applyAlignment="1">
      <alignment vertical="top" wrapText="1"/>
    </xf>
    <xf numFmtId="0" fontId="0" fillId="0" borderId="67" xfId="0" applyBorder="1" applyAlignment="1">
      <alignment vertical="top" wrapText="1"/>
    </xf>
    <xf numFmtId="0" fontId="29" fillId="0" borderId="67" xfId="0" applyFont="1" applyBorder="1" applyAlignment="1">
      <alignment vertical="top" wrapText="1"/>
    </xf>
    <xf numFmtId="0" fontId="21" fillId="0" borderId="47" xfId="0" applyFont="1" applyBorder="1" applyAlignment="1">
      <alignment vertical="top" wrapText="1"/>
    </xf>
    <xf numFmtId="0" fontId="106" fillId="0" borderId="67" xfId="0" applyFont="1" applyBorder="1" applyAlignment="1">
      <alignment wrapText="1"/>
    </xf>
    <xf numFmtId="0" fontId="0" fillId="0" borderId="67" xfId="0" applyBorder="1" applyAlignment="1">
      <alignment wrapText="1"/>
    </xf>
    <xf numFmtId="0" fontId="106" fillId="0" borderId="48" xfId="0" applyFont="1" applyBorder="1" applyAlignment="1">
      <alignment wrapText="1"/>
    </xf>
    <xf numFmtId="0" fontId="106" fillId="0" borderId="47" xfId="0" applyFont="1" applyBorder="1" applyAlignment="1">
      <alignment wrapText="1"/>
    </xf>
    <xf numFmtId="0" fontId="106" fillId="0" borderId="46" xfId="0" applyFont="1" applyBorder="1"/>
    <xf numFmtId="0" fontId="106" fillId="0" borderId="67" xfId="0" applyFont="1" applyBorder="1"/>
    <xf numFmtId="0" fontId="106" fillId="0" borderId="47" xfId="0" applyFont="1" applyBorder="1"/>
    <xf numFmtId="0" fontId="21" fillId="0" borderId="0" xfId="0" applyFont="1"/>
    <xf numFmtId="0" fontId="29" fillId="0" borderId="0" xfId="0" applyFont="1"/>
    <xf numFmtId="0" fontId="105" fillId="0" borderId="48" xfId="0" applyFont="1" applyBorder="1" applyAlignment="1">
      <alignment vertical="top" wrapText="1"/>
    </xf>
    <xf numFmtId="0" fontId="21" fillId="0" borderId="48" xfId="0" applyFont="1" applyBorder="1" applyAlignment="1">
      <alignment vertical="top" wrapText="1"/>
    </xf>
    <xf numFmtId="0" fontId="31" fillId="50" borderId="97" xfId="0" applyFont="1" applyFill="1" applyBorder="1" applyAlignment="1">
      <alignment horizontal="right" vertical="top" wrapText="1"/>
    </xf>
    <xf numFmtId="0" fontId="31" fillId="50" borderId="98" xfId="0" applyFont="1" applyFill="1" applyBorder="1" applyAlignment="1">
      <alignment horizontal="center" vertical="top" wrapText="1"/>
    </xf>
    <xf numFmtId="0" fontId="31" fillId="50" borderId="102" xfId="0" applyFont="1" applyFill="1" applyBorder="1" applyAlignment="1">
      <alignment horizontal="right" vertical="top" wrapText="1"/>
    </xf>
    <xf numFmtId="0" fontId="31" fillId="50" borderId="103" xfId="0" applyFont="1" applyFill="1" applyBorder="1" applyAlignment="1">
      <alignment horizontal="center" vertical="top" wrapText="1"/>
    </xf>
    <xf numFmtId="0" fontId="38" fillId="0" borderId="0" xfId="0" applyFont="1"/>
    <xf numFmtId="0" fontId="108" fillId="0" borderId="0" xfId="0" applyFont="1"/>
    <xf numFmtId="0" fontId="108" fillId="0" borderId="45" xfId="0" applyFont="1" applyBorder="1" applyAlignment="1">
      <alignment wrapText="1"/>
    </xf>
    <xf numFmtId="0" fontId="108" fillId="0" borderId="46" xfId="0" applyFont="1" applyBorder="1" applyAlignment="1">
      <alignment wrapText="1"/>
    </xf>
    <xf numFmtId="0" fontId="108" fillId="0" borderId="47" xfId="0" applyFont="1" applyBorder="1" applyAlignment="1">
      <alignment vertical="top" wrapText="1"/>
    </xf>
    <xf numFmtId="0" fontId="108" fillId="0" borderId="67" xfId="0" applyFont="1" applyBorder="1" applyAlignment="1">
      <alignment vertical="top" wrapText="1"/>
    </xf>
    <xf numFmtId="0" fontId="108" fillId="0" borderId="47" xfId="0" applyFont="1" applyBorder="1" applyAlignment="1">
      <alignment horizontal="center" wrapText="1"/>
    </xf>
    <xf numFmtId="0" fontId="108" fillId="0" borderId="47" xfId="0" applyFont="1" applyBorder="1" applyAlignment="1">
      <alignment wrapText="1"/>
    </xf>
    <xf numFmtId="0" fontId="110" fillId="0" borderId="46" xfId="0" applyFont="1" applyBorder="1" applyAlignment="1">
      <alignment horizontal="center" wrapText="1"/>
    </xf>
    <xf numFmtId="0" fontId="101" fillId="0" borderId="47" xfId="0" applyFont="1" applyBorder="1" applyAlignment="1">
      <alignment horizontal="center" vertical="center"/>
    </xf>
    <xf numFmtId="0" fontId="101" fillId="0" borderId="91" xfId="0" applyFont="1" applyBorder="1" applyAlignment="1">
      <alignment horizontal="center" vertical="center"/>
    </xf>
    <xf numFmtId="0" fontId="100" fillId="49" borderId="93" xfId="0" applyFont="1" applyFill="1" applyBorder="1" applyAlignment="1">
      <alignment horizontal="center" vertical="center"/>
    </xf>
    <xf numFmtId="3" fontId="100" fillId="49" borderId="93" xfId="0" applyNumberFormat="1" applyFont="1" applyFill="1" applyBorder="1" applyAlignment="1">
      <alignment horizontal="center" vertical="center"/>
    </xf>
    <xf numFmtId="0" fontId="100" fillId="49" borderId="94" xfId="0" applyFont="1" applyFill="1" applyBorder="1" applyAlignment="1">
      <alignment horizontal="center" vertical="center"/>
    </xf>
    <xf numFmtId="0" fontId="29" fillId="50" borderId="98" xfId="0" applyFont="1" applyFill="1" applyBorder="1" applyAlignment="1">
      <alignment horizontal="center" vertical="center" wrapText="1"/>
    </xf>
    <xf numFmtId="0" fontId="29" fillId="50" borderId="101" xfId="0" applyFont="1" applyFill="1" applyBorder="1" applyAlignment="1">
      <alignment horizontal="center" vertical="center" wrapText="1"/>
    </xf>
    <xf numFmtId="0" fontId="21" fillId="17" borderId="98" xfId="0" applyFont="1" applyFill="1" applyBorder="1" applyAlignment="1">
      <alignment horizontal="center" vertical="center"/>
    </xf>
    <xf numFmtId="0" fontId="21" fillId="17" borderId="101" xfId="0" applyFont="1" applyFill="1" applyBorder="1" applyAlignment="1">
      <alignment horizontal="center" vertical="center"/>
    </xf>
    <xf numFmtId="0" fontId="21" fillId="50" borderId="98" xfId="0" applyFont="1" applyFill="1" applyBorder="1" applyAlignment="1">
      <alignment horizontal="center" vertical="center"/>
    </xf>
    <xf numFmtId="0" fontId="21" fillId="50" borderId="101" xfId="0" applyFont="1" applyFill="1" applyBorder="1" applyAlignment="1">
      <alignment horizontal="center" vertical="center"/>
    </xf>
    <xf numFmtId="0" fontId="21" fillId="17" borderId="103" xfId="0" applyFont="1" applyFill="1" applyBorder="1" applyAlignment="1">
      <alignment horizontal="center" vertical="center"/>
    </xf>
    <xf numFmtId="0" fontId="21" fillId="17" borderId="104" xfId="0" applyFont="1" applyFill="1" applyBorder="1" applyAlignment="1">
      <alignment horizontal="center" vertical="center"/>
    </xf>
    <xf numFmtId="0" fontId="21" fillId="0" borderId="67" xfId="0" applyFont="1" applyBorder="1" applyAlignment="1">
      <alignment horizontal="right" vertical="top" wrapText="1"/>
    </xf>
    <xf numFmtId="0" fontId="21" fillId="0" borderId="47" xfId="0" applyFont="1" applyBorder="1" applyAlignment="1">
      <alignment horizontal="right" vertical="top" wrapText="1"/>
    </xf>
    <xf numFmtId="0" fontId="106" fillId="0" borderId="47" xfId="0" applyFont="1" applyBorder="1" applyAlignment="1">
      <alignment horizontal="right"/>
    </xf>
    <xf numFmtId="0" fontId="105" fillId="0" borderId="47" xfId="0" applyFont="1" applyBorder="1" applyAlignment="1">
      <alignment wrapText="1"/>
    </xf>
    <xf numFmtId="0" fontId="105" fillId="0" borderId="47" xfId="0" applyFont="1" applyBorder="1" applyAlignment="1">
      <alignment horizontal="right"/>
    </xf>
    <xf numFmtId="0" fontId="105" fillId="0" borderId="47" xfId="0" applyFont="1" applyBorder="1"/>
    <xf numFmtId="0" fontId="105" fillId="0" borderId="0" xfId="0" applyFont="1" applyAlignment="1">
      <alignment wrapText="1"/>
    </xf>
    <xf numFmtId="0" fontId="105" fillId="0" borderId="0" xfId="0" applyFont="1" applyAlignment="1">
      <alignment horizontal="right"/>
    </xf>
    <xf numFmtId="0" fontId="8" fillId="2" borderId="1" xfId="2" applyFont="1" applyFill="1" applyBorder="1" applyAlignment="1">
      <alignment wrapText="1"/>
    </xf>
    <xf numFmtId="0" fontId="8" fillId="2" borderId="0" xfId="2" applyFont="1" applyFill="1" applyBorder="1" applyAlignment="1">
      <alignment wrapText="1"/>
    </xf>
    <xf numFmtId="0" fontId="8" fillId="2" borderId="1" xfId="2" applyFont="1" applyFill="1" applyBorder="1" applyAlignment="1">
      <alignment horizontal="center" vertical="center" wrapText="1"/>
    </xf>
    <xf numFmtId="0" fontId="8" fillId="2" borderId="0" xfId="2" applyFont="1" applyFill="1" applyBorder="1" applyAlignment="1">
      <alignment horizontal="center" vertical="center" wrapText="1"/>
    </xf>
    <xf numFmtId="0" fontId="8" fillId="3" borderId="1" xfId="2" applyFont="1" applyFill="1" applyBorder="1" applyAlignment="1">
      <alignment horizontal="center" vertical="center"/>
    </xf>
    <xf numFmtId="4" fontId="8" fillId="0" borderId="1" xfId="2" applyNumberFormat="1" applyFont="1" applyFill="1" applyBorder="1" applyAlignment="1">
      <alignment horizontal="center" vertical="center"/>
    </xf>
    <xf numFmtId="3" fontId="5" fillId="0" borderId="3" xfId="2" applyNumberFormat="1" applyFont="1" applyBorder="1" applyAlignment="1">
      <alignment horizontal="center" vertical="center" wrapText="1"/>
    </xf>
    <xf numFmtId="44" fontId="8" fillId="0" borderId="1" xfId="5" applyFont="1" applyFill="1" applyBorder="1" applyAlignment="1">
      <alignment horizontal="right" vertical="center"/>
    </xf>
    <xf numFmtId="4" fontId="7" fillId="0" borderId="1" xfId="2" applyNumberFormat="1" applyBorder="1" applyAlignment="1">
      <alignment horizontal="right" vertical="center"/>
    </xf>
    <xf numFmtId="3" fontId="5" fillId="0" borderId="3" xfId="2" applyNumberFormat="1" applyFont="1" applyBorder="1" applyAlignment="1">
      <alignment horizontal="center" vertical="center"/>
    </xf>
    <xf numFmtId="44" fontId="8" fillId="0" borderId="1" xfId="5" applyFont="1" applyFill="1" applyBorder="1" applyAlignment="1">
      <alignment vertical="center"/>
    </xf>
    <xf numFmtId="4" fontId="8" fillId="0" borderId="6" xfId="2" applyNumberFormat="1" applyFont="1" applyFill="1" applyBorder="1" applyAlignment="1">
      <alignment horizontal="center" vertical="center"/>
    </xf>
    <xf numFmtId="4" fontId="7" fillId="0" borderId="6" xfId="2" applyNumberFormat="1" applyBorder="1" applyAlignment="1">
      <alignment horizontal="right" vertical="center"/>
    </xf>
    <xf numFmtId="0" fontId="7" fillId="0" borderId="26" xfId="2" applyFill="1" applyBorder="1"/>
    <xf numFmtId="4" fontId="8" fillId="0" borderId="21" xfId="2" applyNumberFormat="1" applyFont="1" applyBorder="1" applyAlignment="1">
      <alignment horizontal="center" vertical="center"/>
    </xf>
    <xf numFmtId="4" fontId="8" fillId="0" borderId="22" xfId="2" applyNumberFormat="1" applyFont="1" applyBorder="1" applyAlignment="1">
      <alignment horizontal="center" vertical="center"/>
    </xf>
    <xf numFmtId="4" fontId="8" fillId="0" borderId="23" xfId="2" applyNumberFormat="1" applyFont="1" applyBorder="1" applyAlignment="1">
      <alignment horizontal="center" vertical="center"/>
    </xf>
    <xf numFmtId="3" fontId="8" fillId="0" borderId="0" xfId="2" applyNumberFormat="1" applyFont="1" applyBorder="1" applyAlignment="1">
      <alignment horizontal="center" vertical="center"/>
    </xf>
    <xf numFmtId="9" fontId="0" fillId="0" borderId="1" xfId="12" applyFont="1" applyBorder="1" applyAlignment="1">
      <alignment horizontal="center" vertical="center"/>
    </xf>
    <xf numFmtId="0" fontId="7" fillId="0" borderId="1" xfId="2" applyBorder="1" applyAlignment="1">
      <alignment horizontal="center" vertical="center" wrapText="1"/>
    </xf>
    <xf numFmtId="44" fontId="7" fillId="0" borderId="1" xfId="3" applyFont="1" applyBorder="1" applyAlignment="1">
      <alignment horizontal="center" vertical="center"/>
    </xf>
    <xf numFmtId="3" fontId="26" fillId="12" borderId="1" xfId="55" applyNumberFormat="1" applyFont="1" applyFill="1" applyBorder="1" applyAlignment="1">
      <alignment horizontal="right" vertical="center"/>
    </xf>
    <xf numFmtId="0" fontId="92" fillId="0" borderId="45" xfId="0" applyFont="1" applyBorder="1" applyAlignment="1">
      <alignment vertical="center" wrapText="1"/>
    </xf>
    <xf numFmtId="0" fontId="92" fillId="0" borderId="46" xfId="0" applyFont="1" applyBorder="1" applyAlignment="1">
      <alignment vertical="center" wrapText="1"/>
    </xf>
    <xf numFmtId="0" fontId="94" fillId="0" borderId="46" xfId="0" applyFont="1" applyBorder="1" applyAlignment="1">
      <alignment horizontal="center" vertical="center"/>
    </xf>
    <xf numFmtId="0" fontId="94" fillId="0" borderId="44" xfId="0" applyFon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168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169" fontId="0" fillId="0" borderId="1" xfId="0" applyNumberFormat="1" applyBorder="1" applyAlignment="1">
      <alignment horizontal="center" vertical="center"/>
    </xf>
    <xf numFmtId="2" fontId="14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49" fontId="9" fillId="3" borderId="1" xfId="1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3" fontId="5" fillId="0" borderId="1" xfId="1" applyNumberFormat="1" applyFont="1" applyBorder="1" applyAlignment="1">
      <alignment horizontal="center" vertical="center"/>
    </xf>
    <xf numFmtId="168" fontId="0" fillId="51" borderId="1" xfId="0" applyNumberFormat="1" applyFill="1" applyBorder="1" applyAlignment="1">
      <alignment horizontal="center" vertical="center"/>
    </xf>
    <xf numFmtId="168" fontId="0" fillId="0" borderId="0" xfId="0" applyNumberFormat="1" applyAlignment="1">
      <alignment vertical="center"/>
    </xf>
    <xf numFmtId="168" fontId="14" fillId="52" borderId="1" xfId="0" applyNumberFormat="1" applyFont="1" applyFill="1" applyBorder="1" applyAlignment="1">
      <alignment horizontal="center" vertical="center"/>
    </xf>
    <xf numFmtId="168" fontId="0" fillId="7" borderId="1" xfId="0" applyNumberFormat="1" applyFill="1" applyBorder="1" applyAlignment="1">
      <alignment horizontal="center" vertical="center"/>
    </xf>
    <xf numFmtId="168" fontId="14" fillId="8" borderId="1" xfId="0" applyNumberFormat="1" applyFont="1" applyFill="1" applyBorder="1" applyAlignment="1">
      <alignment horizontal="center" vertical="center"/>
    </xf>
    <xf numFmtId="0" fontId="94" fillId="0" borderId="40" xfId="0" applyFont="1" applyBorder="1" applyAlignment="1">
      <alignment horizontal="center" vertical="center"/>
    </xf>
    <xf numFmtId="0" fontId="94" fillId="0" borderId="0" xfId="0" applyFont="1" applyBorder="1" applyAlignment="1">
      <alignment horizontal="center" vertical="center"/>
    </xf>
    <xf numFmtId="3" fontId="94" fillId="0" borderId="0" xfId="0" applyNumberFormat="1" applyFon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168" fontId="0" fillId="0" borderId="0" xfId="0" applyNumberFormat="1" applyBorder="1" applyAlignment="1">
      <alignment horizontal="center" vertical="center"/>
    </xf>
    <xf numFmtId="0" fontId="94" fillId="0" borderId="43" xfId="0" applyFont="1" applyBorder="1" applyAlignment="1">
      <alignment horizontal="center" vertical="center" wrapText="1"/>
    </xf>
    <xf numFmtId="0" fontId="92" fillId="0" borderId="40" xfId="0" applyFont="1" applyBorder="1" applyAlignment="1">
      <alignment horizontal="center" vertical="center" wrapText="1"/>
    </xf>
    <xf numFmtId="167" fontId="0" fillId="0" borderId="1" xfId="4" applyNumberFormat="1" applyFont="1" applyBorder="1" applyAlignment="1">
      <alignment horizontal="center" vertical="center"/>
    </xf>
    <xf numFmtId="3" fontId="92" fillId="0" borderId="40" xfId="0" applyNumberFormat="1" applyFont="1" applyBorder="1" applyAlignment="1">
      <alignment horizontal="center" vertical="center" wrapText="1"/>
    </xf>
    <xf numFmtId="0" fontId="92" fillId="0" borderId="0" xfId="0" applyFont="1" applyBorder="1" applyAlignment="1">
      <alignment horizontal="center" vertical="center" wrapText="1"/>
    </xf>
    <xf numFmtId="0" fontId="92" fillId="0" borderId="1" xfId="0" applyFont="1" applyBorder="1" applyAlignment="1">
      <alignment vertical="center" wrapText="1"/>
    </xf>
    <xf numFmtId="0" fontId="92" fillId="0" borderId="3" xfId="0" applyFont="1" applyBorder="1" applyAlignment="1">
      <alignment horizontal="center" vertical="center" wrapText="1"/>
    </xf>
    <xf numFmtId="0" fontId="7" fillId="4" borderId="0" xfId="2" applyFill="1"/>
    <xf numFmtId="0" fontId="0" fillId="0" borderId="3" xfId="0" applyBorder="1" applyAlignment="1">
      <alignment horizontal="center" vertical="center"/>
    </xf>
    <xf numFmtId="3" fontId="9" fillId="0" borderId="1" xfId="1" applyNumberFormat="1" applyFont="1" applyBorder="1" applyAlignment="1">
      <alignment horizontal="center" vertical="center"/>
    </xf>
    <xf numFmtId="3" fontId="9" fillId="0" borderId="1" xfId="1" applyNumberFormat="1" applyFont="1" applyFill="1" applyBorder="1" applyAlignment="1">
      <alignment horizontal="center" vertical="center"/>
    </xf>
    <xf numFmtId="49" fontId="9" fillId="0" borderId="1" xfId="1" applyNumberFormat="1" applyFont="1" applyBorder="1" applyAlignment="1">
      <alignment horizontal="center" vertical="center"/>
    </xf>
    <xf numFmtId="49" fontId="9" fillId="4" borderId="1" xfId="1" applyNumberFormat="1" applyFont="1" applyFill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9" fillId="4" borderId="1" xfId="1" applyFont="1" applyFill="1" applyBorder="1" applyAlignment="1">
      <alignment horizontal="center" vertical="center"/>
    </xf>
    <xf numFmtId="49" fontId="9" fillId="0" borderId="1" xfId="1" applyNumberFormat="1" applyFont="1" applyBorder="1" applyAlignment="1">
      <alignment horizontal="center" vertical="center" wrapText="1"/>
    </xf>
    <xf numFmtId="3" fontId="9" fillId="0" borderId="6" xfId="1" applyNumberFormat="1" applyFont="1" applyBorder="1" applyAlignment="1">
      <alignment horizontal="center" vertical="center"/>
    </xf>
    <xf numFmtId="3" fontId="5" fillId="0" borderId="6" xfId="1" applyNumberFormat="1" applyFont="1" applyBorder="1" applyAlignment="1">
      <alignment horizontal="center" vertical="center"/>
    </xf>
    <xf numFmtId="3" fontId="5" fillId="0" borderId="22" xfId="0" applyNumberFormat="1" applyFont="1" applyBorder="1" applyAlignment="1">
      <alignment horizontal="center" vertical="center"/>
    </xf>
    <xf numFmtId="3" fontId="5" fillId="0" borderId="23" xfId="0" applyNumberFormat="1" applyFont="1" applyBorder="1" applyAlignment="1">
      <alignment horizontal="center" vertical="center"/>
    </xf>
    <xf numFmtId="3" fontId="5" fillId="0" borderId="108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4" fontId="31" fillId="0" borderId="1" xfId="55" applyNumberFormat="1" applyFont="1" applyFill="1" applyBorder="1" applyAlignment="1">
      <alignment vertical="center"/>
    </xf>
    <xf numFmtId="4" fontId="69" fillId="0" borderId="1" xfId="55" applyNumberFormat="1" applyFont="1" applyFill="1" applyBorder="1" applyAlignment="1">
      <alignment vertical="center"/>
    </xf>
    <xf numFmtId="173" fontId="26" fillId="0" borderId="1" xfId="55" applyNumberFormat="1" applyFont="1" applyBorder="1" applyAlignment="1">
      <alignment horizontal="right" vertical="center" wrapText="1"/>
    </xf>
    <xf numFmtId="173" fontId="26" fillId="0" borderId="1" xfId="55" applyNumberFormat="1" applyFont="1" applyBorder="1" applyAlignment="1">
      <alignment vertical="center" wrapText="1"/>
    </xf>
    <xf numFmtId="173" fontId="26" fillId="0" borderId="1" xfId="55" applyNumberFormat="1" applyFont="1" applyBorder="1" applyAlignment="1">
      <alignment vertical="center"/>
    </xf>
    <xf numFmtId="173" fontId="75" fillId="0" borderId="1" xfId="55" applyNumberFormat="1" applyFont="1" applyBorder="1" applyAlignment="1">
      <alignment vertical="center"/>
    </xf>
    <xf numFmtId="173" fontId="74" fillId="0" borderId="1" xfId="55" applyNumberFormat="1" applyFont="1" applyBorder="1" applyAlignment="1">
      <alignment vertical="center"/>
    </xf>
    <xf numFmtId="173" fontId="74" fillId="0" borderId="2" xfId="55" applyNumberFormat="1" applyFont="1" applyBorder="1" applyAlignment="1">
      <alignment vertical="center"/>
    </xf>
    <xf numFmtId="173" fontId="26" fillId="0" borderId="1" xfId="55" applyNumberFormat="1" applyFont="1" applyBorder="1" applyAlignment="1">
      <alignment horizontal="right" vertical="center"/>
    </xf>
    <xf numFmtId="0" fontId="75" fillId="0" borderId="1" xfId="55" applyFont="1" applyBorder="1"/>
    <xf numFmtId="172" fontId="75" fillId="0" borderId="1" xfId="55" applyNumberFormat="1" applyFont="1" applyBorder="1"/>
    <xf numFmtId="2" fontId="75" fillId="0" borderId="1" xfId="55" applyNumberFormat="1" applyFont="1" applyBorder="1" applyAlignment="1">
      <alignment horizontal="center" vertical="center"/>
    </xf>
    <xf numFmtId="2" fontId="75" fillId="0" borderId="1" xfId="17" applyNumberFormat="1" applyFont="1" applyBorder="1"/>
    <xf numFmtId="10" fontId="7" fillId="0" borderId="1" xfId="4" applyNumberFormat="1" applyFont="1" applyBorder="1" applyAlignment="1">
      <alignment horizontal="center" vertical="center"/>
    </xf>
    <xf numFmtId="10" fontId="7" fillId="0" borderId="1" xfId="4" applyNumberFormat="1" applyFont="1" applyBorder="1"/>
    <xf numFmtId="3" fontId="5" fillId="0" borderId="109" xfId="0" applyNumberFormat="1" applyFont="1" applyBorder="1" applyAlignment="1">
      <alignment horizontal="center" vertical="center"/>
    </xf>
    <xf numFmtId="4" fontId="7" fillId="0" borderId="108" xfId="2" applyNumberFormat="1" applyBorder="1"/>
    <xf numFmtId="4" fontId="0" fillId="0" borderId="108" xfId="0" applyNumberFormat="1" applyBorder="1"/>
    <xf numFmtId="4" fontId="7" fillId="0" borderId="69" xfId="2" applyNumberFormat="1" applyBorder="1"/>
    <xf numFmtId="4" fontId="0" fillId="0" borderId="69" xfId="0" applyNumberFormat="1" applyBorder="1"/>
    <xf numFmtId="0" fontId="8" fillId="2" borderId="0" xfId="0" applyFont="1" applyFill="1" applyBorder="1" applyAlignment="1">
      <alignment horizontal="center" vertical="center"/>
    </xf>
    <xf numFmtId="4" fontId="0" fillId="0" borderId="0" xfId="0" applyNumberFormat="1" applyBorder="1"/>
    <xf numFmtId="9" fontId="7" fillId="0" borderId="0" xfId="4" applyFont="1" applyBorder="1" applyAlignment="1">
      <alignment horizontal="center" vertical="center"/>
    </xf>
    <xf numFmtId="3" fontId="9" fillId="0" borderId="109" xfId="0" applyNumberFormat="1" applyFont="1" applyBorder="1" applyAlignment="1">
      <alignment horizontal="center" vertical="center"/>
    </xf>
    <xf numFmtId="44" fontId="7" fillId="0" borderId="1" xfId="3" applyFont="1" applyBorder="1"/>
    <xf numFmtId="44" fontId="5" fillId="0" borderId="1" xfId="3" applyFont="1" applyBorder="1" applyAlignment="1">
      <alignment horizontal="center" vertical="center"/>
    </xf>
    <xf numFmtId="44" fontId="5" fillId="0" borderId="1" xfId="3" applyFont="1" applyBorder="1" applyAlignment="1">
      <alignment vertical="center"/>
    </xf>
    <xf numFmtId="0" fontId="8" fillId="0" borderId="1" xfId="2" applyFont="1" applyFill="1" applyBorder="1" applyAlignment="1">
      <alignment vertical="center"/>
    </xf>
    <xf numFmtId="44" fontId="8" fillId="0" borderId="1" xfId="3" applyFont="1" applyFill="1" applyBorder="1" applyAlignment="1">
      <alignment horizontal="center" vertical="center"/>
    </xf>
    <xf numFmtId="44" fontId="7" fillId="0" borderId="0" xfId="3" applyFont="1" applyBorder="1"/>
    <xf numFmtId="3" fontId="5" fillId="0" borderId="0" xfId="0" applyNumberFormat="1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center" vertical="center"/>
    </xf>
    <xf numFmtId="3" fontId="5" fillId="0" borderId="110" xfId="0" applyNumberFormat="1" applyFont="1" applyBorder="1" applyAlignment="1">
      <alignment horizontal="center" vertical="center"/>
    </xf>
    <xf numFmtId="3" fontId="9" fillId="0" borderId="10" xfId="1" applyNumberFormat="1" applyFont="1" applyBorder="1" applyAlignment="1">
      <alignment horizontal="center" vertical="center"/>
    </xf>
    <xf numFmtId="3" fontId="9" fillId="0" borderId="10" xfId="1" applyNumberFormat="1" applyFont="1" applyFill="1" applyBorder="1" applyAlignment="1">
      <alignment horizontal="center" vertical="center"/>
    </xf>
    <xf numFmtId="44" fontId="7" fillId="0" borderId="6" xfId="3" applyFont="1" applyBorder="1"/>
    <xf numFmtId="3" fontId="5" fillId="0" borderId="111" xfId="0" applyNumberFormat="1" applyFont="1" applyBorder="1" applyAlignment="1">
      <alignment horizontal="center" vertical="center"/>
    </xf>
    <xf numFmtId="3" fontId="9" fillId="0" borderId="112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/>
    </xf>
    <xf numFmtId="0" fontId="8" fillId="53" borderId="1" xfId="2" applyFont="1" applyFill="1" applyBorder="1" applyAlignment="1">
      <alignment horizontal="center" vertical="center"/>
    </xf>
    <xf numFmtId="0" fontId="8" fillId="53" borderId="1" xfId="2" applyFont="1" applyFill="1" applyBorder="1"/>
    <xf numFmtId="4" fontId="5" fillId="0" borderId="1" xfId="0" applyNumberFormat="1" applyFont="1" applyBorder="1" applyAlignment="1">
      <alignment horizontal="center" vertical="center"/>
    </xf>
    <xf numFmtId="4" fontId="9" fillId="0" borderId="0" xfId="0" applyNumberFormat="1" applyFont="1" applyBorder="1" applyAlignment="1">
      <alignment horizontal="center" vertical="center"/>
    </xf>
    <xf numFmtId="44" fontId="8" fillId="0" borderId="1" xfId="3" applyFont="1" applyBorder="1"/>
    <xf numFmtId="44" fontId="7" fillId="0" borderId="0" xfId="3" applyFont="1" applyBorder="1" applyAlignment="1">
      <alignment horizontal="center" vertical="center"/>
    </xf>
    <xf numFmtId="44" fontId="5" fillId="0" borderId="0" xfId="3" applyFont="1" applyBorder="1" applyAlignment="1">
      <alignment horizontal="center" vertical="center"/>
    </xf>
    <xf numFmtId="0" fontId="8" fillId="53" borderId="1" xfId="0" applyFont="1" applyFill="1" applyBorder="1"/>
    <xf numFmtId="0" fontId="8" fillId="53" borderId="0" xfId="0" applyFont="1" applyFill="1" applyBorder="1"/>
    <xf numFmtId="0" fontId="8" fillId="53" borderId="1" xfId="0" applyFont="1" applyFill="1" applyBorder="1" applyAlignment="1">
      <alignment horizontal="center" vertical="center"/>
    </xf>
    <xf numFmtId="44" fontId="0" fillId="0" borderId="1" xfId="3" applyFont="1" applyBorder="1"/>
    <xf numFmtId="44" fontId="0" fillId="0" borderId="6" xfId="3" applyFont="1" applyBorder="1"/>
    <xf numFmtId="44" fontId="0" fillId="0" borderId="21" xfId="3" applyFont="1" applyBorder="1"/>
    <xf numFmtId="44" fontId="0" fillId="0" borderId="22" xfId="3" applyFont="1" applyBorder="1"/>
    <xf numFmtId="44" fontId="0" fillId="0" borderId="1" xfId="3" applyFont="1" applyBorder="1" applyAlignment="1">
      <alignment horizontal="center" vertical="center"/>
    </xf>
    <xf numFmtId="44" fontId="0" fillId="0" borderId="6" xfId="3" applyFont="1" applyBorder="1" applyAlignment="1">
      <alignment horizontal="center" vertical="center"/>
    </xf>
    <xf numFmtId="44" fontId="0" fillId="0" borderId="23" xfId="3" applyFont="1" applyBorder="1" applyAlignment="1">
      <alignment horizontal="center" vertical="center"/>
    </xf>
    <xf numFmtId="3" fontId="5" fillId="0" borderId="2" xfId="1" applyNumberFormat="1" applyFont="1" applyBorder="1" applyAlignment="1">
      <alignment horizontal="center" vertical="center"/>
    </xf>
    <xf numFmtId="3" fontId="5" fillId="0" borderId="1" xfId="1" applyNumberFormat="1" applyFont="1" applyFill="1" applyBorder="1" applyAlignment="1">
      <alignment horizontal="center" vertical="center"/>
    </xf>
    <xf numFmtId="3" fontId="5" fillId="0" borderId="112" xfId="0" applyNumberFormat="1" applyFont="1" applyBorder="1" applyAlignment="1">
      <alignment horizontal="center" vertical="center"/>
    </xf>
    <xf numFmtId="0" fontId="0" fillId="0" borderId="0" xfId="0" applyFill="1" applyBorder="1"/>
    <xf numFmtId="44" fontId="0" fillId="0" borderId="0" xfId="3" applyFont="1" applyBorder="1"/>
    <xf numFmtId="44" fontId="0" fillId="0" borderId="0" xfId="3" applyFont="1" applyBorder="1" applyAlignment="1">
      <alignment horizontal="center" vertical="center"/>
    </xf>
    <xf numFmtId="44" fontId="8" fillId="0" borderId="0" xfId="5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right" vertical="center"/>
    </xf>
    <xf numFmtId="4" fontId="8" fillId="0" borderId="0" xfId="0" applyNumberFormat="1" applyFont="1" applyFill="1" applyBorder="1" applyAlignment="1">
      <alignment horizontal="center" vertical="center"/>
    </xf>
    <xf numFmtId="0" fontId="0" fillId="0" borderId="1" xfId="0" applyFill="1" applyBorder="1"/>
    <xf numFmtId="44" fontId="5" fillId="0" borderId="6" xfId="3" applyFont="1" applyBorder="1" applyAlignment="1">
      <alignment horizontal="center" vertical="center"/>
    </xf>
    <xf numFmtId="44" fontId="7" fillId="0" borderId="1" xfId="2" applyNumberFormat="1" applyBorder="1"/>
    <xf numFmtId="44" fontId="7" fillId="0" borderId="1" xfId="2" applyNumberFormat="1" applyBorder="1" applyAlignment="1">
      <alignment horizontal="center" vertical="center"/>
    </xf>
    <xf numFmtId="44" fontId="8" fillId="0" borderId="1" xfId="3" applyFont="1" applyFill="1" applyBorder="1" applyAlignment="1">
      <alignment horizontal="right" vertical="center"/>
    </xf>
    <xf numFmtId="0" fontId="14" fillId="0" borderId="0" xfId="0" applyFont="1" applyAlignment="1">
      <alignment horizontal="center" vertical="center" wrapText="1"/>
    </xf>
    <xf numFmtId="0" fontId="27" fillId="0" borderId="0" xfId="11" applyAlignment="1" applyProtection="1">
      <alignment horizontal="center" vertical="center" wrapText="1"/>
    </xf>
    <xf numFmtId="0" fontId="27" fillId="0" borderId="0" xfId="11" applyAlignment="1" applyProtection="1">
      <alignment wrapText="1"/>
    </xf>
    <xf numFmtId="22" fontId="0" fillId="0" borderId="0" xfId="0" applyNumberFormat="1" applyAlignment="1">
      <alignment wrapText="1"/>
    </xf>
    <xf numFmtId="0" fontId="0" fillId="12" borderId="0" xfId="0" applyFill="1" applyAlignment="1">
      <alignment wrapText="1"/>
    </xf>
    <xf numFmtId="44" fontId="0" fillId="0" borderId="0" xfId="3" applyFont="1" applyAlignment="1">
      <alignment wrapText="1"/>
    </xf>
    <xf numFmtId="44" fontId="0" fillId="0" borderId="0" xfId="3" applyNumberFormat="1" applyFont="1" applyAlignment="1">
      <alignment wrapText="1"/>
    </xf>
    <xf numFmtId="44" fontId="0" fillId="0" borderId="0" xfId="3" applyFont="1" applyAlignment="1">
      <alignment horizontal="right" vertical="center" wrapText="1"/>
    </xf>
    <xf numFmtId="0" fontId="27" fillId="12" borderId="0" xfId="11" applyFill="1" applyAlignment="1" applyProtection="1">
      <alignment wrapText="1"/>
    </xf>
    <xf numFmtId="0" fontId="7" fillId="12" borderId="3" xfId="2" applyFill="1" applyBorder="1" applyAlignment="1">
      <alignment horizontal="center" vertical="center" textRotation="90"/>
    </xf>
    <xf numFmtId="0" fontId="8" fillId="12" borderId="3" xfId="2" applyFont="1" applyFill="1" applyBorder="1" applyAlignment="1">
      <alignment horizontal="center" vertical="center" textRotation="90"/>
    </xf>
    <xf numFmtId="0" fontId="8" fillId="53" borderId="1" xfId="2" applyFont="1" applyFill="1" applyBorder="1" applyAlignment="1">
      <alignment horizontal="center" vertical="center" textRotation="90"/>
    </xf>
    <xf numFmtId="0" fontId="15" fillId="0" borderId="0" xfId="6" applyFont="1" applyAlignment="1">
      <alignment horizontal="center" vertical="center" wrapText="1"/>
    </xf>
    <xf numFmtId="0" fontId="0" fillId="5" borderId="0" xfId="0" applyFill="1" applyAlignment="1">
      <alignment wrapText="1"/>
    </xf>
    <xf numFmtId="0" fontId="26" fillId="17" borderId="46" xfId="10" applyNumberFormat="1" applyFont="1" applyFill="1" applyBorder="1" applyAlignment="1" applyProtection="1">
      <alignment horizontal="center" vertical="top" wrapText="1"/>
    </xf>
    <xf numFmtId="0" fontId="26" fillId="0" borderId="1" xfId="10" applyNumberFormat="1" applyFont="1" applyFill="1" applyBorder="1" applyAlignment="1" applyProtection="1">
      <alignment horizontal="center" vertical="top"/>
    </xf>
    <xf numFmtId="0" fontId="26" fillId="0" borderId="1" xfId="10" applyNumberFormat="1" applyFont="1" applyFill="1" applyBorder="1" applyAlignment="1" applyProtection="1">
      <alignment horizontal="center" vertical="center"/>
    </xf>
    <xf numFmtId="0" fontId="26" fillId="17" borderId="47" xfId="10" applyNumberFormat="1" applyFont="1" applyFill="1" applyBorder="1" applyAlignment="1" applyProtection="1">
      <alignment horizontal="center" vertical="top" wrapText="1"/>
    </xf>
    <xf numFmtId="0" fontId="0" fillId="54" borderId="0" xfId="0" applyFill="1" applyAlignment="1">
      <alignment horizontal="center" vertical="center" wrapText="1"/>
    </xf>
    <xf numFmtId="0" fontId="0" fillId="8" borderId="0" xfId="0" applyFill="1" applyAlignment="1">
      <alignment horizontal="center" vertical="center" wrapText="1"/>
    </xf>
    <xf numFmtId="0" fontId="0" fillId="55" borderId="0" xfId="0" applyFill="1" applyAlignment="1">
      <alignment horizontal="center" vertical="center" wrapText="1"/>
    </xf>
    <xf numFmtId="0" fontId="111" fillId="56" borderId="0" xfId="0" applyFont="1" applyFill="1" applyAlignment="1">
      <alignment horizontal="center" vertical="center" wrapText="1"/>
    </xf>
    <xf numFmtId="0" fontId="0" fillId="7" borderId="0" xfId="0" applyFill="1" applyAlignment="1">
      <alignment horizontal="center" vertical="center" wrapText="1"/>
    </xf>
    <xf numFmtId="0" fontId="21" fillId="0" borderId="3" xfId="10" applyNumberFormat="1" applyFont="1" applyFill="1" applyBorder="1" applyAlignment="1" applyProtection="1">
      <alignment vertical="top"/>
    </xf>
    <xf numFmtId="0" fontId="21" fillId="0" borderId="24" xfId="10" applyNumberFormat="1" applyFont="1" applyFill="1" applyBorder="1" applyAlignment="1" applyProtection="1">
      <alignment vertical="top"/>
    </xf>
    <xf numFmtId="0" fontId="21" fillId="0" borderId="10" xfId="10" applyNumberFormat="1" applyFont="1" applyFill="1" applyBorder="1" applyAlignment="1" applyProtection="1">
      <alignment vertical="top"/>
    </xf>
    <xf numFmtId="0" fontId="25" fillId="0" borderId="3" xfId="10" applyNumberFormat="1" applyFont="1" applyFill="1" applyBorder="1" applyAlignment="1" applyProtection="1">
      <alignment vertical="top"/>
    </xf>
    <xf numFmtId="0" fontId="25" fillId="0" borderId="24" xfId="10" applyNumberFormat="1" applyFont="1" applyFill="1" applyBorder="1" applyAlignment="1" applyProtection="1">
      <alignment vertical="top"/>
    </xf>
    <xf numFmtId="0" fontId="43" fillId="17" borderId="41" xfId="0" applyFont="1" applyFill="1" applyBorder="1" applyAlignment="1">
      <alignment vertical="top" wrapText="1"/>
    </xf>
    <xf numFmtId="0" fontId="43" fillId="17" borderId="46" xfId="0" applyFont="1" applyFill="1" applyBorder="1" applyAlignment="1">
      <alignment vertical="top" wrapText="1"/>
    </xf>
    <xf numFmtId="0" fontId="43" fillId="17" borderId="45" xfId="0" applyFont="1" applyFill="1" applyBorder="1" applyAlignment="1">
      <alignment vertical="top" wrapText="1"/>
    </xf>
    <xf numFmtId="0" fontId="10" fillId="0" borderId="40" xfId="0" applyFont="1" applyBorder="1"/>
    <xf numFmtId="0" fontId="0" fillId="0" borderId="40" xfId="0" applyBorder="1"/>
    <xf numFmtId="0" fontId="43" fillId="17" borderId="41" xfId="0" applyFont="1" applyFill="1" applyBorder="1" applyAlignment="1">
      <alignment horizontal="center" vertical="center" wrapText="1"/>
    </xf>
    <xf numFmtId="0" fontId="43" fillId="17" borderId="46" xfId="0" applyFont="1" applyFill="1" applyBorder="1" applyAlignment="1">
      <alignment horizontal="center" vertical="center" wrapText="1"/>
    </xf>
    <xf numFmtId="0" fontId="43" fillId="17" borderId="42" xfId="0" applyFont="1" applyFill="1" applyBorder="1" applyAlignment="1">
      <alignment vertical="top" wrapText="1"/>
    </xf>
    <xf numFmtId="0" fontId="43" fillId="17" borderId="43" xfId="0" applyFont="1" applyFill="1" applyBorder="1" applyAlignment="1">
      <alignment vertical="top" wrapText="1"/>
    </xf>
    <xf numFmtId="0" fontId="43" fillId="17" borderId="44" xfId="0" applyFont="1" applyFill="1" applyBorder="1" applyAlignment="1">
      <alignment vertical="top" wrapText="1"/>
    </xf>
    <xf numFmtId="0" fontId="43" fillId="17" borderId="41" xfId="0" applyFont="1" applyFill="1" applyBorder="1" applyAlignment="1">
      <alignment horizontal="center" vertical="top" wrapText="1"/>
    </xf>
    <xf numFmtId="0" fontId="43" fillId="17" borderId="45" xfId="0" applyFont="1" applyFill="1" applyBorder="1" applyAlignment="1">
      <alignment horizontal="center" vertical="top" wrapText="1"/>
    </xf>
    <xf numFmtId="0" fontId="43" fillId="17" borderId="46" xfId="0" applyFont="1" applyFill="1" applyBorder="1" applyAlignment="1">
      <alignment horizontal="center" vertical="top" wrapText="1"/>
    </xf>
    <xf numFmtId="0" fontId="43" fillId="17" borderId="42" xfId="0" applyFont="1" applyFill="1" applyBorder="1" applyAlignment="1">
      <alignment horizontal="center" vertical="center" wrapText="1"/>
    </xf>
    <xf numFmtId="0" fontId="43" fillId="17" borderId="43" xfId="0" applyFont="1" applyFill="1" applyBorder="1" applyAlignment="1">
      <alignment horizontal="center" vertical="center" wrapText="1"/>
    </xf>
    <xf numFmtId="0" fontId="43" fillId="17" borderId="44" xfId="0" applyFont="1" applyFill="1" applyBorder="1" applyAlignment="1">
      <alignment horizontal="center" vertical="center" wrapText="1"/>
    </xf>
    <xf numFmtId="0" fontId="31" fillId="0" borderId="3" xfId="1" applyFont="1" applyBorder="1" applyAlignment="1">
      <alignment horizontal="center" vertical="center"/>
    </xf>
    <xf numFmtId="0" fontId="31" fillId="0" borderId="24" xfId="1" applyFont="1" applyBorder="1" applyAlignment="1">
      <alignment horizontal="center" vertical="center"/>
    </xf>
    <xf numFmtId="0" fontId="31" fillId="0" borderId="1" xfId="1" applyFont="1" applyBorder="1" applyAlignment="1">
      <alignment horizontal="center" vertical="center" wrapText="1"/>
    </xf>
    <xf numFmtId="0" fontId="31" fillId="0" borderId="1" xfId="1" applyFont="1" applyFill="1" applyBorder="1" applyAlignment="1">
      <alignment horizontal="center" vertical="center" wrapText="1"/>
    </xf>
    <xf numFmtId="168" fontId="50" fillId="0" borderId="0" xfId="8" applyNumberFormat="1" applyFont="1" applyBorder="1" applyAlignment="1">
      <alignment horizontal="left" vertical="center"/>
    </xf>
    <xf numFmtId="0" fontId="73" fillId="0" borderId="24" xfId="1" applyFont="1" applyFill="1" applyBorder="1" applyAlignment="1">
      <alignment horizontal="center" vertical="center"/>
    </xf>
    <xf numFmtId="0" fontId="31" fillId="0" borderId="0" xfId="1" applyFont="1" applyFill="1" applyBorder="1" applyAlignment="1">
      <alignment vertical="center"/>
    </xf>
    <xf numFmtId="0" fontId="31" fillId="0" borderId="6" xfId="1" applyFont="1" applyFill="1" applyBorder="1" applyAlignment="1">
      <alignment horizontal="center" vertical="center" wrapText="1"/>
    </xf>
    <xf numFmtId="0" fontId="31" fillId="0" borderId="2" xfId="1" applyFont="1" applyFill="1" applyBorder="1" applyAlignment="1">
      <alignment horizontal="center" vertical="center" wrapText="1"/>
    </xf>
    <xf numFmtId="0" fontId="31" fillId="0" borderId="24" xfId="1" applyFont="1" applyFill="1" applyBorder="1" applyAlignment="1">
      <alignment horizontal="center" vertical="center"/>
    </xf>
    <xf numFmtId="0" fontId="26" fillId="0" borderId="1" xfId="55" applyFont="1" applyBorder="1" applyAlignment="1">
      <alignment horizontal="center" vertical="center" wrapText="1"/>
    </xf>
    <xf numFmtId="0" fontId="26" fillId="0" borderId="3" xfId="55" applyFont="1" applyBorder="1" applyAlignment="1">
      <alignment horizontal="center" vertical="center" wrapText="1"/>
    </xf>
    <xf numFmtId="0" fontId="26" fillId="0" borderId="24" xfId="55" applyFont="1" applyBorder="1" applyAlignment="1">
      <alignment horizontal="center" vertical="center" wrapText="1"/>
    </xf>
    <xf numFmtId="0" fontId="26" fillId="0" borderId="1" xfId="55" applyFont="1" applyFill="1" applyBorder="1" applyAlignment="1">
      <alignment horizontal="center" vertical="center" wrapText="1"/>
    </xf>
    <xf numFmtId="169" fontId="26" fillId="0" borderId="1" xfId="55" applyNumberFormat="1" applyFont="1" applyBorder="1" applyAlignment="1">
      <alignment horizontal="center" vertical="center" wrapText="1"/>
    </xf>
    <xf numFmtId="0" fontId="31" fillId="0" borderId="3" xfId="55" applyFont="1" applyFill="1" applyBorder="1" applyAlignment="1">
      <alignment horizontal="center" vertical="center" wrapText="1"/>
    </xf>
    <xf numFmtId="0" fontId="31" fillId="0" borderId="24" xfId="55" applyFont="1" applyFill="1" applyBorder="1" applyAlignment="1">
      <alignment horizontal="center" vertical="center" wrapText="1"/>
    </xf>
    <xf numFmtId="0" fontId="26" fillId="0" borderId="6" xfId="55" applyFont="1" applyBorder="1" applyAlignment="1">
      <alignment horizontal="center" vertical="center" wrapText="1"/>
    </xf>
    <xf numFmtId="0" fontId="26" fillId="0" borderId="2" xfId="55" applyFont="1" applyBorder="1" applyAlignment="1">
      <alignment horizontal="center" vertical="center" wrapText="1"/>
    </xf>
    <xf numFmtId="0" fontId="26" fillId="0" borderId="10" xfId="55" applyFont="1" applyBorder="1" applyAlignment="1">
      <alignment horizontal="center" vertical="center" wrapText="1"/>
    </xf>
    <xf numFmtId="0" fontId="77" fillId="0" borderId="1" xfId="55" applyFont="1" applyBorder="1" applyAlignment="1">
      <alignment horizontal="center" vertical="center"/>
    </xf>
    <xf numFmtId="2" fontId="29" fillId="0" borderId="0" xfId="55" applyNumberFormat="1" applyFont="1" applyAlignment="1">
      <alignment horizontal="center" vertical="center" wrapText="1"/>
    </xf>
    <xf numFmtId="169" fontId="77" fillId="0" borderId="1" xfId="55" applyNumberFormat="1" applyFont="1" applyBorder="1" applyAlignment="1">
      <alignment horizontal="center" vertical="center"/>
    </xf>
    <xf numFmtId="0" fontId="93" fillId="0" borderId="41" xfId="0" applyFont="1" applyBorder="1" applyAlignment="1">
      <alignment vertical="center" wrapText="1"/>
    </xf>
    <xf numFmtId="0" fontId="93" fillId="0" borderId="45" xfId="0" applyFont="1" applyBorder="1" applyAlignment="1">
      <alignment vertical="center" wrapText="1"/>
    </xf>
    <xf numFmtId="0" fontId="93" fillId="0" borderId="46" xfId="0" applyFont="1" applyBorder="1" applyAlignment="1">
      <alignment vertical="center" wrapText="1"/>
    </xf>
    <xf numFmtId="0" fontId="94" fillId="0" borderId="41" xfId="0" applyFont="1" applyBorder="1" applyAlignment="1">
      <alignment vertical="center" wrapText="1"/>
    </xf>
    <xf numFmtId="0" fontId="94" fillId="0" borderId="46" xfId="0" applyFont="1" applyBorder="1" applyAlignment="1">
      <alignment vertical="center" wrapText="1"/>
    </xf>
    <xf numFmtId="0" fontId="94" fillId="0" borderId="45" xfId="0" applyFont="1" applyBorder="1" applyAlignment="1">
      <alignment vertical="center" wrapText="1"/>
    </xf>
    <xf numFmtId="0" fontId="92" fillId="0" borderId="41" xfId="0" applyFont="1" applyBorder="1" applyAlignment="1">
      <alignment vertical="center" wrapText="1"/>
    </xf>
    <xf numFmtId="0" fontId="92" fillId="0" borderId="45" xfId="0" applyFont="1" applyBorder="1" applyAlignment="1">
      <alignment vertical="center" wrapText="1"/>
    </xf>
    <xf numFmtId="0" fontId="92" fillId="0" borderId="46" xfId="0" applyFont="1" applyBorder="1" applyAlignment="1">
      <alignment vertical="center" wrapText="1"/>
    </xf>
    <xf numFmtId="0" fontId="94" fillId="0" borderId="41" xfId="0" applyFont="1" applyBorder="1" applyAlignment="1">
      <alignment horizontal="center" vertical="center"/>
    </xf>
    <xf numFmtId="0" fontId="94" fillId="0" borderId="45" xfId="0" applyFont="1" applyBorder="1" applyAlignment="1">
      <alignment horizontal="center" vertical="center"/>
    </xf>
    <xf numFmtId="0" fontId="94" fillId="0" borderId="46" xfId="0" applyFont="1" applyBorder="1" applyAlignment="1">
      <alignment horizontal="center" vertical="center"/>
    </xf>
    <xf numFmtId="0" fontId="94" fillId="0" borderId="42" xfId="0" applyFont="1" applyBorder="1" applyAlignment="1">
      <alignment horizontal="center" vertical="center"/>
    </xf>
    <xf numFmtId="0" fontId="94" fillId="0" borderId="43" xfId="0" applyFont="1" applyBorder="1" applyAlignment="1">
      <alignment horizontal="center" vertical="center"/>
    </xf>
    <xf numFmtId="0" fontId="94" fillId="0" borderId="44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3" fillId="0" borderId="0" xfId="8" applyFont="1" applyAlignment="1">
      <alignment horizontal="center" vertical="center" wrapText="1"/>
    </xf>
    <xf numFmtId="0" fontId="22" fillId="0" borderId="3" xfId="8" applyFont="1" applyBorder="1" applyAlignment="1" applyProtection="1">
      <alignment horizontal="center" vertical="center" wrapText="1"/>
    </xf>
    <xf numFmtId="0" fontId="22" fillId="0" borderId="24" xfId="8" applyFont="1" applyBorder="1" applyAlignment="1" applyProtection="1">
      <alignment horizontal="center" vertical="center" wrapText="1"/>
    </xf>
    <xf numFmtId="0" fontId="22" fillId="0" borderId="10" xfId="8" applyFont="1" applyBorder="1" applyAlignment="1" applyProtection="1">
      <alignment horizontal="center" vertical="center" wrapText="1"/>
    </xf>
    <xf numFmtId="0" fontId="22" fillId="0" borderId="1" xfId="8" applyFont="1" applyBorder="1" applyAlignment="1" applyProtection="1">
      <alignment horizontal="center" vertical="center" wrapText="1"/>
    </xf>
    <xf numFmtId="0" fontId="22" fillId="0" borderId="39" xfId="8" applyFont="1" applyBorder="1" applyAlignment="1" applyProtection="1">
      <alignment horizontal="center" vertical="center" wrapText="1"/>
    </xf>
    <xf numFmtId="0" fontId="21" fillId="0" borderId="37" xfId="8" applyFont="1" applyBorder="1" applyAlignment="1" applyProtection="1"/>
    <xf numFmtId="0" fontId="3" fillId="0" borderId="1" xfId="6" applyBorder="1" applyAlignment="1">
      <alignment horizontal="center"/>
    </xf>
    <xf numFmtId="0" fontId="19" fillId="17" borderId="1" xfId="6" applyNumberFormat="1" applyFont="1" applyFill="1" applyBorder="1" applyAlignment="1" applyProtection="1">
      <alignment vertical="top" wrapText="1"/>
    </xf>
    <xf numFmtId="0" fontId="22" fillId="0" borderId="36" xfId="8" applyFont="1" applyBorder="1" applyAlignment="1" applyProtection="1">
      <alignment horizontal="center" vertical="center" wrapText="1"/>
    </xf>
    <xf numFmtId="0" fontId="21" fillId="0" borderId="38" xfId="8" applyFont="1" applyBorder="1" applyAlignment="1" applyProtection="1"/>
    <xf numFmtId="0" fontId="21" fillId="0" borderId="28" xfId="8" applyBorder="1" applyAlignment="1">
      <alignment horizontal="center" wrapText="1"/>
    </xf>
    <xf numFmtId="0" fontId="21" fillId="0" borderId="50" xfId="8" applyBorder="1" applyAlignment="1">
      <alignment horizontal="center" wrapText="1"/>
    </xf>
    <xf numFmtId="0" fontId="21" fillId="0" borderId="51" xfId="8" applyBorder="1" applyAlignment="1">
      <alignment horizontal="center" wrapText="1"/>
    </xf>
    <xf numFmtId="0" fontId="21" fillId="0" borderId="28" xfId="8" applyFont="1" applyBorder="1" applyAlignment="1">
      <alignment horizontal="center"/>
    </xf>
    <xf numFmtId="0" fontId="21" fillId="0" borderId="50" xfId="8" applyBorder="1" applyAlignment="1">
      <alignment horizontal="center"/>
    </xf>
    <xf numFmtId="0" fontId="21" fillId="0" borderId="51" xfId="8" applyBorder="1" applyAlignment="1">
      <alignment horizontal="center"/>
    </xf>
    <xf numFmtId="0" fontId="21" fillId="0" borderId="28" xfId="8" applyBorder="1" applyAlignment="1">
      <alignment horizontal="center"/>
    </xf>
    <xf numFmtId="0" fontId="26" fillId="17" borderId="42" xfId="10" applyNumberFormat="1" applyFont="1" applyFill="1" applyBorder="1" applyAlignment="1" applyProtection="1">
      <alignment vertical="top" wrapText="1"/>
    </xf>
    <xf numFmtId="0" fontId="26" fillId="17" borderId="44" xfId="10" applyNumberFormat="1" applyFont="1" applyFill="1" applyBorder="1" applyAlignment="1" applyProtection="1">
      <alignment vertical="top" wrapText="1"/>
    </xf>
    <xf numFmtId="0" fontId="26" fillId="0" borderId="1" xfId="10" applyNumberFormat="1" applyFont="1" applyFill="1" applyBorder="1" applyAlignment="1" applyProtection="1">
      <alignment horizontal="left" vertical="top"/>
    </xf>
    <xf numFmtId="0" fontId="26" fillId="0" borderId="1" xfId="10" applyNumberFormat="1" applyFont="1" applyFill="1" applyBorder="1" applyAlignment="1" applyProtection="1">
      <alignment horizontal="center" vertical="center"/>
    </xf>
    <xf numFmtId="0" fontId="26" fillId="17" borderId="41" xfId="10" applyNumberFormat="1" applyFont="1" applyFill="1" applyBorder="1" applyAlignment="1" applyProtection="1">
      <alignment horizontal="center" vertical="top" wrapText="1"/>
    </xf>
    <xf numFmtId="0" fontId="26" fillId="17" borderId="45" xfId="10" applyNumberFormat="1" applyFont="1" applyFill="1" applyBorder="1" applyAlignment="1" applyProtection="1">
      <alignment horizontal="center" vertical="top" wrapText="1"/>
    </xf>
    <xf numFmtId="0" fontId="26" fillId="17" borderId="46" xfId="10" applyNumberFormat="1" applyFont="1" applyFill="1" applyBorder="1" applyAlignment="1" applyProtection="1">
      <alignment horizontal="center" vertical="top" wrapText="1"/>
    </xf>
    <xf numFmtId="0" fontId="26" fillId="17" borderId="42" xfId="10" applyNumberFormat="1" applyFont="1" applyFill="1" applyBorder="1" applyAlignment="1" applyProtection="1">
      <alignment horizontal="center" vertical="top" wrapText="1"/>
    </xf>
    <xf numFmtId="0" fontId="26" fillId="17" borderId="43" xfId="10" applyNumberFormat="1" applyFont="1" applyFill="1" applyBorder="1" applyAlignment="1" applyProtection="1">
      <alignment horizontal="center" vertical="top" wrapText="1"/>
    </xf>
    <xf numFmtId="0" fontId="26" fillId="17" borderId="44" xfId="10" applyNumberFormat="1" applyFont="1" applyFill="1" applyBorder="1" applyAlignment="1" applyProtection="1">
      <alignment horizontal="center" vertical="top" wrapText="1"/>
    </xf>
    <xf numFmtId="0" fontId="26" fillId="0" borderId="1" xfId="10" applyNumberFormat="1" applyFont="1" applyFill="1" applyBorder="1" applyAlignment="1" applyProtection="1">
      <alignment horizontal="center" vertical="top"/>
    </xf>
    <xf numFmtId="0" fontId="26" fillId="17" borderId="41" xfId="10" applyNumberFormat="1" applyFont="1" applyFill="1" applyBorder="1" applyAlignment="1" applyProtection="1">
      <alignment vertical="top" wrapText="1"/>
    </xf>
    <xf numFmtId="0" fontId="26" fillId="17" borderId="46" xfId="10" applyNumberFormat="1" applyFont="1" applyFill="1" applyBorder="1" applyAlignment="1" applyProtection="1">
      <alignment vertical="top" wrapText="1"/>
    </xf>
    <xf numFmtId="0" fontId="26" fillId="17" borderId="45" xfId="10" applyNumberFormat="1" applyFont="1" applyFill="1" applyBorder="1" applyAlignment="1" applyProtection="1">
      <alignment vertical="top" wrapText="1"/>
    </xf>
    <xf numFmtId="0" fontId="26" fillId="17" borderId="30" xfId="10" applyNumberFormat="1" applyFont="1" applyFill="1" applyBorder="1" applyAlignment="1" applyProtection="1">
      <alignment horizontal="center" vertical="top" wrapText="1"/>
    </xf>
    <xf numFmtId="0" fontId="26" fillId="17" borderId="49" xfId="10" applyNumberFormat="1" applyFont="1" applyFill="1" applyBorder="1" applyAlignment="1" applyProtection="1">
      <alignment horizontal="center" vertical="top" wrapText="1"/>
    </xf>
    <xf numFmtId="0" fontId="26" fillId="17" borderId="48" xfId="10" applyNumberFormat="1" applyFont="1" applyFill="1" applyBorder="1" applyAlignment="1" applyProtection="1">
      <alignment horizontal="center" vertical="top" wrapText="1"/>
    </xf>
    <xf numFmtId="0" fontId="26" fillId="17" borderId="35" xfId="10" applyNumberFormat="1" applyFont="1" applyFill="1" applyBorder="1" applyAlignment="1" applyProtection="1">
      <alignment horizontal="center" vertical="top" wrapText="1"/>
    </xf>
    <xf numFmtId="0" fontId="26" fillId="17" borderId="40" xfId="10" applyNumberFormat="1" applyFont="1" applyFill="1" applyBorder="1" applyAlignment="1" applyProtection="1">
      <alignment horizontal="center" vertical="top" wrapText="1"/>
    </xf>
    <xf numFmtId="0" fontId="26" fillId="17" borderId="47" xfId="10" applyNumberFormat="1" applyFont="1" applyFill="1" applyBorder="1" applyAlignment="1" applyProtection="1">
      <alignment horizontal="center" vertical="top" wrapText="1"/>
    </xf>
    <xf numFmtId="0" fontId="100" fillId="49" borderId="85" xfId="0" applyFont="1" applyFill="1" applyBorder="1"/>
    <xf numFmtId="0" fontId="100" fillId="49" borderId="86" xfId="0" applyFont="1" applyFill="1" applyBorder="1"/>
    <xf numFmtId="0" fontId="100" fillId="49" borderId="87" xfId="0" applyFont="1" applyFill="1" applyBorder="1"/>
    <xf numFmtId="0" fontId="100" fillId="49" borderId="95" xfId="0" applyFont="1" applyFill="1" applyBorder="1"/>
    <xf numFmtId="0" fontId="100" fillId="49" borderId="45" xfId="0" applyFont="1" applyFill="1" applyBorder="1"/>
    <xf numFmtId="0" fontId="100" fillId="49" borderId="46" xfId="0" applyFont="1" applyFill="1" applyBorder="1"/>
    <xf numFmtId="0" fontId="29" fillId="49" borderId="85" xfId="0" applyFont="1" applyFill="1" applyBorder="1" applyAlignment="1">
      <alignment horizontal="center"/>
    </xf>
    <xf numFmtId="0" fontId="29" fillId="49" borderId="87" xfId="0" applyFont="1" applyFill="1" applyBorder="1" applyAlignment="1">
      <alignment horizontal="center"/>
    </xf>
    <xf numFmtId="0" fontId="29" fillId="49" borderId="95" xfId="0" applyFont="1" applyFill="1" applyBorder="1" applyAlignment="1">
      <alignment horizontal="center" wrapText="1"/>
    </xf>
    <xf numFmtId="0" fontId="29" fillId="49" borderId="46" xfId="0" applyFont="1" applyFill="1" applyBorder="1" applyAlignment="1">
      <alignment horizontal="center" wrapText="1"/>
    </xf>
    <xf numFmtId="0" fontId="0" fillId="0" borderId="41" xfId="0" applyBorder="1" applyAlignment="1">
      <alignment horizontal="center" wrapText="1"/>
    </xf>
    <xf numFmtId="0" fontId="0" fillId="0" borderId="46" xfId="0" applyBorder="1" applyAlignment="1">
      <alignment horizontal="center" wrapText="1"/>
    </xf>
    <xf numFmtId="0" fontId="0" fillId="0" borderId="30" xfId="0" applyBorder="1" applyAlignment="1">
      <alignment vertical="top" wrapText="1"/>
    </xf>
    <xf numFmtId="0" fontId="0" fillId="0" borderId="49" xfId="0" applyBorder="1" applyAlignment="1">
      <alignment vertical="top" wrapText="1"/>
    </xf>
    <xf numFmtId="0" fontId="0" fillId="0" borderId="48" xfId="0" applyBorder="1" applyAlignment="1">
      <alignment vertical="top" wrapText="1"/>
    </xf>
    <xf numFmtId="0" fontId="0" fillId="0" borderId="35" xfId="0" applyBorder="1" applyAlignment="1">
      <alignment vertical="top" wrapText="1"/>
    </xf>
    <xf numFmtId="0" fontId="0" fillId="0" borderId="40" xfId="0" applyBorder="1" applyAlignment="1">
      <alignment vertical="top" wrapText="1"/>
    </xf>
    <xf numFmtId="0" fontId="0" fillId="0" borderId="47" xfId="0" applyBorder="1" applyAlignment="1">
      <alignment vertical="top" wrapText="1"/>
    </xf>
    <xf numFmtId="0" fontId="0" fillId="0" borderId="42" xfId="0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0" fillId="0" borderId="44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49" xfId="0" applyBorder="1" applyAlignment="1">
      <alignment horizontal="center" wrapText="1"/>
    </xf>
    <xf numFmtId="0" fontId="0" fillId="0" borderId="48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0" fillId="0" borderId="47" xfId="0" applyBorder="1" applyAlignment="1">
      <alignment horizontal="center" wrapText="1"/>
    </xf>
    <xf numFmtId="0" fontId="94" fillId="0" borderId="41" xfId="0" applyFont="1" applyBorder="1" applyAlignment="1">
      <alignment horizontal="center"/>
    </xf>
    <xf numFmtId="0" fontId="94" fillId="0" borderId="46" xfId="0" applyFont="1" applyBorder="1" applyAlignment="1">
      <alignment horizontal="center"/>
    </xf>
    <xf numFmtId="0" fontId="21" fillId="0" borderId="41" xfId="0" applyFont="1" applyBorder="1" applyAlignment="1">
      <alignment vertical="top" wrapText="1"/>
    </xf>
    <xf numFmtId="0" fontId="21" fillId="0" borderId="45" xfId="0" applyFont="1" applyBorder="1" applyAlignment="1">
      <alignment vertical="top" wrapText="1"/>
    </xf>
    <xf numFmtId="0" fontId="21" fillId="0" borderId="46" xfId="0" applyFont="1" applyBorder="1" applyAlignment="1">
      <alignment vertical="top" wrapText="1"/>
    </xf>
    <xf numFmtId="0" fontId="21" fillId="0" borderId="41" xfId="0" applyFont="1" applyBorder="1" applyAlignment="1">
      <alignment horizontal="justify" vertical="top" wrapText="1"/>
    </xf>
    <xf numFmtId="0" fontId="21" fillId="0" borderId="45" xfId="0" applyFont="1" applyBorder="1" applyAlignment="1">
      <alignment horizontal="justify" vertical="top" wrapText="1"/>
    </xf>
    <xf numFmtId="0" fontId="21" fillId="0" borderId="46" xfId="0" applyFont="1" applyBorder="1" applyAlignment="1">
      <alignment horizontal="justify" vertical="top" wrapText="1"/>
    </xf>
    <xf numFmtId="0" fontId="106" fillId="0" borderId="41" xfId="0" applyFont="1" applyBorder="1"/>
    <xf numFmtId="0" fontId="106" fillId="0" borderId="45" xfId="0" applyFont="1" applyBorder="1"/>
    <xf numFmtId="0" fontId="106" fillId="0" borderId="46" xfId="0" applyFont="1" applyBorder="1"/>
    <xf numFmtId="0" fontId="21" fillId="50" borderId="41" xfId="0" applyFont="1" applyFill="1" applyBorder="1" applyAlignment="1">
      <alignment horizontal="center" wrapText="1"/>
    </xf>
    <xf numFmtId="0" fontId="21" fillId="50" borderId="46" xfId="0" applyFont="1" applyFill="1" applyBorder="1" applyAlignment="1">
      <alignment horizontal="center" wrapText="1"/>
    </xf>
    <xf numFmtId="0" fontId="106" fillId="0" borderId="41" xfId="0" applyFont="1" applyBorder="1" applyAlignment="1">
      <alignment wrapText="1"/>
    </xf>
    <xf numFmtId="0" fontId="106" fillId="0" borderId="46" xfId="0" applyFont="1" applyBorder="1" applyAlignment="1">
      <alignment wrapText="1"/>
    </xf>
    <xf numFmtId="0" fontId="106" fillId="0" borderId="45" xfId="0" applyFont="1" applyBorder="1" applyAlignment="1">
      <alignment wrapText="1"/>
    </xf>
    <xf numFmtId="0" fontId="22" fillId="50" borderId="96" xfId="0" applyFont="1" applyFill="1" applyBorder="1" applyAlignment="1">
      <alignment horizontal="center" wrapText="1"/>
    </xf>
    <xf numFmtId="0" fontId="22" fillId="50" borderId="97" xfId="0" applyFont="1" applyFill="1" applyBorder="1" applyAlignment="1">
      <alignment horizontal="center" wrapText="1"/>
    </xf>
    <xf numFmtId="0" fontId="22" fillId="50" borderId="105" xfId="0" applyFont="1" applyFill="1" applyBorder="1" applyAlignment="1">
      <alignment horizontal="center" wrapText="1"/>
    </xf>
    <xf numFmtId="0" fontId="22" fillId="50" borderId="106" xfId="0" applyFont="1" applyFill="1" applyBorder="1" applyAlignment="1">
      <alignment horizontal="center" wrapText="1"/>
    </xf>
    <xf numFmtId="0" fontId="29" fillId="50" borderId="107" xfId="0" applyFont="1" applyFill="1" applyBorder="1" applyAlignment="1">
      <alignment horizontal="center" wrapText="1"/>
    </xf>
    <xf numFmtId="0" fontId="29" fillId="50" borderId="100" xfId="0" applyFont="1" applyFill="1" applyBorder="1" applyAlignment="1">
      <alignment horizontal="center" wrapText="1"/>
    </xf>
    <xf numFmtId="0" fontId="29" fillId="50" borderId="99" xfId="0" applyFont="1" applyFill="1" applyBorder="1" applyAlignment="1">
      <alignment horizontal="center" wrapText="1"/>
    </xf>
    <xf numFmtId="0" fontId="96" fillId="0" borderId="41" xfId="0" applyFont="1" applyBorder="1" applyAlignment="1">
      <alignment horizontal="center" vertical="top" wrapText="1"/>
    </xf>
    <xf numFmtId="0" fontId="96" fillId="0" borderId="46" xfId="0" applyFont="1" applyBorder="1" applyAlignment="1">
      <alignment horizontal="center" vertical="top" wrapText="1"/>
    </xf>
    <xf numFmtId="0" fontId="96" fillId="0" borderId="41" xfId="0" applyFont="1" applyBorder="1" applyAlignment="1">
      <alignment horizontal="center" wrapText="1"/>
    </xf>
    <xf numFmtId="0" fontId="96" fillId="0" borderId="46" xfId="0" applyFont="1" applyBorder="1" applyAlignment="1">
      <alignment horizontal="center" wrapText="1"/>
    </xf>
    <xf numFmtId="0" fontId="30" fillId="0" borderId="0" xfId="0" applyFont="1" applyAlignment="1">
      <alignment horizontal="center" wrapText="1"/>
    </xf>
    <xf numFmtId="0" fontId="39" fillId="0" borderId="41" xfId="0" applyFont="1" applyBorder="1" applyAlignment="1">
      <alignment wrapText="1"/>
    </xf>
    <xf numFmtId="0" fontId="39" fillId="0" borderId="46" xfId="0" applyFont="1" applyBorder="1" applyAlignment="1">
      <alignment wrapText="1"/>
    </xf>
    <xf numFmtId="0" fontId="108" fillId="0" borderId="41" xfId="0" applyFont="1" applyBorder="1" applyAlignment="1">
      <alignment vertical="top" wrapText="1"/>
    </xf>
    <xf numFmtId="0" fontId="108" fillId="0" borderId="46" xfId="0" applyFont="1" applyBorder="1" applyAlignment="1">
      <alignment vertical="top" wrapText="1"/>
    </xf>
    <xf numFmtId="0" fontId="108" fillId="0" borderId="41" xfId="0" applyFont="1" applyBorder="1" applyAlignment="1">
      <alignment horizontal="center" wrapText="1"/>
    </xf>
    <xf numFmtId="0" fontId="108" fillId="0" borderId="46" xfId="0" applyFont="1" applyBorder="1" applyAlignment="1">
      <alignment horizontal="center" wrapText="1"/>
    </xf>
    <xf numFmtId="0" fontId="39" fillId="0" borderId="41" xfId="0" applyFont="1" applyBorder="1" applyAlignment="1">
      <alignment vertical="top" wrapText="1"/>
    </xf>
    <xf numFmtId="0" fontId="39" fillId="0" borderId="46" xfId="0" applyFont="1" applyBorder="1" applyAlignment="1">
      <alignment vertical="top" wrapText="1"/>
    </xf>
    <xf numFmtId="0" fontId="109" fillId="0" borderId="41" xfId="0" applyFont="1" applyBorder="1" applyAlignment="1">
      <alignment vertical="top" wrapText="1"/>
    </xf>
    <xf numFmtId="0" fontId="109" fillId="0" borderId="46" xfId="0" applyFont="1" applyBorder="1" applyAlignment="1">
      <alignment vertical="top" wrapText="1"/>
    </xf>
    <xf numFmtId="0" fontId="108" fillId="0" borderId="41" xfId="0" applyFont="1" applyBorder="1" applyAlignment="1">
      <alignment wrapText="1"/>
    </xf>
    <xf numFmtId="0" fontId="108" fillId="0" borderId="46" xfId="0" applyFont="1" applyBorder="1" applyAlignment="1">
      <alignment wrapText="1"/>
    </xf>
    <xf numFmtId="0" fontId="108" fillId="0" borderId="45" xfId="0" applyFont="1" applyBorder="1" applyAlignment="1">
      <alignment wrapText="1"/>
    </xf>
    <xf numFmtId="0" fontId="39" fillId="0" borderId="45" xfId="0" applyFont="1" applyBorder="1" applyAlignment="1">
      <alignment wrapText="1"/>
    </xf>
    <xf numFmtId="0" fontId="108" fillId="0" borderId="45" xfId="0" applyFont="1" applyBorder="1" applyAlignment="1">
      <alignment horizontal="center" wrapText="1"/>
    </xf>
    <xf numFmtId="0" fontId="0" fillId="0" borderId="49" xfId="0" applyBorder="1" applyAlignment="1">
      <alignment wrapText="1"/>
    </xf>
    <xf numFmtId="0" fontId="0" fillId="0" borderId="48" xfId="0" applyBorder="1" applyAlignment="1">
      <alignment wrapText="1"/>
    </xf>
    <xf numFmtId="4" fontId="21" fillId="0" borderId="41" xfId="0" applyNumberFormat="1" applyFont="1" applyBorder="1" applyAlignment="1">
      <alignment horizontal="right" vertical="top" wrapText="1"/>
    </xf>
    <xf numFmtId="4" fontId="21" fillId="0" borderId="45" xfId="0" applyNumberFormat="1" applyFont="1" applyBorder="1" applyAlignment="1">
      <alignment horizontal="right" vertical="top" wrapText="1"/>
    </xf>
    <xf numFmtId="4" fontId="21" fillId="0" borderId="46" xfId="0" applyNumberFormat="1" applyFont="1" applyBorder="1" applyAlignment="1">
      <alignment horizontal="right" vertical="top" wrapText="1"/>
    </xf>
    <xf numFmtId="0" fontId="106" fillId="0" borderId="41" xfId="0" applyFont="1" applyBorder="1" applyAlignment="1">
      <alignment horizontal="right"/>
    </xf>
    <xf numFmtId="0" fontId="106" fillId="0" borderId="45" xfId="0" applyFont="1" applyBorder="1" applyAlignment="1">
      <alignment horizontal="right"/>
    </xf>
    <xf numFmtId="0" fontId="106" fillId="0" borderId="46" xfId="0" applyFont="1" applyBorder="1" applyAlignment="1">
      <alignment horizontal="right"/>
    </xf>
    <xf numFmtId="0" fontId="21" fillId="0" borderId="41" xfId="0" applyFont="1" applyBorder="1" applyAlignment="1">
      <alignment horizontal="right" vertical="top" wrapText="1"/>
    </xf>
    <xf numFmtId="0" fontId="21" fillId="0" borderId="45" xfId="0" applyFont="1" applyBorder="1" applyAlignment="1">
      <alignment horizontal="right" vertical="top" wrapText="1"/>
    </xf>
    <xf numFmtId="0" fontId="21" fillId="0" borderId="46" xfId="0" applyFont="1" applyBorder="1" applyAlignment="1">
      <alignment horizontal="right" vertical="top" wrapText="1"/>
    </xf>
    <xf numFmtId="4" fontId="106" fillId="0" borderId="41" xfId="0" applyNumberFormat="1" applyFont="1" applyBorder="1" applyAlignment="1">
      <alignment horizontal="right"/>
    </xf>
    <xf numFmtId="4" fontId="106" fillId="0" borderId="45" xfId="0" applyNumberFormat="1" applyFont="1" applyBorder="1" applyAlignment="1">
      <alignment horizontal="right"/>
    </xf>
    <xf numFmtId="4" fontId="106" fillId="0" borderId="46" xfId="0" applyNumberFormat="1" applyFont="1" applyBorder="1" applyAlignment="1">
      <alignment horizontal="right"/>
    </xf>
    <xf numFmtId="0" fontId="41" fillId="0" borderId="42" xfId="0" applyFont="1" applyBorder="1" applyAlignment="1">
      <alignment horizontal="center" wrapText="1"/>
    </xf>
    <xf numFmtId="0" fontId="41" fillId="0" borderId="43" xfId="0" applyFont="1" applyBorder="1" applyAlignment="1">
      <alignment horizontal="center" wrapText="1"/>
    </xf>
    <xf numFmtId="0" fontId="41" fillId="0" borderId="44" xfId="0" applyFont="1" applyBorder="1" applyAlignment="1">
      <alignment horizontal="center" wrapText="1"/>
    </xf>
    <xf numFmtId="0" fontId="39" fillId="0" borderId="41" xfId="0" applyFont="1" applyBorder="1" applyAlignment="1">
      <alignment horizontal="center" wrapText="1"/>
    </xf>
    <xf numFmtId="0" fontId="39" fillId="0" borderId="46" xfId="0" applyFont="1" applyBorder="1" applyAlignment="1">
      <alignment horizontal="center" wrapText="1"/>
    </xf>
    <xf numFmtId="0" fontId="27" fillId="0" borderId="41" xfId="11" applyBorder="1" applyAlignment="1" applyProtection="1">
      <alignment horizontal="center" wrapText="1"/>
    </xf>
    <xf numFmtId="0" fontId="27" fillId="0" borderId="46" xfId="11" applyBorder="1" applyAlignment="1" applyProtection="1">
      <alignment horizontal="center" wrapText="1"/>
    </xf>
    <xf numFmtId="0" fontId="39" fillId="0" borderId="45" xfId="0" applyFont="1" applyBorder="1" applyAlignment="1">
      <alignment vertical="top" wrapText="1"/>
    </xf>
    <xf numFmtId="0" fontId="39" fillId="0" borderId="45" xfId="0" applyFont="1" applyBorder="1" applyAlignment="1">
      <alignment horizontal="center" wrapText="1"/>
    </xf>
    <xf numFmtId="0" fontId="27" fillId="0" borderId="45" xfId="11" applyBorder="1" applyAlignment="1" applyProtection="1">
      <alignment horizontal="center" wrapText="1"/>
    </xf>
    <xf numFmtId="0" fontId="40" fillId="0" borderId="41" xfId="0" applyFont="1" applyBorder="1" applyAlignment="1">
      <alignment vertical="top" wrapText="1"/>
    </xf>
    <xf numFmtId="0" fontId="40" fillId="0" borderId="46" xfId="0" applyFont="1" applyBorder="1" applyAlignment="1">
      <alignment vertical="top" wrapText="1"/>
    </xf>
    <xf numFmtId="0" fontId="38" fillId="0" borderId="41" xfId="0" applyFont="1" applyBorder="1" applyAlignment="1">
      <alignment horizontal="center" vertical="top" wrapText="1"/>
    </xf>
    <xf numFmtId="0" fontId="38" fillId="0" borderId="46" xfId="0" applyFont="1" applyBorder="1" applyAlignment="1">
      <alignment horizontal="center" vertical="top" wrapText="1"/>
    </xf>
    <xf numFmtId="0" fontId="38" fillId="0" borderId="41" xfId="0" applyFont="1" applyBorder="1" applyAlignment="1">
      <alignment horizontal="center" wrapText="1"/>
    </xf>
    <xf numFmtId="0" fontId="38" fillId="0" borderId="46" xfId="0" applyFont="1" applyBorder="1" applyAlignment="1">
      <alignment horizontal="center" wrapText="1"/>
    </xf>
    <xf numFmtId="0" fontId="22" fillId="0" borderId="52" xfId="8" applyFont="1" applyBorder="1" applyAlignment="1" applyProtection="1">
      <alignment horizontal="center" vertical="center" wrapText="1"/>
    </xf>
    <xf numFmtId="0" fontId="22" fillId="0" borderId="53" xfId="8" applyFont="1" applyBorder="1" applyAlignment="1" applyProtection="1">
      <alignment horizontal="center" vertical="center" wrapText="1"/>
    </xf>
    <xf numFmtId="0" fontId="22" fillId="0" borderId="54" xfId="8" applyFont="1" applyBorder="1" applyAlignment="1">
      <alignment horizontal="center" vertical="center" wrapText="1"/>
    </xf>
    <xf numFmtId="0" fontId="26" fillId="0" borderId="52" xfId="8" applyFont="1" applyBorder="1" applyAlignment="1" applyProtection="1">
      <alignment horizontal="center" vertical="center" wrapText="1"/>
    </xf>
    <xf numFmtId="0" fontId="26" fillId="0" borderId="53" xfId="8" applyFont="1" applyBorder="1" applyAlignment="1" applyProtection="1">
      <alignment horizontal="center" vertical="center" wrapText="1"/>
    </xf>
    <xf numFmtId="0" fontId="26" fillId="0" borderId="36" xfId="8" applyFont="1" applyBorder="1" applyAlignment="1" applyProtection="1">
      <alignment horizontal="center" vertical="center" wrapText="1"/>
    </xf>
    <xf numFmtId="0" fontId="26" fillId="0" borderId="54" xfId="8" applyFont="1" applyBorder="1" applyAlignment="1">
      <alignment horizontal="center" vertical="center" wrapText="1"/>
    </xf>
    <xf numFmtId="0" fontId="32" fillId="0" borderId="0" xfId="14" applyFont="1" applyAlignment="1">
      <alignment horizontal="left" vertical="center" wrapText="1"/>
    </xf>
    <xf numFmtId="0" fontId="31" fillId="0" borderId="0" xfId="14" applyFont="1"/>
    <xf numFmtId="0" fontId="32" fillId="0" borderId="52" xfId="14" applyFont="1" applyBorder="1" applyAlignment="1" applyProtection="1">
      <alignment horizontal="center" vertical="center" wrapText="1"/>
    </xf>
    <xf numFmtId="0" fontId="31" fillId="0" borderId="59" xfId="14" applyFont="1" applyBorder="1" applyAlignment="1" applyProtection="1"/>
    <xf numFmtId="0" fontId="32" fillId="0" borderId="36" xfId="14" applyFont="1" applyBorder="1" applyAlignment="1" applyProtection="1">
      <alignment horizontal="center" vertical="center" wrapText="1"/>
    </xf>
    <xf numFmtId="0" fontId="31" fillId="0" borderId="60" xfId="14" applyFont="1" applyBorder="1" applyAlignment="1" applyProtection="1"/>
    <xf numFmtId="0" fontId="31" fillId="0" borderId="0" xfId="14" applyFont="1" applyAlignment="1">
      <alignment horizontal="left" vertical="top" wrapText="1"/>
    </xf>
    <xf numFmtId="0" fontId="31" fillId="0" borderId="0" xfId="8" applyFont="1" applyFill="1" applyAlignment="1">
      <alignment horizontal="left" vertical="center" wrapText="1"/>
    </xf>
    <xf numFmtId="0" fontId="78" fillId="0" borderId="0" xfId="8" applyFont="1" applyAlignment="1">
      <alignment horizontal="left" vertical="center"/>
    </xf>
    <xf numFmtId="0" fontId="82" fillId="0" borderId="1" xfId="8" applyFont="1" applyFill="1" applyBorder="1" applyAlignment="1">
      <alignment horizontal="center" vertical="center"/>
    </xf>
    <xf numFmtId="0" fontId="82" fillId="0" borderId="3" xfId="8" applyFont="1" applyFill="1" applyBorder="1" applyAlignment="1">
      <alignment horizontal="center" vertical="center" wrapText="1"/>
    </xf>
    <xf numFmtId="0" fontId="82" fillId="0" borderId="24" xfId="8" applyFont="1" applyFill="1" applyBorder="1" applyAlignment="1">
      <alignment horizontal="center" vertical="center"/>
    </xf>
    <xf numFmtId="0" fontId="82" fillId="0" borderId="3" xfId="56" applyFont="1" applyBorder="1" applyAlignment="1">
      <alignment horizontal="center" vertical="center"/>
    </xf>
    <xf numFmtId="0" fontId="82" fillId="0" borderId="24" xfId="56" applyFont="1" applyBorder="1" applyAlignment="1">
      <alignment horizontal="center" vertical="center"/>
    </xf>
    <xf numFmtId="0" fontId="82" fillId="0" borderId="1" xfId="56" applyFont="1" applyFill="1" applyBorder="1" applyAlignment="1">
      <alignment horizontal="center" vertical="center"/>
    </xf>
    <xf numFmtId="0" fontId="82" fillId="0" borderId="10" xfId="56" applyFont="1" applyBorder="1" applyAlignment="1">
      <alignment horizontal="center" vertical="center"/>
    </xf>
    <xf numFmtId="0" fontId="82" fillId="0" borderId="3" xfId="56" applyFont="1" applyFill="1" applyBorder="1" applyAlignment="1">
      <alignment horizontal="center" vertical="center"/>
    </xf>
    <xf numFmtId="0" fontId="21" fillId="0" borderId="24" xfId="56" applyBorder="1" applyAlignment="1">
      <alignment horizontal="center" vertical="center"/>
    </xf>
    <xf numFmtId="0" fontId="21" fillId="0" borderId="10" xfId="56" applyBorder="1" applyAlignment="1">
      <alignment horizontal="center" vertical="center"/>
    </xf>
    <xf numFmtId="0" fontId="82" fillId="0" borderId="24" xfId="56" applyFont="1" applyFill="1" applyBorder="1" applyAlignment="1">
      <alignment horizontal="center" vertical="center"/>
    </xf>
    <xf numFmtId="0" fontId="82" fillId="0" borderId="10" xfId="56" applyFont="1" applyFill="1" applyBorder="1" applyAlignment="1">
      <alignment horizontal="center" vertical="center"/>
    </xf>
    <xf numFmtId="0" fontId="84" fillId="0" borderId="0" xfId="56" applyFont="1" applyAlignment="1">
      <alignment horizontal="left" vertical="center"/>
    </xf>
    <xf numFmtId="0" fontId="85" fillId="0" borderId="0" xfId="56" applyFont="1" applyAlignment="1">
      <alignment horizontal="left" vertical="center"/>
    </xf>
    <xf numFmtId="0" fontId="81" fillId="0" borderId="1" xfId="56" applyFont="1" applyBorder="1" applyAlignment="1">
      <alignment horizontal="center" vertical="center"/>
    </xf>
    <xf numFmtId="0" fontId="77" fillId="0" borderId="1" xfId="56" applyFont="1" applyBorder="1" applyAlignment="1">
      <alignment horizontal="center" vertical="center"/>
    </xf>
    <xf numFmtId="0" fontId="81" fillId="0" borderId="6" xfId="56" applyFont="1" applyBorder="1" applyAlignment="1">
      <alignment horizontal="center" vertical="center" wrapText="1"/>
    </xf>
    <xf numFmtId="0" fontId="81" fillId="0" borderId="2" xfId="56" applyFont="1" applyBorder="1" applyAlignment="1">
      <alignment horizontal="center" vertical="center" wrapText="1"/>
    </xf>
    <xf numFmtId="0" fontId="82" fillId="0" borderId="1" xfId="56" applyFont="1" applyBorder="1" applyAlignment="1">
      <alignment horizontal="center" vertical="center"/>
    </xf>
    <xf numFmtId="0" fontId="82" fillId="0" borderId="3" xfId="52" applyFont="1" applyFill="1" applyBorder="1" applyAlignment="1">
      <alignment horizontal="center" vertical="center"/>
    </xf>
    <xf numFmtId="0" fontId="82" fillId="0" borderId="24" xfId="52" applyFont="1" applyFill="1" applyBorder="1" applyAlignment="1">
      <alignment horizontal="center" vertical="center"/>
    </xf>
    <xf numFmtId="0" fontId="79" fillId="0" borderId="3" xfId="52" applyFont="1" applyFill="1" applyBorder="1" applyAlignment="1">
      <alignment horizontal="center" vertical="center"/>
    </xf>
    <xf numFmtId="0" fontId="79" fillId="0" borderId="24" xfId="52" applyFont="1" applyFill="1" applyBorder="1" applyAlignment="1">
      <alignment horizontal="center" vertical="center"/>
    </xf>
    <xf numFmtId="0" fontId="77" fillId="0" borderId="3" xfId="52" applyFont="1" applyFill="1" applyBorder="1" applyAlignment="1">
      <alignment horizontal="center" vertical="center"/>
    </xf>
    <xf numFmtId="0" fontId="77" fillId="0" borderId="24" xfId="52" applyFont="1" applyFill="1" applyBorder="1" applyAlignment="1">
      <alignment horizontal="center" vertical="center"/>
    </xf>
    <xf numFmtId="0" fontId="7" fillId="0" borderId="2" xfId="6" applyFont="1" applyBorder="1" applyAlignment="1">
      <alignment horizontal="center" vertical="center"/>
    </xf>
    <xf numFmtId="0" fontId="1" fillId="0" borderId="1" xfId="6" applyFont="1" applyBorder="1"/>
  </cellXfs>
  <cellStyles count="98">
    <cellStyle name="20% - akcent 1 2" xfId="18"/>
    <cellStyle name="20% - akcent 2 2" xfId="19"/>
    <cellStyle name="20% - akcent 3 2" xfId="20"/>
    <cellStyle name="20% - akcent 4 2" xfId="21"/>
    <cellStyle name="20% - akcent 5 2" xfId="22"/>
    <cellStyle name="20% - akcent 6 2" xfId="23"/>
    <cellStyle name="40% - akcent 1 2" xfId="24"/>
    <cellStyle name="40% - akcent 2 2" xfId="25"/>
    <cellStyle name="40% - akcent 3 2" xfId="26"/>
    <cellStyle name="40% - akcent 4 2" xfId="27"/>
    <cellStyle name="40% - akcent 5 2" xfId="28"/>
    <cellStyle name="40% - akcent 6 2" xfId="29"/>
    <cellStyle name="60% - akcent 1 2" xfId="30"/>
    <cellStyle name="60% - akcent 2 2" xfId="31"/>
    <cellStyle name="60% - akcent 3 2" xfId="32"/>
    <cellStyle name="60% - akcent 4 2" xfId="33"/>
    <cellStyle name="60% - akcent 5 2" xfId="34"/>
    <cellStyle name="60% - akcent 6 2" xfId="35"/>
    <cellStyle name="Akcent 1 2" xfId="36"/>
    <cellStyle name="Akcent 2 2" xfId="37"/>
    <cellStyle name="Akcent 3 2" xfId="38"/>
    <cellStyle name="Akcent 4 2" xfId="39"/>
    <cellStyle name="Akcent 5 2" xfId="40"/>
    <cellStyle name="Akcent 6 2" xfId="41"/>
    <cellStyle name="Dane wejściowe 2" xfId="42"/>
    <cellStyle name="Dane wyjściowe 2" xfId="43"/>
    <cellStyle name="Dobre 2" xfId="44"/>
    <cellStyle name="Hiperłącze" xfId="11" builtinId="8"/>
    <cellStyle name="Hiperłącze 2" xfId="16"/>
    <cellStyle name="Komórka połączona 2" xfId="45"/>
    <cellStyle name="Komórka zaznaczona 2" xfId="46"/>
    <cellStyle name="Nagłówek 1 2" xfId="47"/>
    <cellStyle name="Nagłówek 2 2" xfId="48"/>
    <cellStyle name="Nagłówek 3 2" xfId="49"/>
    <cellStyle name="Nagłówek 4 2" xfId="50"/>
    <cellStyle name="Neutralne 2" xfId="51"/>
    <cellStyle name="Normalny" xfId="0" builtinId="0"/>
    <cellStyle name="Normalny 10" xfId="52"/>
    <cellStyle name="Normalny 11" xfId="53"/>
    <cellStyle name="Normalny 12" xfId="54"/>
    <cellStyle name="Normalny 13" xfId="95"/>
    <cellStyle name="Normalny 2" xfId="1"/>
    <cellStyle name="Normalny 2 2" xfId="13"/>
    <cellStyle name="Normalny 2 2 2" xfId="55"/>
    <cellStyle name="Normalny 2 2 3" xfId="56"/>
    <cellStyle name="Normalny 2 3" xfId="14"/>
    <cellStyle name="Normalny 2 3 2" xfId="57"/>
    <cellStyle name="Normalny 2 4" xfId="58"/>
    <cellStyle name="Normalny 2 4 2" xfId="59"/>
    <cellStyle name="Normalny 2 5" xfId="60"/>
    <cellStyle name="Normalny 3" xfId="2"/>
    <cellStyle name="Normalny 3 2" xfId="61"/>
    <cellStyle name="Normalny 3 2 2" xfId="62"/>
    <cellStyle name="Normalny 3 2 2 2" xfId="63"/>
    <cellStyle name="Normalny 3 2 3" xfId="64"/>
    <cellStyle name="Normalny 3 3" xfId="65"/>
    <cellStyle name="Normalny 3 3 2" xfId="66"/>
    <cellStyle name="Normalny 3 3 3" xfId="67"/>
    <cellStyle name="Normalny 3 4" xfId="68"/>
    <cellStyle name="Normalny 3 5" xfId="69"/>
    <cellStyle name="Normalny 3 6" xfId="70"/>
    <cellStyle name="Normalny 4" xfId="6"/>
    <cellStyle name="Normalny 4 2" xfId="71"/>
    <cellStyle name="Normalny 4 2 2" xfId="72"/>
    <cellStyle name="Normalny 4 3" xfId="73"/>
    <cellStyle name="Normalny 4 3 2" xfId="74"/>
    <cellStyle name="Normalny 4 3 3" xfId="75"/>
    <cellStyle name="Normalny 4 4" xfId="76"/>
    <cellStyle name="Normalny 4 5" xfId="77"/>
    <cellStyle name="Normalny 5" xfId="8"/>
    <cellStyle name="Normalny 5 2" xfId="78"/>
    <cellStyle name="Normalny 5 2 2" xfId="79"/>
    <cellStyle name="Normalny 5 3" xfId="80"/>
    <cellStyle name="Normalny 5 4" xfId="81"/>
    <cellStyle name="Normalny 5 5" xfId="82"/>
    <cellStyle name="Normalny 6" xfId="10"/>
    <cellStyle name="Normalny 6 2" xfId="83"/>
    <cellStyle name="Normalny 7" xfId="15"/>
    <cellStyle name="Normalny 7 2" xfId="84"/>
    <cellStyle name="Normalny 8" xfId="17"/>
    <cellStyle name="Normalny 9" xfId="85"/>
    <cellStyle name="Obliczenia 2" xfId="86"/>
    <cellStyle name="Procentowy" xfId="4" builtinId="5"/>
    <cellStyle name="Procentowy 2" xfId="7"/>
    <cellStyle name="Procentowy 3" xfId="12"/>
    <cellStyle name="Procentowy 4" xfId="96"/>
    <cellStyle name="Suma 2" xfId="87"/>
    <cellStyle name="Tekst objaśnienia 2" xfId="88"/>
    <cellStyle name="Tekst ostrzeżenia 2" xfId="89"/>
    <cellStyle name="Uwaga 2" xfId="90"/>
    <cellStyle name="Uwaga 3" xfId="91"/>
    <cellStyle name="Uwaga 4" xfId="92"/>
    <cellStyle name="Walutowy" xfId="3" builtinId="4"/>
    <cellStyle name="Walutowy 2" xfId="5"/>
    <cellStyle name="Walutowy 3" xfId="9"/>
    <cellStyle name="Walutowy 4" xfId="94"/>
    <cellStyle name="Walutowy 5" xfId="97"/>
    <cellStyle name="Złe 2" xfId="9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https://bdoz.rzeszow.uw.gov.pl/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hyperlink" Target="https://bdoz.rzeszow.uw.gov.pl/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bdoz.rzeszow.uw.gov.pl/" TargetMode="Externa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bdoz.rzeszow.uw.gov.pl/" TargetMode="Externa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hyperlink" Target="https://bdoz.rzeszow.uw.gov.pl/" TargetMode="Externa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hyperlink" Target="https://bdoz.rzeszow.uw.gov.pl/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hyperlink" Target="https://bdoz.rzeszow.uw.gov.pl/" TargetMode="Externa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hyperlink" Target="https://bdoz.rzeszow.uw.gov.pl/" TargetMode="Externa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hyperlink" Target="https://bdoz.rzeszow.uw.gov.pl/" TargetMode="Externa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hyperlink" Target="https://bdoz.rzeszow.uw.gov.pl/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hyperlink" Target="http://www.rzeszow.uw.gov.pl/" TargetMode="External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61.xml.rels><?xml version="1.0" encoding="UTF-8" standalone="yes"?>
<Relationships xmlns="http://schemas.openxmlformats.org/package/2006/relationships"><Relationship Id="rId8" Type="http://schemas.openxmlformats.org/officeDocument/2006/relationships/hyperlink" Target="mailto:wtz.krosno@psoni.org.pl" TargetMode="External"/><Relationship Id="rId3" Type="http://schemas.openxmlformats.org/officeDocument/2006/relationships/hyperlink" Target="mailto:wtz.brzostek@interia,pl" TargetMode="External"/><Relationship Id="rId7" Type="http://schemas.openxmlformats.org/officeDocument/2006/relationships/hyperlink" Target="mailto:wtzbs@xl.wp.pl" TargetMode="External"/><Relationship Id="rId2" Type="http://schemas.openxmlformats.org/officeDocument/2006/relationships/hyperlink" Target="mailto:wtz.haczow@psouu.org.pl" TargetMode="External"/><Relationship Id="rId1" Type="http://schemas.openxmlformats.org/officeDocument/2006/relationships/hyperlink" Target="mailto:zk.haczow@psouu.org.pl" TargetMode="External"/><Relationship Id="rId6" Type="http://schemas.openxmlformats.org/officeDocument/2006/relationships/hyperlink" Target="mailto:wtz.rymanow@psouu.org.pl" TargetMode="External"/><Relationship Id="rId5" Type="http://schemas.openxmlformats.org/officeDocument/2006/relationships/hyperlink" Target="mailto:zk.rymanow@psouu.org.pl" TargetMode="External"/><Relationship Id="rId10" Type="http://schemas.openxmlformats.org/officeDocument/2006/relationships/hyperlink" Target="mailto:k.baran1@wp.pl" TargetMode="External"/><Relationship Id="rId4" Type="http://schemas.openxmlformats.org/officeDocument/2006/relationships/hyperlink" Target="mailto:wtz.jaroslaw@psouu.org.pl" TargetMode="External"/><Relationship Id="rId9" Type="http://schemas.openxmlformats.org/officeDocument/2006/relationships/hyperlink" Target="mailto:wtzswoni@gmail.com" TargetMode="External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s://bdoz.rzeszow.uw.gov.pl/" TargetMode="External"/></Relationships>
</file>

<file path=xl/worksheets/_rels/sheet7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3.bin"/><Relationship Id="rId1" Type="http://schemas.openxmlformats.org/officeDocument/2006/relationships/hyperlink" Target="https://bdoz.rzeszow.uw.gov.pl/" TargetMode="External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hyperlink" Target="https://bdoz.rzeszow.uw.gov.pl/" TargetMode="External"/></Relationships>
</file>

<file path=xl/worksheets/_rels/sheet7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5.bin"/><Relationship Id="rId1" Type="http://schemas.openxmlformats.org/officeDocument/2006/relationships/hyperlink" Target="https://bdoz.rzeszow.uw.gov.pl/" TargetMode="External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78.xml.rels><?xml version="1.0" encoding="UTF-8" standalone="yes"?>
<Relationships xmlns="http://schemas.openxmlformats.org/package/2006/relationships"><Relationship Id="rId26" Type="http://schemas.openxmlformats.org/officeDocument/2006/relationships/hyperlink" Target="https://aplikacje.nfz.gov.pl/umowy/Agreements/GetAgreements?ROK=2018&amp;ServiceType=04&amp;ProviderId=31019&amp;OW=09&amp;OrthopedicSupply=False&amp;Code=09R%2F010046" TargetMode="External"/><Relationship Id="rId117" Type="http://schemas.openxmlformats.org/officeDocument/2006/relationships/hyperlink" Target="https://aplikacje.nfz.gov.pl/umowy/Agreements/GetAgreements?ROK=2018&amp;ServiceType=04&amp;ProviderId=31385&amp;OW=09&amp;OrthopedicSupply=False&amp;Code=09R%2F010037" TargetMode="External"/><Relationship Id="rId21" Type="http://schemas.openxmlformats.org/officeDocument/2006/relationships/hyperlink" Target="https://aplikacje.nfz.gov.pl/umowy/Agreements/GetAgreements?ROK=2018&amp;ServiceType=04&amp;ProviderId=123534&amp;OW=09&amp;OrthopedicSupply=False&amp;Code=09R%2F031235" TargetMode="External"/><Relationship Id="rId42" Type="http://schemas.openxmlformats.org/officeDocument/2006/relationships/hyperlink" Target="https://aplikacje.nfz.gov.pl/umowy/Agreements/GetAgreements?ROK=2018&amp;ServiceType=04&amp;ProviderId=46007&amp;OW=09&amp;OrthopedicSupply=False&amp;Code=09R%2F030586" TargetMode="External"/><Relationship Id="rId47" Type="http://schemas.openxmlformats.org/officeDocument/2006/relationships/hyperlink" Target="https://aplikacje.nfz.gov.pl/umowy/Agreements/GetAgreements?ROK=2018&amp;ServiceType=04&amp;ProviderId=90457&amp;OW=09&amp;OrthopedicSupply=False&amp;Code=09R%2F030829" TargetMode="External"/><Relationship Id="rId63" Type="http://schemas.openxmlformats.org/officeDocument/2006/relationships/hyperlink" Target="https://aplikacje.nfz.gov.pl/umowy/Agreements/GetAgreements?ROK=2018&amp;ServiceType=04&amp;ProviderId=97400&amp;OW=09&amp;OrthopedicSupply=False&amp;Code=09R%2F030897" TargetMode="External"/><Relationship Id="rId68" Type="http://schemas.openxmlformats.org/officeDocument/2006/relationships/hyperlink" Target="https://aplikacje.nfz.gov.pl/umowy/Agreements/GetAgreements?ROK=2018&amp;ServiceType=04&amp;ProviderId=113263&amp;OW=09&amp;OrthopedicSupply=False&amp;Code=09R%2F031088" TargetMode="External"/><Relationship Id="rId84" Type="http://schemas.openxmlformats.org/officeDocument/2006/relationships/hyperlink" Target="https://aplikacje.nfz.gov.pl/umowy/Agreements/GetAgreements?ROK=2018&amp;ServiceType=04&amp;ProviderId=30671&amp;OW=09&amp;OrthopedicSupply=False&amp;Code=09R%2F010167" TargetMode="External"/><Relationship Id="rId89" Type="http://schemas.openxmlformats.org/officeDocument/2006/relationships/hyperlink" Target="https://aplikacje.nfz.gov.pl/umowy/Agreements/GetAgreements?ROK=2018&amp;ServiceType=04&amp;ProviderId=31373&amp;OW=09&amp;OrthopedicSupply=False&amp;Code=09R%2F010006" TargetMode="External"/><Relationship Id="rId112" Type="http://schemas.openxmlformats.org/officeDocument/2006/relationships/hyperlink" Target="https://aplikacje.nfz.gov.pl/umowy/Agreements/GetAgreements?ROK=2018&amp;ServiceType=04&amp;ProviderId=30662&amp;OW=09&amp;OrthopedicSupply=False&amp;Code=09R%2F010067" TargetMode="External"/><Relationship Id="rId16" Type="http://schemas.openxmlformats.org/officeDocument/2006/relationships/hyperlink" Target="https://aplikacje.nfz.gov.pl/umowy/Agreements/GetAgreements?ROK=2018&amp;ServiceType=04&amp;ProviderId=110080&amp;OW=09&amp;OrthopedicSupply=False&amp;Code=09R%2F031082" TargetMode="External"/><Relationship Id="rId107" Type="http://schemas.openxmlformats.org/officeDocument/2006/relationships/hyperlink" Target="https://aplikacje.nfz.gov.pl/umowy/Agreements/GetAgreements?ROK=2018&amp;ServiceType=04&amp;ProviderId=31298&amp;OW=09&amp;OrthopedicSupply=False&amp;Code=09R%2F010001" TargetMode="External"/><Relationship Id="rId11" Type="http://schemas.openxmlformats.org/officeDocument/2006/relationships/hyperlink" Target="https://aplikacje.nfz.gov.pl/umowy/Agreements/GetAgreements?ROK=2018&amp;ServiceType=04&amp;ProviderId=92104&amp;OW=09&amp;OrthopedicSupply=False&amp;Code=09R%2F030868" TargetMode="External"/><Relationship Id="rId32" Type="http://schemas.openxmlformats.org/officeDocument/2006/relationships/hyperlink" Target="https://aplikacje.nfz.gov.pl/umowy/Agreements/GetAgreements?ROK=2018&amp;ServiceType=04&amp;ProviderId=85040&amp;OW=09&amp;OrthopedicSupply=False&amp;Code=09R%2F030745" TargetMode="External"/><Relationship Id="rId37" Type="http://schemas.openxmlformats.org/officeDocument/2006/relationships/hyperlink" Target="https://aplikacje.nfz.gov.pl/umowy/Agreements/GetAgreements?ROK=2018&amp;ServiceType=04&amp;ProviderId=31461&amp;OW=09&amp;OrthopedicSupply=False&amp;Code=09R%2F030309" TargetMode="External"/><Relationship Id="rId53" Type="http://schemas.openxmlformats.org/officeDocument/2006/relationships/hyperlink" Target="https://aplikacje.nfz.gov.pl/umowy/Agreements/GetAgreements?ROK=2018&amp;ServiceType=04&amp;ProviderId=46014&amp;OW=09&amp;OrthopedicSupply=False&amp;Code=09R%2F030598" TargetMode="External"/><Relationship Id="rId58" Type="http://schemas.openxmlformats.org/officeDocument/2006/relationships/hyperlink" Target="https://aplikacje.nfz.gov.pl/umowy/Agreements/GetAgreements?ROK=2018&amp;ServiceType=04&amp;ProviderId=31544&amp;OW=09&amp;OrthopedicSupply=False&amp;Code=09R%2F030099" TargetMode="External"/><Relationship Id="rId74" Type="http://schemas.openxmlformats.org/officeDocument/2006/relationships/hyperlink" Target="https://aplikacje.nfz.gov.pl/umowy/Agreements/GetAgreements?ROK=2018&amp;ServiceType=04&amp;ProviderId=135757&amp;OW=09&amp;OrthopedicSupply=False&amp;Code=09R%2F031274" TargetMode="External"/><Relationship Id="rId79" Type="http://schemas.openxmlformats.org/officeDocument/2006/relationships/hyperlink" Target="https://aplikacje.nfz.gov.pl/umowy/Agreements/GetAgreements?ROK=2018&amp;ServiceType=04&amp;ProviderId=31374&amp;OW=09&amp;OrthopedicSupply=False&amp;Code=09R%2F010014" TargetMode="External"/><Relationship Id="rId102" Type="http://schemas.openxmlformats.org/officeDocument/2006/relationships/hyperlink" Target="https://aplikacje.nfz.gov.pl/umowy/Agreements/GetAgreements?ROK=2018&amp;ServiceType=04&amp;ProviderId=30294&amp;OW=09&amp;OrthopedicSupply=False&amp;Code=09R%2F010041" TargetMode="External"/><Relationship Id="rId123" Type="http://schemas.openxmlformats.org/officeDocument/2006/relationships/hyperlink" Target="https://aplikacje.nfz.gov.pl/umowy/Agreements/GetAgreements?ROK=2018&amp;ServiceType=04&amp;ProviderId=31382&amp;OW=09&amp;OrthopedicSupply=False&amp;Code=09R%2F010105" TargetMode="External"/><Relationship Id="rId128" Type="http://schemas.openxmlformats.org/officeDocument/2006/relationships/hyperlink" Target="https://aplikacje.nfz.gov.pl/umowy/Agreements/GetAgreements?ROK=2018&amp;ServiceType=04&amp;ProviderId=30528&amp;OW=09&amp;OrthopedicSupply=False&amp;Code=09R%2F010015" TargetMode="External"/><Relationship Id="rId5" Type="http://schemas.openxmlformats.org/officeDocument/2006/relationships/hyperlink" Target="https://aplikacje.nfz.gov.pl/umowy/Provider/Index?ROK=2018&amp;OW=09&amp;ServiceType=04&amp;OrthopedicSupply=False&amp;sortOrder=ascending&amp;colName=PostCode" TargetMode="External"/><Relationship Id="rId90" Type="http://schemas.openxmlformats.org/officeDocument/2006/relationships/hyperlink" Target="https://aplikacje.nfz.gov.pl/umowy/Agreements/GetAgreements?ROK=2018&amp;ServiceType=04&amp;ProviderId=31373&amp;OW=09&amp;OrthopedicSupply=False&amp;Code=09R%2F010006" TargetMode="External"/><Relationship Id="rId95" Type="http://schemas.openxmlformats.org/officeDocument/2006/relationships/hyperlink" Target="https://aplikacje.nfz.gov.pl/umowy/Agreements/GetAgreements?ROK=2018&amp;ServiceType=04&amp;ProviderId=30530&amp;OW=09&amp;OrthopedicSupply=False&amp;Code=09R%2F010011" TargetMode="External"/><Relationship Id="rId19" Type="http://schemas.openxmlformats.org/officeDocument/2006/relationships/hyperlink" Target="https://aplikacje.nfz.gov.pl/umowy/Agreements/GetAgreements?ROK=2018&amp;ServiceType=04&amp;ProviderId=97492&amp;OW=09&amp;OrthopedicSupply=False&amp;Code=09R%2F030945" TargetMode="External"/><Relationship Id="rId14" Type="http://schemas.openxmlformats.org/officeDocument/2006/relationships/hyperlink" Target="https://aplikacje.nfz.gov.pl/umowy/Agreements/GetAgreements?ROK=2018&amp;ServiceType=04&amp;ProviderId=120369&amp;OW=09&amp;OrthopedicSupply=False&amp;Code=09R%2F031191" TargetMode="External"/><Relationship Id="rId22" Type="http://schemas.openxmlformats.org/officeDocument/2006/relationships/hyperlink" Target="https://aplikacje.nfz.gov.pl/umowy/Agreements/GetAgreements?ROK=2018&amp;ServiceType=04&amp;ProviderId=123534&amp;OW=09&amp;OrthopedicSupply=False&amp;Code=09R%2F031235" TargetMode="External"/><Relationship Id="rId27" Type="http://schemas.openxmlformats.org/officeDocument/2006/relationships/hyperlink" Target="https://aplikacje.nfz.gov.pl/umowy/Agreements/GetAgreements?ROK=2018&amp;ServiceType=04&amp;ProviderId=123052&amp;OW=09&amp;OrthopedicSupply=False&amp;Code=09R%2F031232" TargetMode="External"/><Relationship Id="rId30" Type="http://schemas.openxmlformats.org/officeDocument/2006/relationships/hyperlink" Target="https://aplikacje.nfz.gov.pl/umowy/Agreements/GetAgreements?ROK=2018&amp;ServiceType=04&amp;ProviderId=46013&amp;OW=09&amp;OrthopedicSupply=False&amp;Code=09R%2F030597" TargetMode="External"/><Relationship Id="rId35" Type="http://schemas.openxmlformats.org/officeDocument/2006/relationships/hyperlink" Target="https://aplikacje.nfz.gov.pl/umowy/Agreements/GetAgreements?ROK=2018&amp;ServiceType=04&amp;ProviderId=82287&amp;OW=09&amp;OrthopedicSupply=False&amp;Code=09R%2F030720" TargetMode="External"/><Relationship Id="rId43" Type="http://schemas.openxmlformats.org/officeDocument/2006/relationships/hyperlink" Target="https://aplikacje.nfz.gov.pl/umowy/Agreements/GetAgreements?ROK=2018&amp;ServiceType=04&amp;ProviderId=30409&amp;OW=09&amp;OrthopedicSupply=False&amp;Code=09R%2F030042" TargetMode="External"/><Relationship Id="rId48" Type="http://schemas.openxmlformats.org/officeDocument/2006/relationships/hyperlink" Target="https://aplikacje.nfz.gov.pl/umowy/Agreements/GetAgreements?ROK=2018&amp;ServiceType=04&amp;ProviderId=90457&amp;OW=09&amp;OrthopedicSupply=False&amp;Code=09R%2F030829" TargetMode="External"/><Relationship Id="rId56" Type="http://schemas.openxmlformats.org/officeDocument/2006/relationships/hyperlink" Target="https://aplikacje.nfz.gov.pl/umowy/Agreements/GetAgreements?ROK=2018&amp;ServiceType=04&amp;ProviderId=41439&amp;OW=09&amp;OrthopedicSupply=False&amp;Code=09R%2F030602" TargetMode="External"/><Relationship Id="rId64" Type="http://schemas.openxmlformats.org/officeDocument/2006/relationships/hyperlink" Target="https://aplikacje.nfz.gov.pl/umowy/Agreements/GetAgreements?ROK=2018&amp;ServiceType=04&amp;ProviderId=97400&amp;OW=09&amp;OrthopedicSupply=False&amp;Code=09R%2F030897" TargetMode="External"/><Relationship Id="rId69" Type="http://schemas.openxmlformats.org/officeDocument/2006/relationships/hyperlink" Target="https://aplikacje.nfz.gov.pl/umowy/Agreements/GetAgreements?ROK=2018&amp;ServiceType=04&amp;ProviderId=116652&amp;OW=09&amp;OrthopedicSupply=False&amp;Code=09R%2F031153" TargetMode="External"/><Relationship Id="rId77" Type="http://schemas.openxmlformats.org/officeDocument/2006/relationships/hyperlink" Target="https://aplikacje.nfz.gov.pl/umowy/Agreements/GetAgreements?ROK=2018&amp;ServiceType=04&amp;ProviderId=31322&amp;OW=09&amp;OrthopedicSupply=False&amp;Code=09R%2F020012" TargetMode="External"/><Relationship Id="rId100" Type="http://schemas.openxmlformats.org/officeDocument/2006/relationships/hyperlink" Target="https://aplikacje.nfz.gov.pl/umowy/Agreements/GetAgreements?ROK=2018&amp;ServiceType=04&amp;ProviderId=97471&amp;OW=09&amp;OrthopedicSupply=False&amp;Code=09R%2F030981" TargetMode="External"/><Relationship Id="rId105" Type="http://schemas.openxmlformats.org/officeDocument/2006/relationships/hyperlink" Target="https://aplikacje.nfz.gov.pl/umowy/Agreements/GetAgreements?ROK=2018&amp;ServiceType=04&amp;ProviderId=31525&amp;OW=09&amp;OrthopedicSupply=False&amp;Code=09R%2F010012" TargetMode="External"/><Relationship Id="rId113" Type="http://schemas.openxmlformats.org/officeDocument/2006/relationships/hyperlink" Target="https://aplikacje.nfz.gov.pl/umowy/Agreements/GetAgreements?ROK=2018&amp;ServiceType=04&amp;ProviderId=30685&amp;OW=09&amp;OrthopedicSupply=False&amp;Code=09R%2F010025" TargetMode="External"/><Relationship Id="rId118" Type="http://schemas.openxmlformats.org/officeDocument/2006/relationships/hyperlink" Target="https://aplikacje.nfz.gov.pl/umowy/Agreements/GetAgreements?ROK=2018&amp;ServiceType=04&amp;ProviderId=31385&amp;OW=09&amp;OrthopedicSupply=False&amp;Code=09R%2F010037" TargetMode="External"/><Relationship Id="rId126" Type="http://schemas.openxmlformats.org/officeDocument/2006/relationships/hyperlink" Target="https://aplikacje.nfz.gov.pl/umowy/Agreements/GetAgreements?ROK=2018&amp;ServiceType=04&amp;ProviderId=30226&amp;OW=09&amp;OrthopedicSupply=False&amp;Code=09R%2F030016" TargetMode="External"/><Relationship Id="rId8" Type="http://schemas.openxmlformats.org/officeDocument/2006/relationships/hyperlink" Target="https://aplikacje.nfz.gov.pl/umowy/Provider/Index?ROK=2018&amp;OW=09&amp;ServiceType=04&amp;OrthopedicSupply=False&amp;sortOrder=ascending&amp;colName=ContractAmount" TargetMode="External"/><Relationship Id="rId51" Type="http://schemas.openxmlformats.org/officeDocument/2006/relationships/hyperlink" Target="https://aplikacje.nfz.gov.pl/umowy/Agreements/GetAgreements?ROK=2018&amp;ServiceType=04&amp;ProviderId=85018&amp;OW=09&amp;OrthopedicSupply=False&amp;Code=09R%2F030751" TargetMode="External"/><Relationship Id="rId72" Type="http://schemas.openxmlformats.org/officeDocument/2006/relationships/hyperlink" Target="https://aplikacje.nfz.gov.pl/umowy/Agreements/GetAgreements?ROK=2018&amp;ServiceType=04&amp;ProviderId=41438&amp;OW=09&amp;OrthopedicSupply=False&amp;Code=09R%2F030601" TargetMode="External"/><Relationship Id="rId80" Type="http://schemas.openxmlformats.org/officeDocument/2006/relationships/hyperlink" Target="https://aplikacje.nfz.gov.pl/umowy/Agreements/GetAgreements?ROK=2018&amp;ServiceType=04&amp;ProviderId=31374&amp;OW=09&amp;OrthopedicSupply=False&amp;Code=09R%2F010014" TargetMode="External"/><Relationship Id="rId85" Type="http://schemas.openxmlformats.org/officeDocument/2006/relationships/hyperlink" Target="https://aplikacje.nfz.gov.pl/umowy/Agreements/GetAgreements?ROK=2018&amp;ServiceType=04&amp;ProviderId=31517&amp;OW=09&amp;OrthopedicSupply=False&amp;Code=09R%2F010047" TargetMode="External"/><Relationship Id="rId93" Type="http://schemas.openxmlformats.org/officeDocument/2006/relationships/hyperlink" Target="https://aplikacje.nfz.gov.pl/umowy/Agreements/GetAgreements?ROK=2018&amp;ServiceType=04&amp;ProviderId=31010&amp;OW=09&amp;OrthopedicSupply=False&amp;Code=09R%2F010019" TargetMode="External"/><Relationship Id="rId98" Type="http://schemas.openxmlformats.org/officeDocument/2006/relationships/hyperlink" Target="https://aplikacje.nfz.gov.pl/umowy/Agreements/GetAgreements?ROK=2018&amp;ServiceType=04&amp;ProviderId=30234&amp;OW=09&amp;OrthopedicSupply=False&amp;Code=09R%2F010021" TargetMode="External"/><Relationship Id="rId121" Type="http://schemas.openxmlformats.org/officeDocument/2006/relationships/hyperlink" Target="https://aplikacje.nfz.gov.pl/umowy/Agreements/GetAgreements?ROK=2018&amp;ServiceType=04&amp;ProviderId=31026&amp;OW=09&amp;OrthopedicSupply=False&amp;Code=09R%2F010017" TargetMode="External"/><Relationship Id="rId3" Type="http://schemas.openxmlformats.org/officeDocument/2006/relationships/hyperlink" Target="https://aplikacje.nfz.gov.pl/umowy/Provider/Index?ROK=2018&amp;OW=09&amp;ServiceType=04&amp;OrthopedicSupply=False&amp;sortOrder=ascending&amp;colName=City" TargetMode="External"/><Relationship Id="rId12" Type="http://schemas.openxmlformats.org/officeDocument/2006/relationships/hyperlink" Target="https://aplikacje.nfz.gov.pl/umowy/Agreements/GetAgreements?ROK=2018&amp;ServiceType=04&amp;ProviderId=92104&amp;OW=09&amp;OrthopedicSupply=False&amp;Code=09R%2F030868" TargetMode="External"/><Relationship Id="rId17" Type="http://schemas.openxmlformats.org/officeDocument/2006/relationships/hyperlink" Target="https://aplikacje.nfz.gov.pl/umowy/Agreements/GetAgreements?ROK=2018&amp;ServiceType=04&amp;ProviderId=141258&amp;OW=09&amp;OrthopedicSupply=False&amp;Code=09R%2F031345" TargetMode="External"/><Relationship Id="rId25" Type="http://schemas.openxmlformats.org/officeDocument/2006/relationships/hyperlink" Target="https://aplikacje.nfz.gov.pl/umowy/Agreements/GetAgreements?ROK=2018&amp;ServiceType=04&amp;ProviderId=31019&amp;OW=09&amp;OrthopedicSupply=False&amp;Code=09R%2F010046" TargetMode="External"/><Relationship Id="rId33" Type="http://schemas.openxmlformats.org/officeDocument/2006/relationships/hyperlink" Target="https://aplikacje.nfz.gov.pl/umowy/Agreements/GetAgreements?ROK=2018&amp;ServiceType=04&amp;ProviderId=54362&amp;OW=09&amp;OrthopedicSupply=False&amp;Code=09R%2F030637" TargetMode="External"/><Relationship Id="rId38" Type="http://schemas.openxmlformats.org/officeDocument/2006/relationships/hyperlink" Target="https://aplikacje.nfz.gov.pl/umowy/Agreements/GetAgreements?ROK=2018&amp;ServiceType=04&amp;ProviderId=31461&amp;OW=09&amp;OrthopedicSupply=False&amp;Code=09R%2F030309" TargetMode="External"/><Relationship Id="rId46" Type="http://schemas.openxmlformats.org/officeDocument/2006/relationships/hyperlink" Target="https://aplikacje.nfz.gov.pl/umowy/Agreements/GetAgreements?ROK=2018&amp;ServiceType=04&amp;ProviderId=82029&amp;OW=09&amp;OrthopedicSupply=False&amp;Code=09R%2F030713" TargetMode="External"/><Relationship Id="rId59" Type="http://schemas.openxmlformats.org/officeDocument/2006/relationships/hyperlink" Target="https://aplikacje.nfz.gov.pl/umowy/Agreements/GetAgreements?ROK=2018&amp;ServiceType=04&amp;ProviderId=97530&amp;OW=09&amp;OrthopedicSupply=False&amp;Code=09R%2F030985" TargetMode="External"/><Relationship Id="rId67" Type="http://schemas.openxmlformats.org/officeDocument/2006/relationships/hyperlink" Target="https://aplikacje.nfz.gov.pl/umowy/Agreements/GetAgreements?ROK=2018&amp;ServiceType=04&amp;ProviderId=113263&amp;OW=09&amp;OrthopedicSupply=False&amp;Code=09R%2F031088" TargetMode="External"/><Relationship Id="rId103" Type="http://schemas.openxmlformats.org/officeDocument/2006/relationships/hyperlink" Target="https://aplikacje.nfz.gov.pl/umowy/Agreements/GetAgreements?ROK=2018&amp;ServiceType=04&amp;ProviderId=31254&amp;OW=09&amp;OrthopedicSupply=False&amp;Code=09R%2F030218" TargetMode="External"/><Relationship Id="rId108" Type="http://schemas.openxmlformats.org/officeDocument/2006/relationships/hyperlink" Target="https://aplikacje.nfz.gov.pl/umowy/Agreements/GetAgreements?ROK=2018&amp;ServiceType=04&amp;ProviderId=31298&amp;OW=09&amp;OrthopedicSupply=False&amp;Code=09R%2F010001" TargetMode="External"/><Relationship Id="rId116" Type="http://schemas.openxmlformats.org/officeDocument/2006/relationships/hyperlink" Target="https://aplikacje.nfz.gov.pl/umowy/Agreements/GetAgreements?ROK=2018&amp;ServiceType=04&amp;ProviderId=31289&amp;OW=09&amp;OrthopedicSupply=False&amp;Code=09R%2F010043" TargetMode="External"/><Relationship Id="rId124" Type="http://schemas.openxmlformats.org/officeDocument/2006/relationships/hyperlink" Target="https://aplikacje.nfz.gov.pl/umowy/Agreements/GetAgreements?ROK=2018&amp;ServiceType=04&amp;ProviderId=31382&amp;OW=09&amp;OrthopedicSupply=False&amp;Code=09R%2F010105" TargetMode="External"/><Relationship Id="rId129" Type="http://schemas.openxmlformats.org/officeDocument/2006/relationships/hyperlink" Target="https://aplikacje.nfz.gov.pl/umowy/Agreements/GetAgreements?ROK=2018&amp;ServiceType=04&amp;ProviderId=30231&amp;OW=09&amp;OrthopedicSupply=False&amp;Code=09R%2F010018" TargetMode="External"/><Relationship Id="rId20" Type="http://schemas.openxmlformats.org/officeDocument/2006/relationships/hyperlink" Target="https://aplikacje.nfz.gov.pl/umowy/Agreements/GetAgreements?ROK=2018&amp;ServiceType=04&amp;ProviderId=97492&amp;OW=09&amp;OrthopedicSupply=False&amp;Code=09R%2F030945" TargetMode="External"/><Relationship Id="rId41" Type="http://schemas.openxmlformats.org/officeDocument/2006/relationships/hyperlink" Target="https://aplikacje.nfz.gov.pl/umowy/Agreements/GetAgreements?ROK=2018&amp;ServiceType=04&amp;ProviderId=46007&amp;OW=09&amp;OrthopedicSupply=False&amp;Code=09R%2F030586" TargetMode="External"/><Relationship Id="rId54" Type="http://schemas.openxmlformats.org/officeDocument/2006/relationships/hyperlink" Target="https://aplikacje.nfz.gov.pl/umowy/Agreements/GetAgreements?ROK=2018&amp;ServiceType=04&amp;ProviderId=46014&amp;OW=09&amp;OrthopedicSupply=False&amp;Code=09R%2F030598" TargetMode="External"/><Relationship Id="rId62" Type="http://schemas.openxmlformats.org/officeDocument/2006/relationships/hyperlink" Target="https://aplikacje.nfz.gov.pl/umowy/Agreements/GetAgreements?ROK=2018&amp;ServiceType=04&amp;ProviderId=90817&amp;OW=09&amp;OrthopedicSupply=False&amp;Code=09R%2F030841" TargetMode="External"/><Relationship Id="rId70" Type="http://schemas.openxmlformats.org/officeDocument/2006/relationships/hyperlink" Target="https://aplikacje.nfz.gov.pl/umowy/Agreements/GetAgreements?ROK=2018&amp;ServiceType=04&amp;ProviderId=116652&amp;OW=09&amp;OrthopedicSupply=False&amp;Code=09R%2F031153" TargetMode="External"/><Relationship Id="rId75" Type="http://schemas.openxmlformats.org/officeDocument/2006/relationships/hyperlink" Target="https://aplikacje.nfz.gov.pl/umowy/Agreements/GetAgreements?ROK=2018&amp;ServiceType=04&amp;ProviderId=30853&amp;OW=09&amp;OrthopedicSupply=False&amp;Code=09R%2F010023" TargetMode="External"/><Relationship Id="rId83" Type="http://schemas.openxmlformats.org/officeDocument/2006/relationships/hyperlink" Target="https://aplikacje.nfz.gov.pl/umowy/Agreements/GetAgreements?ROK=2018&amp;ServiceType=04&amp;ProviderId=30671&amp;OW=09&amp;OrthopedicSupply=False&amp;Code=09R%2F010167" TargetMode="External"/><Relationship Id="rId88" Type="http://schemas.openxmlformats.org/officeDocument/2006/relationships/hyperlink" Target="https://aplikacje.nfz.gov.pl/umowy/Agreements/GetAgreements?ROK=2018&amp;ServiceType=04&amp;ProviderId=30227&amp;OW=09&amp;OrthopedicSupply=False&amp;Code=09R%2F010016" TargetMode="External"/><Relationship Id="rId91" Type="http://schemas.openxmlformats.org/officeDocument/2006/relationships/hyperlink" Target="https://aplikacje.nfz.gov.pl/umowy/Agreements/GetAgreements?ROK=2018&amp;ServiceType=04&amp;ProviderId=31495&amp;OW=09&amp;OrthopedicSupply=False&amp;Code=09R%2F010007" TargetMode="External"/><Relationship Id="rId96" Type="http://schemas.openxmlformats.org/officeDocument/2006/relationships/hyperlink" Target="https://aplikacje.nfz.gov.pl/umowy/Agreements/GetAgreements?ROK=2018&amp;ServiceType=04&amp;ProviderId=30530&amp;OW=09&amp;OrthopedicSupply=False&amp;Code=09R%2F010011" TargetMode="External"/><Relationship Id="rId111" Type="http://schemas.openxmlformats.org/officeDocument/2006/relationships/hyperlink" Target="https://aplikacje.nfz.gov.pl/umowy/Agreements/GetAgreements?ROK=2018&amp;ServiceType=04&amp;ProviderId=30662&amp;OW=09&amp;OrthopedicSupply=False&amp;Code=09R%2F010067" TargetMode="External"/><Relationship Id="rId132" Type="http://schemas.openxmlformats.org/officeDocument/2006/relationships/hyperlink" Target="https://aplikacje.nfz.gov.pl/umowy/Agreements/GetAgreements?ROK=2018&amp;ServiceType=04&amp;ProviderId=31313&amp;OW=09&amp;OrthopedicSupply=False&amp;Code=09R%2F010002" TargetMode="External"/><Relationship Id="rId1" Type="http://schemas.openxmlformats.org/officeDocument/2006/relationships/hyperlink" Target="https://aplikacje.nfz.gov.pl/umowy/Provider/Index?ROK=2018&amp;OW=09&amp;ServiceType=04&amp;OrthopedicSupply=False&amp;sortOrder=ascending&amp;colName=Code" TargetMode="External"/><Relationship Id="rId6" Type="http://schemas.openxmlformats.org/officeDocument/2006/relationships/hyperlink" Target="https://aplikacje.nfz.gov.pl/umowy/Provider/Index?ROK=2018&amp;OW=09&amp;ServiceType=04&amp;OrthopedicSupply=False&amp;sortOrder=ascending&amp;colName=Nip" TargetMode="External"/><Relationship Id="rId15" Type="http://schemas.openxmlformats.org/officeDocument/2006/relationships/hyperlink" Target="https://aplikacje.nfz.gov.pl/umowy/Agreements/GetAgreements?ROK=2018&amp;ServiceType=04&amp;ProviderId=110080&amp;OW=09&amp;OrthopedicSupply=False&amp;Code=09R%2F031082" TargetMode="External"/><Relationship Id="rId23" Type="http://schemas.openxmlformats.org/officeDocument/2006/relationships/hyperlink" Target="https://aplikacje.nfz.gov.pl/umowy/Agreements/GetAgreements?ROK=2018&amp;ServiceType=04&amp;ProviderId=30575&amp;OW=09&amp;OrthopedicSupply=False&amp;Code=09R%2F010044" TargetMode="External"/><Relationship Id="rId28" Type="http://schemas.openxmlformats.org/officeDocument/2006/relationships/hyperlink" Target="https://aplikacje.nfz.gov.pl/umowy/Agreements/GetAgreements?ROK=2018&amp;ServiceType=04&amp;ProviderId=123052&amp;OW=09&amp;OrthopedicSupply=False&amp;Code=09R%2F031232" TargetMode="External"/><Relationship Id="rId36" Type="http://schemas.openxmlformats.org/officeDocument/2006/relationships/hyperlink" Target="https://aplikacje.nfz.gov.pl/umowy/Agreements/GetAgreements?ROK=2018&amp;ServiceType=04&amp;ProviderId=82287&amp;OW=09&amp;OrthopedicSupply=False&amp;Code=09R%2F030720" TargetMode="External"/><Relationship Id="rId49" Type="http://schemas.openxmlformats.org/officeDocument/2006/relationships/hyperlink" Target="https://aplikacje.nfz.gov.pl/umowy/Agreements/GetAgreements?ROK=2018&amp;ServiceType=04&amp;ProviderId=46015&amp;OW=09&amp;OrthopedicSupply=False&amp;Code=09R%2F030600" TargetMode="External"/><Relationship Id="rId57" Type="http://schemas.openxmlformats.org/officeDocument/2006/relationships/hyperlink" Target="https://aplikacje.nfz.gov.pl/umowy/Agreements/GetAgreements?ROK=2018&amp;ServiceType=04&amp;ProviderId=31544&amp;OW=09&amp;OrthopedicSupply=False&amp;Code=09R%2F030099" TargetMode="External"/><Relationship Id="rId106" Type="http://schemas.openxmlformats.org/officeDocument/2006/relationships/hyperlink" Target="https://aplikacje.nfz.gov.pl/umowy/Agreements/GetAgreements?ROK=2018&amp;ServiceType=04&amp;ProviderId=31525&amp;OW=09&amp;OrthopedicSupply=False&amp;Code=09R%2F010012" TargetMode="External"/><Relationship Id="rId114" Type="http://schemas.openxmlformats.org/officeDocument/2006/relationships/hyperlink" Target="https://aplikacje.nfz.gov.pl/umowy/Agreements/GetAgreements?ROK=2018&amp;ServiceType=04&amp;ProviderId=30685&amp;OW=09&amp;OrthopedicSupply=False&amp;Code=09R%2F010025" TargetMode="External"/><Relationship Id="rId119" Type="http://schemas.openxmlformats.org/officeDocument/2006/relationships/hyperlink" Target="https://aplikacje.nfz.gov.pl/umowy/Agreements/GetAgreements?ROK=2018&amp;ServiceType=04&amp;ProviderId=31453&amp;OW=09&amp;OrthopedicSupply=False&amp;Code=09R%2F010040" TargetMode="External"/><Relationship Id="rId127" Type="http://schemas.openxmlformats.org/officeDocument/2006/relationships/hyperlink" Target="https://aplikacje.nfz.gov.pl/umowy/Agreements/GetAgreements?ROK=2018&amp;ServiceType=04&amp;ProviderId=30528&amp;OW=09&amp;OrthopedicSupply=False&amp;Code=09R%2F010015" TargetMode="External"/><Relationship Id="rId10" Type="http://schemas.openxmlformats.org/officeDocument/2006/relationships/hyperlink" Target="https://aplikacje.nfz.gov.pl/umowy/Agreements/GetAgreements?ROK=2018&amp;ServiceType=04&amp;ProviderId=31027&amp;OW=09&amp;OrthopedicSupply=False&amp;Code=09R%2F030011" TargetMode="External"/><Relationship Id="rId31" Type="http://schemas.openxmlformats.org/officeDocument/2006/relationships/hyperlink" Target="https://aplikacje.nfz.gov.pl/umowy/Agreements/GetAgreements?ROK=2018&amp;ServiceType=04&amp;ProviderId=85040&amp;OW=09&amp;OrthopedicSupply=False&amp;Code=09R%2F030745" TargetMode="External"/><Relationship Id="rId44" Type="http://schemas.openxmlformats.org/officeDocument/2006/relationships/hyperlink" Target="https://aplikacje.nfz.gov.pl/umowy/Agreements/GetAgreements?ROK=2018&amp;ServiceType=04&amp;ProviderId=30409&amp;OW=09&amp;OrthopedicSupply=False&amp;Code=09R%2F030042" TargetMode="External"/><Relationship Id="rId52" Type="http://schemas.openxmlformats.org/officeDocument/2006/relationships/hyperlink" Target="https://aplikacje.nfz.gov.pl/umowy/Agreements/GetAgreements?ROK=2018&amp;ServiceType=04&amp;ProviderId=85018&amp;OW=09&amp;OrthopedicSupply=False&amp;Code=09R%2F030751" TargetMode="External"/><Relationship Id="rId60" Type="http://schemas.openxmlformats.org/officeDocument/2006/relationships/hyperlink" Target="https://aplikacje.nfz.gov.pl/umowy/Agreements/GetAgreements?ROK=2018&amp;ServiceType=04&amp;ProviderId=97530&amp;OW=09&amp;OrthopedicSupply=False&amp;Code=09R%2F030985" TargetMode="External"/><Relationship Id="rId65" Type="http://schemas.openxmlformats.org/officeDocument/2006/relationships/hyperlink" Target="https://aplikacje.nfz.gov.pl/umowy/Agreements/GetAgreements?ROK=2018&amp;ServiceType=04&amp;ProviderId=93030&amp;OW=09&amp;OrthopedicSupply=False&amp;Code=09R%2F030892" TargetMode="External"/><Relationship Id="rId73" Type="http://schemas.openxmlformats.org/officeDocument/2006/relationships/hyperlink" Target="https://aplikacje.nfz.gov.pl/umowy/Agreements/GetAgreements?ROK=2018&amp;ServiceType=04&amp;ProviderId=135757&amp;OW=09&amp;OrthopedicSupply=False&amp;Code=09R%2F031274" TargetMode="External"/><Relationship Id="rId78" Type="http://schemas.openxmlformats.org/officeDocument/2006/relationships/hyperlink" Target="https://aplikacje.nfz.gov.pl/umowy/Agreements/GetAgreements?ROK=2018&amp;ServiceType=04&amp;ProviderId=31322&amp;OW=09&amp;OrthopedicSupply=False&amp;Code=09R%2F020012" TargetMode="External"/><Relationship Id="rId81" Type="http://schemas.openxmlformats.org/officeDocument/2006/relationships/hyperlink" Target="https://aplikacje.nfz.gov.pl/umowy/Agreements/GetAgreements?ROK=2018&amp;ServiceType=04&amp;ProviderId=31334&amp;OW=09&amp;OrthopedicSupply=False&amp;Code=09R%2F010020" TargetMode="External"/><Relationship Id="rId86" Type="http://schemas.openxmlformats.org/officeDocument/2006/relationships/hyperlink" Target="https://aplikacje.nfz.gov.pl/umowy/Agreements/GetAgreements?ROK=2018&amp;ServiceType=04&amp;ProviderId=31517&amp;OW=09&amp;OrthopedicSupply=False&amp;Code=09R%2F010047" TargetMode="External"/><Relationship Id="rId94" Type="http://schemas.openxmlformats.org/officeDocument/2006/relationships/hyperlink" Target="https://aplikacje.nfz.gov.pl/umowy/Agreements/GetAgreements?ROK=2018&amp;ServiceType=04&amp;ProviderId=31010&amp;OW=09&amp;OrthopedicSupply=False&amp;Code=09R%2F010019" TargetMode="External"/><Relationship Id="rId99" Type="http://schemas.openxmlformats.org/officeDocument/2006/relationships/hyperlink" Target="https://aplikacje.nfz.gov.pl/umowy/Agreements/GetAgreements?ROK=2018&amp;ServiceType=04&amp;ProviderId=97471&amp;OW=09&amp;OrthopedicSupply=False&amp;Code=09R%2F030981" TargetMode="External"/><Relationship Id="rId101" Type="http://schemas.openxmlformats.org/officeDocument/2006/relationships/hyperlink" Target="https://aplikacje.nfz.gov.pl/umowy/Agreements/GetAgreements?ROK=2018&amp;ServiceType=04&amp;ProviderId=30294&amp;OW=09&amp;OrthopedicSupply=False&amp;Code=09R%2F010041" TargetMode="External"/><Relationship Id="rId122" Type="http://schemas.openxmlformats.org/officeDocument/2006/relationships/hyperlink" Target="https://aplikacje.nfz.gov.pl/umowy/Agreements/GetAgreements?ROK=2018&amp;ServiceType=04&amp;ProviderId=31026&amp;OW=09&amp;OrthopedicSupply=False&amp;Code=09R%2F010017" TargetMode="External"/><Relationship Id="rId130" Type="http://schemas.openxmlformats.org/officeDocument/2006/relationships/hyperlink" Target="https://aplikacje.nfz.gov.pl/umowy/Agreements/GetAgreements?ROK=2018&amp;ServiceType=04&amp;ProviderId=30231&amp;OW=09&amp;OrthopedicSupply=False&amp;Code=09R%2F010018" TargetMode="External"/><Relationship Id="rId4" Type="http://schemas.openxmlformats.org/officeDocument/2006/relationships/hyperlink" Target="https://aplikacje.nfz.gov.pl/umowy/Provider/Index?ROK=2018&amp;OW=09&amp;ServiceType=04&amp;OrthopedicSupply=False&amp;sortOrder=ascending&amp;colName=Street" TargetMode="External"/><Relationship Id="rId9" Type="http://schemas.openxmlformats.org/officeDocument/2006/relationships/hyperlink" Target="https://aplikacje.nfz.gov.pl/umowy/Agreements/GetAgreements?ROK=2018&amp;ServiceType=04&amp;ProviderId=31027&amp;OW=09&amp;OrthopedicSupply=False&amp;Code=09R%2F030011" TargetMode="External"/><Relationship Id="rId13" Type="http://schemas.openxmlformats.org/officeDocument/2006/relationships/hyperlink" Target="https://aplikacje.nfz.gov.pl/umowy/Agreements/GetAgreements?ROK=2018&amp;ServiceType=04&amp;ProviderId=120369&amp;OW=09&amp;OrthopedicSupply=False&amp;Code=09R%2F031191" TargetMode="External"/><Relationship Id="rId18" Type="http://schemas.openxmlformats.org/officeDocument/2006/relationships/hyperlink" Target="https://aplikacje.nfz.gov.pl/umowy/Agreements/GetAgreements?ROK=2018&amp;ServiceType=04&amp;ProviderId=141258&amp;OW=09&amp;OrthopedicSupply=False&amp;Code=09R%2F031345" TargetMode="External"/><Relationship Id="rId39" Type="http://schemas.openxmlformats.org/officeDocument/2006/relationships/hyperlink" Target="https://aplikacje.nfz.gov.pl/umowy/Agreements/GetAgreements?ROK=2018&amp;ServiceType=04&amp;ProviderId=92102&amp;OW=09&amp;OrthopedicSupply=False&amp;Code=09R%2F030867" TargetMode="External"/><Relationship Id="rId109" Type="http://schemas.openxmlformats.org/officeDocument/2006/relationships/hyperlink" Target="https://aplikacje.nfz.gov.pl/umowy/Agreements/GetAgreements?ROK=2018&amp;ServiceType=04&amp;ProviderId=31311&amp;OW=09&amp;OrthopedicSupply=False&amp;Code=09R%2F010004" TargetMode="External"/><Relationship Id="rId34" Type="http://schemas.openxmlformats.org/officeDocument/2006/relationships/hyperlink" Target="https://aplikacje.nfz.gov.pl/umowy/Agreements/GetAgreements?ROK=2018&amp;ServiceType=04&amp;ProviderId=54362&amp;OW=09&amp;OrthopedicSupply=False&amp;Code=09R%2F030637" TargetMode="External"/><Relationship Id="rId50" Type="http://schemas.openxmlformats.org/officeDocument/2006/relationships/hyperlink" Target="https://aplikacje.nfz.gov.pl/umowy/Agreements/GetAgreements?ROK=2018&amp;ServiceType=04&amp;ProviderId=46015&amp;OW=09&amp;OrthopedicSupply=False&amp;Code=09R%2F030600" TargetMode="External"/><Relationship Id="rId55" Type="http://schemas.openxmlformats.org/officeDocument/2006/relationships/hyperlink" Target="https://aplikacje.nfz.gov.pl/umowy/Agreements/GetAgreements?ROK=2018&amp;ServiceType=04&amp;ProviderId=41439&amp;OW=09&amp;OrthopedicSupply=False&amp;Code=09R%2F030602" TargetMode="External"/><Relationship Id="rId76" Type="http://schemas.openxmlformats.org/officeDocument/2006/relationships/hyperlink" Target="https://aplikacje.nfz.gov.pl/umowy/Agreements/GetAgreements?ROK=2018&amp;ServiceType=04&amp;ProviderId=30853&amp;OW=09&amp;OrthopedicSupply=False&amp;Code=09R%2F010023" TargetMode="External"/><Relationship Id="rId97" Type="http://schemas.openxmlformats.org/officeDocument/2006/relationships/hyperlink" Target="https://aplikacje.nfz.gov.pl/umowy/Agreements/GetAgreements?ROK=2018&amp;ServiceType=04&amp;ProviderId=30234&amp;OW=09&amp;OrthopedicSupply=False&amp;Code=09R%2F010021" TargetMode="External"/><Relationship Id="rId104" Type="http://schemas.openxmlformats.org/officeDocument/2006/relationships/hyperlink" Target="https://aplikacje.nfz.gov.pl/umowy/Agreements/GetAgreements?ROK=2018&amp;ServiceType=04&amp;ProviderId=31254&amp;OW=09&amp;OrthopedicSupply=False&amp;Code=09R%2F030218" TargetMode="External"/><Relationship Id="rId120" Type="http://schemas.openxmlformats.org/officeDocument/2006/relationships/hyperlink" Target="https://aplikacje.nfz.gov.pl/umowy/Agreements/GetAgreements?ROK=2018&amp;ServiceType=04&amp;ProviderId=31453&amp;OW=09&amp;OrthopedicSupply=False&amp;Code=09R%2F010040" TargetMode="External"/><Relationship Id="rId125" Type="http://schemas.openxmlformats.org/officeDocument/2006/relationships/hyperlink" Target="https://aplikacje.nfz.gov.pl/umowy/Agreements/GetAgreements?ROK=2018&amp;ServiceType=04&amp;ProviderId=30226&amp;OW=09&amp;OrthopedicSupply=False&amp;Code=09R%2F030016" TargetMode="External"/><Relationship Id="rId7" Type="http://schemas.openxmlformats.org/officeDocument/2006/relationships/hyperlink" Target="https://aplikacje.nfz.gov.pl/umowy/Provider/Index?ROK=2018&amp;OW=09&amp;ServiceType=04&amp;OrthopedicSupply=False&amp;sortOrder=ascending&amp;colName=Regon" TargetMode="External"/><Relationship Id="rId71" Type="http://schemas.openxmlformats.org/officeDocument/2006/relationships/hyperlink" Target="https://aplikacje.nfz.gov.pl/umowy/Agreements/GetAgreements?ROK=2018&amp;ServiceType=04&amp;ProviderId=41438&amp;OW=09&amp;OrthopedicSupply=False&amp;Code=09R%2F030601" TargetMode="External"/><Relationship Id="rId92" Type="http://schemas.openxmlformats.org/officeDocument/2006/relationships/hyperlink" Target="https://aplikacje.nfz.gov.pl/umowy/Agreements/GetAgreements?ROK=2018&amp;ServiceType=04&amp;ProviderId=31495&amp;OW=09&amp;OrthopedicSupply=False&amp;Code=09R%2F010007" TargetMode="External"/><Relationship Id="rId2" Type="http://schemas.openxmlformats.org/officeDocument/2006/relationships/hyperlink" Target="https://aplikacje.nfz.gov.pl/umowy/Provider/Index?ROK=2018&amp;OW=09&amp;ServiceType=04&amp;OrthopedicSupply=False&amp;sortOrder=ascending&amp;colName=FullName" TargetMode="External"/><Relationship Id="rId29" Type="http://schemas.openxmlformats.org/officeDocument/2006/relationships/hyperlink" Target="https://aplikacje.nfz.gov.pl/umowy/Agreements/GetAgreements?ROK=2018&amp;ServiceType=04&amp;ProviderId=46013&amp;OW=09&amp;OrthopedicSupply=False&amp;Code=09R%2F030597" TargetMode="External"/><Relationship Id="rId24" Type="http://schemas.openxmlformats.org/officeDocument/2006/relationships/hyperlink" Target="https://aplikacje.nfz.gov.pl/umowy/Agreements/GetAgreements?ROK=2018&amp;ServiceType=04&amp;ProviderId=30575&amp;OW=09&amp;OrthopedicSupply=False&amp;Code=09R%2F010044" TargetMode="External"/><Relationship Id="rId40" Type="http://schemas.openxmlformats.org/officeDocument/2006/relationships/hyperlink" Target="https://aplikacje.nfz.gov.pl/umowy/Agreements/GetAgreements?ROK=2018&amp;ServiceType=04&amp;ProviderId=92102&amp;OW=09&amp;OrthopedicSupply=False&amp;Code=09R%2F030867" TargetMode="External"/><Relationship Id="rId45" Type="http://schemas.openxmlformats.org/officeDocument/2006/relationships/hyperlink" Target="https://aplikacje.nfz.gov.pl/umowy/Agreements/GetAgreements?ROK=2018&amp;ServiceType=04&amp;ProviderId=82029&amp;OW=09&amp;OrthopedicSupply=False&amp;Code=09R%2F030713" TargetMode="External"/><Relationship Id="rId66" Type="http://schemas.openxmlformats.org/officeDocument/2006/relationships/hyperlink" Target="https://aplikacje.nfz.gov.pl/umowy/Agreements/GetAgreements?ROK=2018&amp;ServiceType=04&amp;ProviderId=93030&amp;OW=09&amp;OrthopedicSupply=False&amp;Code=09R%2F030892" TargetMode="External"/><Relationship Id="rId87" Type="http://schemas.openxmlformats.org/officeDocument/2006/relationships/hyperlink" Target="https://aplikacje.nfz.gov.pl/umowy/Agreements/GetAgreements?ROK=2018&amp;ServiceType=04&amp;ProviderId=30227&amp;OW=09&amp;OrthopedicSupply=False&amp;Code=09R%2F010016" TargetMode="External"/><Relationship Id="rId110" Type="http://schemas.openxmlformats.org/officeDocument/2006/relationships/hyperlink" Target="https://aplikacje.nfz.gov.pl/umowy/Agreements/GetAgreements?ROK=2018&amp;ServiceType=04&amp;ProviderId=31311&amp;OW=09&amp;OrthopedicSupply=False&amp;Code=09R%2F010004" TargetMode="External"/><Relationship Id="rId115" Type="http://schemas.openxmlformats.org/officeDocument/2006/relationships/hyperlink" Target="https://aplikacje.nfz.gov.pl/umowy/Agreements/GetAgreements?ROK=2018&amp;ServiceType=04&amp;ProviderId=31289&amp;OW=09&amp;OrthopedicSupply=False&amp;Code=09R%2F010043" TargetMode="External"/><Relationship Id="rId131" Type="http://schemas.openxmlformats.org/officeDocument/2006/relationships/hyperlink" Target="https://aplikacje.nfz.gov.pl/umowy/Agreements/GetAgreements?ROK=2018&amp;ServiceType=04&amp;ProviderId=31313&amp;OW=09&amp;OrthopedicSupply=False&amp;Code=09R%2F010002" TargetMode="External"/><Relationship Id="rId61" Type="http://schemas.openxmlformats.org/officeDocument/2006/relationships/hyperlink" Target="https://aplikacje.nfz.gov.pl/umowy/Agreements/GetAgreements?ROK=2018&amp;ServiceType=04&amp;ProviderId=90817&amp;OW=09&amp;OrthopedicSupply=False&amp;Code=09R%2F030841" TargetMode="External"/><Relationship Id="rId82" Type="http://schemas.openxmlformats.org/officeDocument/2006/relationships/hyperlink" Target="https://aplikacje.nfz.gov.pl/umowy/Agreements/GetAgreements?ROK=2018&amp;ServiceType=04&amp;ProviderId=31334&amp;OW=09&amp;OrthopedicSupply=False&amp;Code=09R%2F010020" TargetMode="External"/></Relationships>
</file>

<file path=xl/worksheets/_rels/sheet79.xml.rels><?xml version="1.0" encoding="UTF-8" standalone="yes"?>
<Relationships xmlns="http://schemas.openxmlformats.org/package/2006/relationships"><Relationship Id="rId117" Type="http://schemas.openxmlformats.org/officeDocument/2006/relationships/hyperlink" Target="https://aplikacje.nfz.gov.pl/umowy/AgreementsPlanMonths/GetAgreementsPlanMonths?ROK=2018&amp;ServiceType=04&amp;ProviderId=31010&amp;OW=09&amp;OrthopedicSupply=False&amp;Code=09R%2F010019&amp;AgreementTechnicalCode=1216020&amp;ProductCode=04.9998.002.02&amp;Order=1&amp;Month=0" TargetMode="External"/><Relationship Id="rId299" Type="http://schemas.openxmlformats.org/officeDocument/2006/relationships/hyperlink" Target="https://aplikacje.nfz.gov.pl/umowy/Agreements/GetAgreements?ROK=2018&amp;ServiceType=04&amp;ProviderId=31517&amp;OW=09&amp;OrthopedicSupply=False&amp;Code=09R%2F010047" TargetMode="External"/><Relationship Id="rId21" Type="http://schemas.openxmlformats.org/officeDocument/2006/relationships/hyperlink" Target="https://aplikacje.nfz.gov.pl/umowy/AgreementsPlanMonths/GetAgreementsPlanMonths?ROK=2018&amp;ServiceType=04&amp;ProviderId=110080&amp;OW=09&amp;OrthopedicSupply=False&amp;Code=09R%2F031082&amp;AgreementTechnicalCode=1214501&amp;ProductCode=04.1706.007.02&amp;Order=1&amp;Month=0" TargetMode="External"/><Relationship Id="rId63" Type="http://schemas.openxmlformats.org/officeDocument/2006/relationships/hyperlink" Target="https://aplikacje.nfz.gov.pl/umowy/AgreementsPlanMonths/GetAgreementsPlanMonths?ROK=2018&amp;ServiceType=04&amp;ProviderId=41439&amp;OW=09&amp;OrthopedicSupply=False&amp;Code=09R%2F030602&amp;AgreementTechnicalCode=1213674&amp;ProductCode=04.1700.001.02&amp;Order=1&amp;Month=0" TargetMode="External"/><Relationship Id="rId159" Type="http://schemas.openxmlformats.org/officeDocument/2006/relationships/hyperlink" Target="https://aplikacje.nfz.gov.pl/umowy/AgreementsPlanMonths/GetAgreementsPlanMonths?ROK=2018&amp;ServiceType=04&amp;ProviderId=31311&amp;OW=09&amp;OrthopedicSupply=False&amp;Code=09R%2F010004&amp;AgreementTechnicalCode=1224808&amp;ProductCode=04.4700.021.02&amp;Order=1&amp;Month=0" TargetMode="External"/><Relationship Id="rId324" Type="http://schemas.openxmlformats.org/officeDocument/2006/relationships/hyperlink" Target="https://aplikacje.nfz.gov.pl/umowy/Agreements/GetAgreements?ROK=2018&amp;ServiceType=04&amp;ProviderId=31010&amp;OW=09&amp;OrthopedicSupply=False&amp;Code=09R%2F010019" TargetMode="External"/><Relationship Id="rId366" Type="http://schemas.openxmlformats.org/officeDocument/2006/relationships/hyperlink" Target="https://aplikacje.nfz.gov.pl/umowy/Agreements/GetAgreements?ROK=2018&amp;ServiceType=04&amp;ProviderId=31311&amp;OW=09&amp;OrthopedicSupply=False&amp;Code=09R%2F010004" TargetMode="External"/><Relationship Id="rId170" Type="http://schemas.openxmlformats.org/officeDocument/2006/relationships/hyperlink" Target="https://aplikacje.nfz.gov.pl/umowy/AgreementsPlanMonths/GetAgreementsPlanMonths?ROK=2018&amp;ServiceType=04&amp;ProviderId=30685&amp;OW=09&amp;OrthopedicSupply=False&amp;Code=09R%2F010025&amp;AgreementTechnicalCode=1205575&amp;ProductCode=04.1746.007.02&amp;Order=1&amp;Month=0" TargetMode="External"/><Relationship Id="rId226" Type="http://schemas.openxmlformats.org/officeDocument/2006/relationships/hyperlink" Target="https://aplikacje.nfz.gov.pl/umowy/Agreements/GetAgreements?ROK=2018&amp;ServiceType=04&amp;ProviderId=110080&amp;OW=09&amp;OrthopedicSupply=False&amp;Code=09R%2F031082" TargetMode="External"/><Relationship Id="rId433" Type="http://schemas.openxmlformats.org/officeDocument/2006/relationships/hyperlink" Target="https://aplikacje.nfz.gov.pl/umowy/Agreements/GetAgreements?ROK=2018&amp;ServiceType=04&amp;ProviderId=97530&amp;OW=09&amp;OrthopedicSupply=False&amp;Code=09R%2F030985" TargetMode="External"/><Relationship Id="rId268" Type="http://schemas.openxmlformats.org/officeDocument/2006/relationships/hyperlink" Target="https://aplikacje.nfz.gov.pl/umowy/Agreements/GetAgreements?ROK=2018&amp;ServiceType=04&amp;ProviderId=41439&amp;OW=09&amp;OrthopedicSupply=False&amp;Code=09R%2F030602" TargetMode="External"/><Relationship Id="rId32" Type="http://schemas.openxmlformats.org/officeDocument/2006/relationships/hyperlink" Target="https://aplikacje.nfz.gov.pl/umowy/AgreementsPlanMonths/GetAgreementsPlanMonths?ROK=2018&amp;ServiceType=04&amp;ProviderId=30575&amp;OW=09&amp;OrthopedicSupply=False&amp;Code=09R%2F010044&amp;AgreementTechnicalCode=1213189&amp;ProductCode=04.2730.001.02&amp;Order=1&amp;Month=0" TargetMode="External"/><Relationship Id="rId74" Type="http://schemas.openxmlformats.org/officeDocument/2006/relationships/hyperlink" Target="https://aplikacje.nfz.gov.pl/umowy/AgreementsPlanMonths/GetAgreementsPlanMonths?ROK=2018&amp;ServiceType=04&amp;ProviderId=116652&amp;OW=09&amp;OrthopedicSupply=False&amp;Code=09R%2F031153&amp;AgreementTechnicalCode=1213196&amp;ProductCode=04.1740.007.02&amp;Order=1&amp;Month=0" TargetMode="External"/><Relationship Id="rId128" Type="http://schemas.openxmlformats.org/officeDocument/2006/relationships/hyperlink" Target="https://aplikacje.nfz.gov.pl/umowy/AgreementsPlanMonths/GetAgreementsPlanMonths?ROK=2018&amp;ServiceType=04&amp;ProviderId=97471&amp;OW=09&amp;OrthopedicSupply=False&amp;Code=09R%2F030981&amp;AgreementTechnicalCode=1213192&amp;ProductCode=04.1700.001.02&amp;Order=1&amp;Month=0" TargetMode="External"/><Relationship Id="rId335" Type="http://schemas.openxmlformats.org/officeDocument/2006/relationships/hyperlink" Target="https://aplikacje.nfz.gov.pl/umowy/Agreements/GetAgreements?ROK=2018&amp;ServiceType=04&amp;ProviderId=30294&amp;OW=09&amp;OrthopedicSupply=False&amp;Code=09R%2F010041" TargetMode="External"/><Relationship Id="rId377" Type="http://schemas.openxmlformats.org/officeDocument/2006/relationships/hyperlink" Target="https://aplikacje.nfz.gov.pl/umowy/Agreements/GetAgreements?ROK=2018&amp;ServiceType=04&amp;ProviderId=31289&amp;OW=09&amp;OrthopedicSupply=False&amp;Code=09R%2F010043" TargetMode="External"/><Relationship Id="rId5" Type="http://schemas.openxmlformats.org/officeDocument/2006/relationships/hyperlink" Target="https://aplikacje.nfz.gov.pl/umowy/AgreementsPlan/GetPlans?ROK=2018&amp;ServiceType=04&amp;ProviderId=31027&amp;OW=09&amp;OrthopedicSupply=False&amp;Code=09R%2F030011&amp;AgreementTechnicalCode=1227195&amp;sortOrder=ascending&amp;colName=Amount" TargetMode="External"/><Relationship Id="rId181" Type="http://schemas.openxmlformats.org/officeDocument/2006/relationships/hyperlink" Target="https://aplikacje.nfz.gov.pl/umowy/AgreementsPlanMonths/GetAgreementsPlanMonths?ROK=2018&amp;ServiceType=04&amp;ProviderId=31289&amp;OW=09&amp;OrthopedicSupply=False&amp;Code=09R%2F010043&amp;AgreementTechnicalCode=1208708&amp;ProductCode=04.2708.001.02&amp;Order=1&amp;Month=0" TargetMode="External"/><Relationship Id="rId237" Type="http://schemas.openxmlformats.org/officeDocument/2006/relationships/hyperlink" Target="https://aplikacje.nfz.gov.pl/umowy/Agreements/GetAgreements?ROK=2018&amp;ServiceType=04&amp;ProviderId=30575&amp;OW=09&amp;OrthopedicSupply=False&amp;Code=09R%2F010044" TargetMode="External"/><Relationship Id="rId402" Type="http://schemas.openxmlformats.org/officeDocument/2006/relationships/hyperlink" Target="https://aplikacje.nfz.gov.pl/umowy/Agreements/GetAgreements?ROK=2018&amp;ServiceType=04&amp;ProviderId=31453&amp;OW=09&amp;OrthopedicSupply=False&amp;Code=09R%2F010040" TargetMode="External"/><Relationship Id="rId279" Type="http://schemas.openxmlformats.org/officeDocument/2006/relationships/hyperlink" Target="https://aplikacje.nfz.gov.pl/umowy/Agreements/GetAgreements?ROK=2018&amp;ServiceType=04&amp;ProviderId=116652&amp;OW=09&amp;OrthopedicSupply=False&amp;Code=09R%2F031153" TargetMode="External"/><Relationship Id="rId43" Type="http://schemas.openxmlformats.org/officeDocument/2006/relationships/hyperlink" Target="https://aplikacje.nfz.gov.pl/umowy/AgreementsPlanMonths/GetAgreementsPlanMonths?ROK=2018&amp;ServiceType=04&amp;ProviderId=82287&amp;OW=09&amp;OrthopedicSupply=False&amp;Code=09R%2F030720&amp;AgreementTechnicalCode=1212140&amp;ProductCode=04.1700.001.02&amp;Order=1&amp;Month=0" TargetMode="External"/><Relationship Id="rId139" Type="http://schemas.openxmlformats.org/officeDocument/2006/relationships/hyperlink" Target="https://aplikacje.nfz.gov.pl/umowy/AgreementsPlanMonths/GetAgreementsPlanMonths?ROK=2018&amp;ServiceType=04&amp;ProviderId=30294&amp;OW=09&amp;OrthopedicSupply=False&amp;Code=09R%2F010041&amp;AgreementTechnicalCode=1222914&amp;ProductCode=04.4730.021.02&amp;Order=1&amp;Month=0" TargetMode="External"/><Relationship Id="rId290" Type="http://schemas.openxmlformats.org/officeDocument/2006/relationships/hyperlink" Target="https://aplikacje.nfz.gov.pl/umowy/Agreements/GetAgreements?ROK=2018&amp;ServiceType=04&amp;ProviderId=31322&amp;OW=09&amp;OrthopedicSupply=False&amp;Code=09R%2F020012" TargetMode="External"/><Relationship Id="rId304" Type="http://schemas.openxmlformats.org/officeDocument/2006/relationships/hyperlink" Target="https://aplikacje.nfz.gov.pl/umowy/Agreements/GetAgreements?ROK=2018&amp;ServiceType=04&amp;ProviderId=30227&amp;OW=09&amp;OrthopedicSupply=False&amp;Code=09R%2F010016" TargetMode="External"/><Relationship Id="rId346" Type="http://schemas.openxmlformats.org/officeDocument/2006/relationships/hyperlink" Target="https://aplikacje.nfz.gov.pl/umowy/Agreements/GetAgreements?ROK=2018&amp;ServiceType=04&amp;ProviderId=30294&amp;OW=09&amp;OrthopedicSupply=False&amp;Code=09R%2F010041" TargetMode="External"/><Relationship Id="rId388" Type="http://schemas.openxmlformats.org/officeDocument/2006/relationships/hyperlink" Target="https://aplikacje.nfz.gov.pl/umowy/Agreements/GetAgreements?ROK=2018&amp;ServiceType=04&amp;ProviderId=31289&amp;OW=09&amp;OrthopedicSupply=False&amp;Code=09R%2F010043" TargetMode="External"/><Relationship Id="rId85" Type="http://schemas.openxmlformats.org/officeDocument/2006/relationships/hyperlink" Target="https://aplikacje.nfz.gov.pl/umowy/AgreementsPlanMonths/GetAgreementsPlanMonths?ROK=2018&amp;ServiceType=04&amp;ProviderId=31322&amp;OW=09&amp;OrthopedicSupply=False&amp;Code=09R%2F020012&amp;AgreementTechnicalCode=1209960&amp;ProductCode=04.9998.002.02&amp;Order=1&amp;Month=0" TargetMode="External"/><Relationship Id="rId150" Type="http://schemas.openxmlformats.org/officeDocument/2006/relationships/hyperlink" Target="https://aplikacje.nfz.gov.pl/umowy/AgreementsPlanMonths/GetAgreementsPlanMonths?ROK=2018&amp;ServiceType=04&amp;ProviderId=31525&amp;OW=09&amp;OrthopedicSupply=False&amp;Code=09R%2F010012&amp;AgreementTechnicalCode=1209941&amp;ProductCode=04.9998.002.02&amp;Order=1&amp;Month=0" TargetMode="External"/><Relationship Id="rId192" Type="http://schemas.openxmlformats.org/officeDocument/2006/relationships/hyperlink" Target="https://aplikacje.nfz.gov.pl/umowy/AgreementsPlanMonths/GetAgreementsPlanMonths?ROK=2018&amp;ServiceType=04&amp;ProviderId=31385&amp;OW=09&amp;OrthopedicSupply=False&amp;Code=09R%2F010037&amp;AgreementTechnicalCode=1227828&amp;ProductCode=04.1700.001.02&amp;Order=1&amp;Month=0" TargetMode="External"/><Relationship Id="rId206" Type="http://schemas.openxmlformats.org/officeDocument/2006/relationships/hyperlink" Target="https://aplikacje.nfz.gov.pl/umowy/AgreementsPlanMonths/GetAgreementsPlanMonths?ROK=2018&amp;ServiceType=04&amp;ProviderId=30528&amp;OW=09&amp;OrthopedicSupply=False&amp;Code=09R%2F010015&amp;AgreementTechnicalCode=1208713&amp;ProductCode=04.1700.001.02&amp;Order=1&amp;Month=0" TargetMode="External"/><Relationship Id="rId413" Type="http://schemas.openxmlformats.org/officeDocument/2006/relationships/hyperlink" Target="https://aplikacje.nfz.gov.pl/umowy/Agreements/GetAgreements?ROK=2018&amp;ServiceType=04&amp;ProviderId=30231&amp;OW=09&amp;OrthopedicSupply=False&amp;Code=09R%2F010018" TargetMode="External"/><Relationship Id="rId248" Type="http://schemas.openxmlformats.org/officeDocument/2006/relationships/hyperlink" Target="https://aplikacje.nfz.gov.pl/umowy/Agreements/GetAgreements?ROK=2018&amp;ServiceType=04&amp;ProviderId=54362&amp;OW=09&amp;OrthopedicSupply=False&amp;Code=09R%2F030637" TargetMode="External"/><Relationship Id="rId12" Type="http://schemas.openxmlformats.org/officeDocument/2006/relationships/hyperlink" Target="https://aplikacje.nfz.gov.pl/umowy/AgreementsPlanMonths/GetAgreementsPlanMonths?ROK=2018&amp;ServiceType=04&amp;ProviderId=92104&amp;OW=09&amp;OrthopedicSupply=False&amp;Code=09R%2F030868&amp;AgreementTechnicalCode=1222056&amp;ProductCode=04.1700.001.02&amp;Order=1&amp;Month=0" TargetMode="External"/><Relationship Id="rId33" Type="http://schemas.openxmlformats.org/officeDocument/2006/relationships/hyperlink" Target="https://aplikacje.nfz.gov.pl/umowy/AgreementsPlanMonths/GetAgreementsPlanMonths?ROK=2018&amp;ServiceType=04&amp;ProviderId=31019&amp;OW=09&amp;OrthopedicSupply=False&amp;Code=09R%2F010046&amp;AgreementTechnicalCode=1211849&amp;ProductCode=04.1701.001.02&amp;Order=1&amp;Month=0" TargetMode="External"/><Relationship Id="rId108" Type="http://schemas.openxmlformats.org/officeDocument/2006/relationships/hyperlink" Target="https://aplikacje.nfz.gov.pl/umowy/AgreementsPlanMonths/GetAgreementsPlanMonths?ROK=2018&amp;ServiceType=04&amp;ProviderId=31495&amp;OW=09&amp;OrthopedicSupply=False&amp;Code=09R%2F010007&amp;AgreementTechnicalCode=1221221&amp;ProductCode=04.4700.021.02&amp;Order=1&amp;Month=0" TargetMode="External"/><Relationship Id="rId129" Type="http://schemas.openxmlformats.org/officeDocument/2006/relationships/hyperlink" Target="https://aplikacje.nfz.gov.pl/umowy/AgreementsPlanMonths/GetAgreementsPlanMonths?ROK=2018&amp;ServiceType=04&amp;ProviderId=30294&amp;OW=09&amp;OrthopedicSupply=False&amp;Code=09R%2F010041&amp;AgreementTechnicalCode=1222914&amp;ProductCode=04.4732.021.02&amp;Order=1&amp;Month=0" TargetMode="External"/><Relationship Id="rId280" Type="http://schemas.openxmlformats.org/officeDocument/2006/relationships/hyperlink" Target="https://aplikacje.nfz.gov.pl/umowy/Agreements/GetAgreements?ROK=2018&amp;ServiceType=04&amp;ProviderId=116652&amp;OW=09&amp;OrthopedicSupply=False&amp;Code=09R%2F031153" TargetMode="External"/><Relationship Id="rId315" Type="http://schemas.openxmlformats.org/officeDocument/2006/relationships/hyperlink" Target="https://aplikacje.nfz.gov.pl/umowy/Agreements/GetAgreements?ROK=2018&amp;ServiceType=04&amp;ProviderId=31495&amp;OW=09&amp;OrthopedicSupply=False&amp;Code=09R%2F010007" TargetMode="External"/><Relationship Id="rId336" Type="http://schemas.openxmlformats.org/officeDocument/2006/relationships/hyperlink" Target="https://aplikacje.nfz.gov.pl/umowy/Agreements/GetAgreements?ROK=2018&amp;ServiceType=04&amp;ProviderId=30294&amp;OW=09&amp;OrthopedicSupply=False&amp;Code=09R%2F010041" TargetMode="External"/><Relationship Id="rId357" Type="http://schemas.openxmlformats.org/officeDocument/2006/relationships/hyperlink" Target="https://aplikacje.nfz.gov.pl/umowy/Agreements/GetAgreements?ROK=2018&amp;ServiceType=04&amp;ProviderId=31525&amp;OW=09&amp;OrthopedicSupply=False&amp;Code=09R%2F010012" TargetMode="External"/><Relationship Id="rId54" Type="http://schemas.openxmlformats.org/officeDocument/2006/relationships/hyperlink" Target="https://aplikacje.nfz.gov.pl/umowy/AgreementsPlanMonths/GetAgreementsPlanMonths?ROK=2018&amp;ServiceType=04&amp;ProviderId=90457&amp;OW=09&amp;OrthopedicSupply=False&amp;Code=09R%2F030829&amp;AgreementTechnicalCode=1212136&amp;ProductCode=04.1700.001.02&amp;Order=1&amp;Month=0" TargetMode="External"/><Relationship Id="rId75" Type="http://schemas.openxmlformats.org/officeDocument/2006/relationships/hyperlink" Target="https://aplikacje.nfz.gov.pl/umowy/AgreementsPlanMonths/GetAgreementsPlanMonths?ROK=2018&amp;ServiceType=04&amp;ProviderId=116652&amp;OW=09&amp;OrthopedicSupply=False&amp;Code=09R%2F031153&amp;AgreementTechnicalCode=1213196&amp;ProductCode=04.1790.007.02&amp;Order=1&amp;Month=0" TargetMode="External"/><Relationship Id="rId96" Type="http://schemas.openxmlformats.org/officeDocument/2006/relationships/hyperlink" Target="https://aplikacje.nfz.gov.pl/umowy/AgreementsPlanMonths/GetAgreementsPlanMonths?ROK=2018&amp;ServiceType=04&amp;ProviderId=30227&amp;OW=09&amp;OrthopedicSupply=False&amp;Code=09R%2F010016&amp;AgreementTechnicalCode=1224341&amp;ProductCode=04.1701.001.02&amp;Order=1&amp;Month=0" TargetMode="External"/><Relationship Id="rId140" Type="http://schemas.openxmlformats.org/officeDocument/2006/relationships/hyperlink" Target="https://aplikacje.nfz.gov.pl/umowy/AgreementsPlanMonths/GetAgreementsPlanMonths?ROK=2018&amp;ServiceType=04&amp;ProviderId=30294&amp;OW=09&amp;OrthopedicSupply=False&amp;Code=09R%2F010041&amp;AgreementTechnicalCode=1222914&amp;ProductCode=04.9998.002.02&amp;Order=1&amp;Month=0" TargetMode="External"/><Relationship Id="rId161" Type="http://schemas.openxmlformats.org/officeDocument/2006/relationships/hyperlink" Target="https://aplikacje.nfz.gov.pl/umowy/AgreementsPlanMonths/GetAgreementsPlanMonths?ROK=2018&amp;ServiceType=04&amp;ProviderId=31311&amp;OW=09&amp;OrthopedicSupply=False&amp;Code=09R%2F010004&amp;AgreementTechnicalCode=1224808&amp;ProductCode=04.9998.002.02&amp;Order=1&amp;Month=0" TargetMode="External"/><Relationship Id="rId182" Type="http://schemas.openxmlformats.org/officeDocument/2006/relationships/hyperlink" Target="https://aplikacje.nfz.gov.pl/umowy/AgreementsPlanMonths/GetAgreementsPlanMonths?ROK=2018&amp;ServiceType=04&amp;ProviderId=31289&amp;OW=09&amp;OrthopedicSupply=False&amp;Code=09R%2F010043&amp;AgreementTechnicalCode=1208708&amp;ProductCode=04.1707.007.02&amp;Order=1&amp;Month=0" TargetMode="External"/><Relationship Id="rId217" Type="http://schemas.openxmlformats.org/officeDocument/2006/relationships/hyperlink" Target="https://aplikacje.nfz.gov.pl/umowy/AgreementsPlanMonths/GetAgreementsPlanMonths?ROK=2018&amp;ServiceType=04&amp;ProviderId=31313&amp;OW=09&amp;OrthopedicSupply=False&amp;Code=09R%2F010002&amp;AgreementTechnicalCode=1213194&amp;ProductCode=04.4740.002.02&amp;Order=1&amp;Month=0" TargetMode="External"/><Relationship Id="rId378" Type="http://schemas.openxmlformats.org/officeDocument/2006/relationships/hyperlink" Target="https://aplikacje.nfz.gov.pl/umowy/Agreements/GetAgreements?ROK=2018&amp;ServiceType=04&amp;ProviderId=31289&amp;OW=09&amp;OrthopedicSupply=False&amp;Code=09R%2F010043" TargetMode="External"/><Relationship Id="rId399" Type="http://schemas.openxmlformats.org/officeDocument/2006/relationships/hyperlink" Target="https://aplikacje.nfz.gov.pl/umowy/Agreements/GetAgreements?ROK=2018&amp;ServiceType=04&amp;ProviderId=31453&amp;OW=09&amp;OrthopedicSupply=False&amp;Code=09R%2F010040" TargetMode="External"/><Relationship Id="rId403" Type="http://schemas.openxmlformats.org/officeDocument/2006/relationships/hyperlink" Target="https://aplikacje.nfz.gov.pl/umowy/Agreements/GetAgreements?ROK=2018&amp;ServiceType=04&amp;ProviderId=31026&amp;OW=09&amp;OrthopedicSupply=False&amp;Code=09R%2F010017" TargetMode="External"/><Relationship Id="rId6" Type="http://schemas.openxmlformats.org/officeDocument/2006/relationships/hyperlink" Target="https://aplikacje.nfz.gov.pl/umowy/AgreementsPlan/GetPlans?ROK=2018&amp;ServiceType=04&amp;ProviderId=31027&amp;OW=09&amp;OrthopedicSupply=False&amp;Code=09R%2F030011&amp;AgreementTechnicalCode=1227195&amp;sortOrder=ascending&amp;colName=Price" TargetMode="External"/><Relationship Id="rId238" Type="http://schemas.openxmlformats.org/officeDocument/2006/relationships/hyperlink" Target="https://aplikacje.nfz.gov.pl/umowy/Agreements/GetAgreements?ROK=2018&amp;ServiceType=04&amp;ProviderId=31019&amp;OW=09&amp;OrthopedicSupply=False&amp;Code=09R%2F010046" TargetMode="External"/><Relationship Id="rId259" Type="http://schemas.openxmlformats.org/officeDocument/2006/relationships/hyperlink" Target="https://aplikacje.nfz.gov.pl/umowy/Agreements/GetAgreements?ROK=2018&amp;ServiceType=04&amp;ProviderId=90457&amp;OW=09&amp;OrthopedicSupply=False&amp;Code=09R%2F030829" TargetMode="External"/><Relationship Id="rId424" Type="http://schemas.openxmlformats.org/officeDocument/2006/relationships/hyperlink" Target="https://aplikacje.nfz.gov.pl/umowy/AgreementsPlanMonths/GetAgreementsPlanMonths?ROK=2018&amp;ServiceType=04&amp;ProviderId=97530&amp;OW=09&amp;OrthopedicSupply=False&amp;Code=09R%2F030985&amp;AgreementTechnicalCode=1225320&amp;ProductCode=04.1701.001.02&amp;Order=1&amp;Month=0" TargetMode="External"/><Relationship Id="rId23" Type="http://schemas.openxmlformats.org/officeDocument/2006/relationships/hyperlink" Target="https://aplikacje.nfz.gov.pl/umowy/AgreementsPlanMonths/GetAgreementsPlanMonths?ROK=2018&amp;ServiceType=04&amp;ProviderId=110080&amp;OW=09&amp;OrthopedicSupply=False&amp;Code=09R%2F031082&amp;AgreementTechnicalCode=1214501&amp;ProductCode=04.9998.002.02&amp;Order=1&amp;Month=0" TargetMode="External"/><Relationship Id="rId119" Type="http://schemas.openxmlformats.org/officeDocument/2006/relationships/hyperlink" Target="https://aplikacje.nfz.gov.pl/umowy/AgreementsPlanMonths/GetAgreementsPlanMonths?ROK=2018&amp;ServiceType=04&amp;ProviderId=31010&amp;OW=09&amp;OrthopedicSupply=False&amp;Code=09R%2F010019&amp;AgreementTechnicalCode=1216020&amp;ProductCode=04.1700.001.02&amp;Order=1&amp;Month=0" TargetMode="External"/><Relationship Id="rId270" Type="http://schemas.openxmlformats.org/officeDocument/2006/relationships/hyperlink" Target="https://aplikacje.nfz.gov.pl/umowy/Agreements/GetAgreements?ROK=2018&amp;ServiceType=04&amp;ProviderId=31544&amp;OW=09&amp;OrthopedicSupply=False&amp;Code=09R%2F030099" TargetMode="External"/><Relationship Id="rId291" Type="http://schemas.openxmlformats.org/officeDocument/2006/relationships/hyperlink" Target="https://aplikacje.nfz.gov.pl/umowy/Agreements/GetAgreements?ROK=2018&amp;ServiceType=04&amp;ProviderId=31322&amp;OW=09&amp;OrthopedicSupply=False&amp;Code=09R%2F020012" TargetMode="External"/><Relationship Id="rId305" Type="http://schemas.openxmlformats.org/officeDocument/2006/relationships/hyperlink" Target="https://aplikacje.nfz.gov.pl/umowy/Agreements/GetAgreements?ROK=2018&amp;ServiceType=04&amp;ProviderId=30227&amp;OW=09&amp;OrthopedicSupply=False&amp;Code=09R%2F010016" TargetMode="External"/><Relationship Id="rId326" Type="http://schemas.openxmlformats.org/officeDocument/2006/relationships/hyperlink" Target="https://aplikacje.nfz.gov.pl/umowy/Agreements/GetAgreements?ROK=2018&amp;ServiceType=04&amp;ProviderId=30530&amp;OW=09&amp;OrthopedicSupply=False&amp;Code=09R%2F010011" TargetMode="External"/><Relationship Id="rId347" Type="http://schemas.openxmlformats.org/officeDocument/2006/relationships/hyperlink" Target="https://aplikacje.nfz.gov.pl/umowy/Agreements/GetAgreements?ROK=2018&amp;ServiceType=04&amp;ProviderId=30294&amp;OW=09&amp;OrthopedicSupply=False&amp;Code=09R%2F010041" TargetMode="External"/><Relationship Id="rId44" Type="http://schemas.openxmlformats.org/officeDocument/2006/relationships/hyperlink" Target="https://aplikacje.nfz.gov.pl/umowy/AgreementsPlanMonths/GetAgreementsPlanMonths?ROK=2018&amp;ServiceType=04&amp;ProviderId=31461&amp;OW=09&amp;OrthopedicSupply=False&amp;Code=09R%2F030309&amp;AgreementTechnicalCode=1213191&amp;ProductCode=04.9998.002.02&amp;Order=1&amp;Month=0" TargetMode="External"/><Relationship Id="rId65" Type="http://schemas.openxmlformats.org/officeDocument/2006/relationships/hyperlink" Target="https://aplikacje.nfz.gov.pl/umowy/AgreementsPlanMonths/GetAgreementsPlanMonths?ROK=2018&amp;ServiceType=04&amp;ProviderId=31544&amp;OW=09&amp;OrthopedicSupply=False&amp;Code=09R%2F030099&amp;AgreementTechnicalCode=1209975&amp;ProductCode=04.9998.002.02&amp;Order=1&amp;Month=0" TargetMode="External"/><Relationship Id="rId86" Type="http://schemas.openxmlformats.org/officeDocument/2006/relationships/hyperlink" Target="https://aplikacje.nfz.gov.pl/umowy/AgreementsPlanMonths/GetAgreementsPlanMonths?ROK=2018&amp;ServiceType=04&amp;ProviderId=31322&amp;OW=09&amp;OrthopedicSupply=False&amp;Code=09R%2F020012&amp;AgreementTechnicalCode=1209960&amp;ProductCode=04.1700.001.02&amp;Order=1&amp;Month=0" TargetMode="External"/><Relationship Id="rId130" Type="http://schemas.openxmlformats.org/officeDocument/2006/relationships/hyperlink" Target="https://aplikacje.nfz.gov.pl/umowy/AgreementsPlanMonths/GetAgreementsPlanMonths?ROK=2018&amp;ServiceType=04&amp;ProviderId=30294&amp;OW=09&amp;OrthopedicSupply=False&amp;Code=09R%2F010041&amp;AgreementTechnicalCode=1222914&amp;ProductCode=04.4900.008.03&amp;Order=1&amp;Month=0" TargetMode="External"/><Relationship Id="rId151" Type="http://schemas.openxmlformats.org/officeDocument/2006/relationships/hyperlink" Target="https://aplikacje.nfz.gov.pl/umowy/AgreementsPlanMonths/GetAgreementsPlanMonths?ROK=2018&amp;ServiceType=04&amp;ProviderId=31525&amp;OW=09&amp;OrthopedicSupply=False&amp;Code=09R%2F010012&amp;AgreementTechnicalCode=1209941&amp;ProductCode=04.1700.001.02&amp;Order=1&amp;Month=0" TargetMode="External"/><Relationship Id="rId368" Type="http://schemas.openxmlformats.org/officeDocument/2006/relationships/hyperlink" Target="https://aplikacje.nfz.gov.pl/umowy/Agreements/GetAgreements?ROK=2018&amp;ServiceType=04&amp;ProviderId=31311&amp;OW=09&amp;OrthopedicSupply=False&amp;Code=09R%2F010004" TargetMode="External"/><Relationship Id="rId389" Type="http://schemas.openxmlformats.org/officeDocument/2006/relationships/hyperlink" Target="https://aplikacje.nfz.gov.pl/umowy/Agreements/GetAgreements?ROK=2018&amp;ServiceType=04&amp;ProviderId=31289&amp;OW=09&amp;OrthopedicSupply=False&amp;Code=09R%2F010043" TargetMode="External"/><Relationship Id="rId172" Type="http://schemas.openxmlformats.org/officeDocument/2006/relationships/hyperlink" Target="https://aplikacje.nfz.gov.pl/umowy/AgreementsPlanMonths/GetAgreementsPlanMonths?ROK=2018&amp;ServiceType=04&amp;ProviderId=31289&amp;OW=09&amp;OrthopedicSupply=False&amp;Code=09R%2F010043&amp;AgreementTechnicalCode=1208708&amp;ProductCode=04.1701.001.02&amp;Order=1&amp;Month=0" TargetMode="External"/><Relationship Id="rId193" Type="http://schemas.openxmlformats.org/officeDocument/2006/relationships/hyperlink" Target="https://aplikacje.nfz.gov.pl/umowy/AgreementsPlanMonths/GetAgreementsPlanMonths?ROK=2018&amp;ServiceType=04&amp;ProviderId=31453&amp;OW=09&amp;OrthopedicSupply=False&amp;Code=09R%2F010040&amp;AgreementTechnicalCode=1224101&amp;ProductCode=04.9998.002.02&amp;Order=1&amp;Month=0" TargetMode="External"/><Relationship Id="rId207" Type="http://schemas.openxmlformats.org/officeDocument/2006/relationships/hyperlink" Target="https://aplikacje.nfz.gov.pl/umowy/AgreementsPlanMonths/GetAgreementsPlanMonths?ROK=2018&amp;ServiceType=04&amp;ProviderId=30231&amp;OW=09&amp;OrthopedicSupply=False&amp;Code=09R%2F010018&amp;AgreementTechnicalCode=1227190&amp;ProductCode=04.1706.007.02&amp;Order=1&amp;Month=0" TargetMode="External"/><Relationship Id="rId228" Type="http://schemas.openxmlformats.org/officeDocument/2006/relationships/hyperlink" Target="https://aplikacje.nfz.gov.pl/umowy/Agreements/GetAgreements?ROK=2018&amp;ServiceType=04&amp;ProviderId=110080&amp;OW=09&amp;OrthopedicSupply=False&amp;Code=09R%2F031082" TargetMode="External"/><Relationship Id="rId249" Type="http://schemas.openxmlformats.org/officeDocument/2006/relationships/hyperlink" Target="https://aplikacje.nfz.gov.pl/umowy/Agreements/GetAgreements?ROK=2018&amp;ServiceType=04&amp;ProviderId=54362&amp;OW=09&amp;OrthopedicSupply=False&amp;Code=09R%2F030637" TargetMode="External"/><Relationship Id="rId414" Type="http://schemas.openxmlformats.org/officeDocument/2006/relationships/hyperlink" Target="https://aplikacje.nfz.gov.pl/umowy/Agreements/GetAgreements?ROK=2018&amp;ServiceType=04&amp;ProviderId=30231&amp;OW=09&amp;OrthopedicSupply=False&amp;Code=09R%2F010018" TargetMode="External"/><Relationship Id="rId435" Type="http://schemas.openxmlformats.org/officeDocument/2006/relationships/hyperlink" Target="https://aplikacje.nfz.gov.pl/umowy/Agreements/GetAgreements?ROK=2018&amp;ServiceType=04&amp;ProviderId=97530&amp;OW=09&amp;OrthopedicSupply=False&amp;Code=09R%2F030985" TargetMode="External"/><Relationship Id="rId13" Type="http://schemas.openxmlformats.org/officeDocument/2006/relationships/hyperlink" Target="https://aplikacje.nfz.gov.pl/umowy/AgreementsPlanMonths/GetAgreementsPlanMonths?ROK=2018&amp;ServiceType=04&amp;ProviderId=31027&amp;OW=09&amp;OrthopedicSupply=False&amp;Code=09R%2F030011&amp;AgreementTechnicalCode=1222050&amp;ProductCode=04.9998.002.02&amp;Order=1&amp;Month=0" TargetMode="External"/><Relationship Id="rId109" Type="http://schemas.openxmlformats.org/officeDocument/2006/relationships/hyperlink" Target="https://aplikacje.nfz.gov.pl/umowy/AgreementsPlanMonths/GetAgreementsPlanMonths?ROK=2018&amp;ServiceType=04&amp;ProviderId=31495&amp;OW=09&amp;OrthopedicSupply=False&amp;Code=09R%2F010007&amp;AgreementTechnicalCode=1221221&amp;ProductCode=04.1740.007.02&amp;Order=1&amp;Month=0" TargetMode="External"/><Relationship Id="rId260" Type="http://schemas.openxmlformats.org/officeDocument/2006/relationships/hyperlink" Target="https://aplikacje.nfz.gov.pl/umowy/Agreements/GetAgreements?ROK=2018&amp;ServiceType=04&amp;ProviderId=46015&amp;OW=09&amp;OrthopedicSupply=False&amp;Code=09R%2F030600" TargetMode="External"/><Relationship Id="rId281" Type="http://schemas.openxmlformats.org/officeDocument/2006/relationships/hyperlink" Target="https://aplikacje.nfz.gov.pl/umowy/Agreements/GetAgreements?ROK=2018&amp;ServiceType=04&amp;ProviderId=116652&amp;OW=09&amp;OrthopedicSupply=False&amp;Code=09R%2F031153" TargetMode="External"/><Relationship Id="rId316" Type="http://schemas.openxmlformats.org/officeDocument/2006/relationships/hyperlink" Target="https://aplikacje.nfz.gov.pl/umowy/Agreements/GetAgreements?ROK=2018&amp;ServiceType=04&amp;ProviderId=31495&amp;OW=09&amp;OrthopedicSupply=False&amp;Code=09R%2F010007" TargetMode="External"/><Relationship Id="rId337" Type="http://schemas.openxmlformats.org/officeDocument/2006/relationships/hyperlink" Target="https://aplikacje.nfz.gov.pl/umowy/Agreements/GetAgreements?ROK=2018&amp;ServiceType=04&amp;ProviderId=30294&amp;OW=09&amp;OrthopedicSupply=False&amp;Code=09R%2F010041" TargetMode="External"/><Relationship Id="rId34" Type="http://schemas.openxmlformats.org/officeDocument/2006/relationships/hyperlink" Target="https://aplikacje.nfz.gov.pl/umowy/AgreementsPlanMonths/GetAgreementsPlanMonths?ROK=2018&amp;ServiceType=04&amp;ProviderId=31019&amp;OW=09&amp;OrthopedicSupply=False&amp;Code=09R%2F010046&amp;AgreementTechnicalCode=1211849&amp;ProductCode=04.2701.001.02&amp;Order=1&amp;Month=0" TargetMode="External"/><Relationship Id="rId55" Type="http://schemas.openxmlformats.org/officeDocument/2006/relationships/hyperlink" Target="https://aplikacje.nfz.gov.pl/umowy/AgreementsPlanMonths/GetAgreementsPlanMonths?ROK=2018&amp;ServiceType=04&amp;ProviderId=46015&amp;OW=09&amp;OrthopedicSupply=False&amp;Code=09R%2F030600&amp;AgreementTechnicalCode=1221220&amp;ProductCode=04.2712.020.02&amp;Order=1&amp;Month=0" TargetMode="External"/><Relationship Id="rId76" Type="http://schemas.openxmlformats.org/officeDocument/2006/relationships/hyperlink" Target="https://aplikacje.nfz.gov.pl/umowy/AgreementsPlanMonths/GetAgreementsPlanMonths?ROK=2018&amp;ServiceType=04&amp;ProviderId=116652&amp;OW=09&amp;OrthopedicSupply=False&amp;Code=09R%2F031153&amp;AgreementTechnicalCode=1213196&amp;ProductCode=04.1780.008.02&amp;Order=1&amp;Month=0" TargetMode="External"/><Relationship Id="rId97" Type="http://schemas.openxmlformats.org/officeDocument/2006/relationships/hyperlink" Target="https://aplikacje.nfz.gov.pl/umowy/AgreementsPlanMonths/GetAgreementsPlanMonths?ROK=2018&amp;ServiceType=04&amp;ProviderId=30227&amp;OW=09&amp;OrthopedicSupply=False&amp;Code=09R%2F010016&amp;AgreementTechnicalCode=1224341&amp;ProductCode=04.2701.001.02&amp;Order=1&amp;Month=0" TargetMode="External"/><Relationship Id="rId120" Type="http://schemas.openxmlformats.org/officeDocument/2006/relationships/hyperlink" Target="https://aplikacje.nfz.gov.pl/umowy/AgreementsPlanMonths/GetAgreementsPlanMonths?ROK=2018&amp;ServiceType=04&amp;ProviderId=31010&amp;OW=09&amp;OrthopedicSupply=False&amp;Code=09R%2F010019&amp;AgreementTechnicalCode=1216020&amp;ProductCode=04.4744.001.02&amp;Order=1&amp;Month=0" TargetMode="External"/><Relationship Id="rId141" Type="http://schemas.openxmlformats.org/officeDocument/2006/relationships/hyperlink" Target="https://aplikacje.nfz.gov.pl/umowy/AgreementsPlanMonths/GetAgreementsPlanMonths?ROK=2018&amp;ServiceType=04&amp;ProviderId=30294&amp;OW=09&amp;OrthopedicSupply=False&amp;Code=09R%2F010041&amp;AgreementTechnicalCode=1222914&amp;ProductCode=04.1700.001.02&amp;Order=1&amp;Month=0" TargetMode="External"/><Relationship Id="rId358" Type="http://schemas.openxmlformats.org/officeDocument/2006/relationships/hyperlink" Target="https://aplikacje.nfz.gov.pl/umowy/Agreements/GetAgreements?ROK=2018&amp;ServiceType=04&amp;ProviderId=31525&amp;OW=09&amp;OrthopedicSupply=False&amp;Code=09R%2F010012" TargetMode="External"/><Relationship Id="rId379" Type="http://schemas.openxmlformats.org/officeDocument/2006/relationships/hyperlink" Target="https://aplikacje.nfz.gov.pl/umowy/Agreements/GetAgreements?ROK=2018&amp;ServiceType=04&amp;ProviderId=31289&amp;OW=09&amp;OrthopedicSupply=False&amp;Code=09R%2F010043" TargetMode="External"/><Relationship Id="rId7" Type="http://schemas.openxmlformats.org/officeDocument/2006/relationships/hyperlink" Target="https://aplikacje.nfz.gov.pl/umowy/AgreementsPlanMonths/GetAgreementsPlanMonths?ROK=2018&amp;ServiceType=04&amp;ProviderId=92104&amp;OW=09&amp;OrthopedicSupply=False&amp;Code=09R%2F030868&amp;AgreementTechnicalCode=1222056&amp;ProductCode=04.1701.001.02&amp;Order=1&amp;Month=0" TargetMode="External"/><Relationship Id="rId162" Type="http://schemas.openxmlformats.org/officeDocument/2006/relationships/hyperlink" Target="https://aplikacje.nfz.gov.pl/umowy/AgreementsPlanMonths/GetAgreementsPlanMonths?ROK=2018&amp;ServiceType=04&amp;ProviderId=31311&amp;OW=09&amp;OrthopedicSupply=False&amp;Code=09R%2F010004&amp;AgreementTechnicalCode=1224808&amp;ProductCode=04.1700.001.02&amp;Order=1&amp;Month=0" TargetMode="External"/><Relationship Id="rId183" Type="http://schemas.openxmlformats.org/officeDocument/2006/relationships/hyperlink" Target="https://aplikacje.nfz.gov.pl/umowy/AgreementsPlanMonths/GetAgreementsPlanMonths?ROK=2018&amp;ServiceType=04&amp;ProviderId=31289&amp;OW=09&amp;OrthopedicSupply=False&amp;Code=09R%2F010043&amp;AgreementTechnicalCode=1208708&amp;ProductCode=04.1700.001.02&amp;Order=1&amp;Month=0" TargetMode="External"/><Relationship Id="rId218" Type="http://schemas.openxmlformats.org/officeDocument/2006/relationships/hyperlink" Target="https://aplikacje.nfz.gov.pl/umowy/Agreements/GetAgreements?ROK=2018&amp;ServiceType=04&amp;ProviderId=92104&amp;OW=09&amp;OrthopedicSupply=False&amp;Code=09R%2F030868" TargetMode="External"/><Relationship Id="rId239" Type="http://schemas.openxmlformats.org/officeDocument/2006/relationships/hyperlink" Target="https://aplikacje.nfz.gov.pl/umowy/Agreements/GetAgreements?ROK=2018&amp;ServiceType=04&amp;ProviderId=31019&amp;OW=09&amp;OrthopedicSupply=False&amp;Code=09R%2F010046" TargetMode="External"/><Relationship Id="rId390" Type="http://schemas.openxmlformats.org/officeDocument/2006/relationships/hyperlink" Target="https://aplikacje.nfz.gov.pl/umowy/Agreements/GetAgreements?ROK=2018&amp;ServiceType=04&amp;ProviderId=31289&amp;OW=09&amp;OrthopedicSupply=False&amp;Code=09R%2F010043" TargetMode="External"/><Relationship Id="rId404" Type="http://schemas.openxmlformats.org/officeDocument/2006/relationships/hyperlink" Target="https://aplikacje.nfz.gov.pl/umowy/Agreements/GetAgreements?ROK=2018&amp;ServiceType=04&amp;ProviderId=31026&amp;OW=09&amp;OrthopedicSupply=False&amp;Code=09R%2F010017" TargetMode="External"/><Relationship Id="rId425" Type="http://schemas.openxmlformats.org/officeDocument/2006/relationships/hyperlink" Target="https://aplikacje.nfz.gov.pl/umowy/AgreementsPlanMonths/GetAgreementsPlanMonths?ROK=2018&amp;ServiceType=04&amp;ProviderId=97530&amp;OW=09&amp;OrthopedicSupply=False&amp;Code=09R%2F030985&amp;AgreementTechnicalCode=1225320&amp;ProductCode=04.1700.001.02&amp;Order=2&amp;Month=0" TargetMode="External"/><Relationship Id="rId250" Type="http://schemas.openxmlformats.org/officeDocument/2006/relationships/hyperlink" Target="https://aplikacje.nfz.gov.pl/umowy/Agreements/GetAgreements?ROK=2018&amp;ServiceType=04&amp;ProviderId=82287&amp;OW=09&amp;OrthopedicSupply=False&amp;Code=09R%2F030720" TargetMode="External"/><Relationship Id="rId271" Type="http://schemas.openxmlformats.org/officeDocument/2006/relationships/hyperlink" Target="https://aplikacje.nfz.gov.pl/umowy/Agreements/GetAgreements?ROK=2018&amp;ServiceType=04&amp;ProviderId=90817&amp;OW=09&amp;OrthopedicSupply=False&amp;Code=09R%2F030841" TargetMode="External"/><Relationship Id="rId292" Type="http://schemas.openxmlformats.org/officeDocument/2006/relationships/hyperlink" Target="https://aplikacje.nfz.gov.pl/umowy/Agreements/GetAgreements?ROK=2018&amp;ServiceType=04&amp;ProviderId=31374&amp;OW=09&amp;OrthopedicSupply=False&amp;Code=09R%2F010014" TargetMode="External"/><Relationship Id="rId306" Type="http://schemas.openxmlformats.org/officeDocument/2006/relationships/hyperlink" Target="https://aplikacje.nfz.gov.pl/umowy/Agreements/GetAgreements?ROK=2018&amp;ServiceType=04&amp;ProviderId=30227&amp;OW=09&amp;OrthopedicSupply=False&amp;Code=09R%2F010016" TargetMode="External"/><Relationship Id="rId24" Type="http://schemas.openxmlformats.org/officeDocument/2006/relationships/hyperlink" Target="https://aplikacje.nfz.gov.pl/umowy/AgreementsPlanMonths/GetAgreementsPlanMonths?ROK=2018&amp;ServiceType=04&amp;ProviderId=141258&amp;OW=09&amp;OrthopedicSupply=False&amp;Code=09R%2F031345&amp;AgreementTechnicalCode=1216010&amp;ProductCode=04.1700.001.02&amp;Order=1&amp;Month=0" TargetMode="External"/><Relationship Id="rId45" Type="http://schemas.openxmlformats.org/officeDocument/2006/relationships/hyperlink" Target="https://aplikacje.nfz.gov.pl/umowy/AgreementsPlanMonths/GetAgreementsPlanMonths?ROK=2018&amp;ServiceType=04&amp;ProviderId=31461&amp;OW=09&amp;OrthopedicSupply=False&amp;Code=09R%2F030309&amp;AgreementTechnicalCode=1213191&amp;ProductCode=04.1700.001.02&amp;Order=1&amp;Month=0" TargetMode="External"/><Relationship Id="rId66" Type="http://schemas.openxmlformats.org/officeDocument/2006/relationships/hyperlink" Target="https://aplikacje.nfz.gov.pl/umowy/AgreementsPlanMonths/GetAgreementsPlanMonths?ROK=2018&amp;ServiceType=04&amp;ProviderId=90817&amp;OW=09&amp;OrthopedicSupply=False&amp;Code=09R%2F030841&amp;AgreementTechnicalCode=1209976&amp;ProductCode=04.1706.007.02&amp;Order=1&amp;Month=0" TargetMode="External"/><Relationship Id="rId87" Type="http://schemas.openxmlformats.org/officeDocument/2006/relationships/hyperlink" Target="https://aplikacje.nfz.gov.pl/umowy/AgreementsPlanMonths/GetAgreementsPlanMonths?ROK=2018&amp;ServiceType=04&amp;ProviderId=31374&amp;OW=09&amp;OrthopedicSupply=False&amp;Code=09R%2F010014&amp;AgreementTechnicalCode=1213193&amp;ProductCode=04.1740.007.02&amp;Order=1&amp;Month=0" TargetMode="External"/><Relationship Id="rId110" Type="http://schemas.openxmlformats.org/officeDocument/2006/relationships/hyperlink" Target="https://aplikacje.nfz.gov.pl/umowy/AgreementsPlanMonths/GetAgreementsPlanMonths?ROK=2018&amp;ServiceType=04&amp;ProviderId=31495&amp;OW=09&amp;OrthopedicSupply=False&amp;Code=09R%2F010007&amp;AgreementTechnicalCode=1221221&amp;ProductCode=04.9998.002.02&amp;Order=1&amp;Month=0" TargetMode="External"/><Relationship Id="rId131" Type="http://schemas.openxmlformats.org/officeDocument/2006/relationships/hyperlink" Target="https://aplikacje.nfz.gov.pl/umowy/AgreementsPlanMonths/GetAgreementsPlanMonths?ROK=2018&amp;ServiceType=04&amp;ProviderId=30294&amp;OW=09&amp;OrthopedicSupply=False&amp;Code=09R%2F010041&amp;AgreementTechnicalCode=1222914&amp;ProductCode=04.4730.021.02&amp;Order=2&amp;Month=0" TargetMode="External"/><Relationship Id="rId327" Type="http://schemas.openxmlformats.org/officeDocument/2006/relationships/hyperlink" Target="https://aplikacje.nfz.gov.pl/umowy/Agreements/GetAgreements?ROK=2018&amp;ServiceType=04&amp;ProviderId=30234&amp;OW=09&amp;OrthopedicSupply=False&amp;Code=09R%2F010021" TargetMode="External"/><Relationship Id="rId348" Type="http://schemas.openxmlformats.org/officeDocument/2006/relationships/hyperlink" Target="https://aplikacje.nfz.gov.pl/umowy/Agreements/GetAgreements?ROK=2018&amp;ServiceType=04&amp;ProviderId=30294&amp;OW=09&amp;OrthopedicSupply=False&amp;Code=09R%2F010041" TargetMode="External"/><Relationship Id="rId369" Type="http://schemas.openxmlformats.org/officeDocument/2006/relationships/hyperlink" Target="https://aplikacje.nfz.gov.pl/umowy/Agreements/GetAgreements?ROK=2018&amp;ServiceType=04&amp;ProviderId=30662&amp;OW=09&amp;OrthopedicSupply=False&amp;Code=09R%2F010067" TargetMode="External"/><Relationship Id="rId152" Type="http://schemas.openxmlformats.org/officeDocument/2006/relationships/hyperlink" Target="https://aplikacje.nfz.gov.pl/umowy/AgreementsPlanMonths/GetAgreementsPlanMonths?ROK=2018&amp;ServiceType=04&amp;ProviderId=31525&amp;OW=09&amp;OrthopedicSupply=False&amp;Code=09R%2F010012&amp;AgreementTechnicalCode=1209941&amp;ProductCode=04.2700.020.02&amp;Order=1&amp;Month=0" TargetMode="External"/><Relationship Id="rId173" Type="http://schemas.openxmlformats.org/officeDocument/2006/relationships/hyperlink" Target="https://aplikacje.nfz.gov.pl/umowy/AgreementsPlanMonths/GetAgreementsPlanMonths?ROK=2018&amp;ServiceType=04&amp;ProviderId=31289&amp;OW=09&amp;OrthopedicSupply=False&amp;Code=09R%2F010043&amp;AgreementTechnicalCode=1208708&amp;ProductCode=04.4900.008.03&amp;Order=1&amp;Month=0" TargetMode="External"/><Relationship Id="rId194" Type="http://schemas.openxmlformats.org/officeDocument/2006/relationships/hyperlink" Target="https://aplikacje.nfz.gov.pl/umowy/AgreementsPlanMonths/GetAgreementsPlanMonths?ROK=2018&amp;ServiceType=04&amp;ProviderId=31453&amp;OW=09&amp;OrthopedicSupply=False&amp;Code=09R%2F010040&amp;AgreementTechnicalCode=1224101&amp;ProductCode=04.1744.007.02&amp;Order=1&amp;Month=0" TargetMode="External"/><Relationship Id="rId208" Type="http://schemas.openxmlformats.org/officeDocument/2006/relationships/hyperlink" Target="https://aplikacje.nfz.gov.pl/umowy/AgreementsPlanMonths/GetAgreementsPlanMonths?ROK=2018&amp;ServiceType=04&amp;ProviderId=30231&amp;OW=09&amp;OrthopedicSupply=False&amp;Code=09R%2F010018&amp;AgreementTechnicalCode=1227190&amp;ProductCode=04.1701.001.02&amp;Order=1&amp;Month=0" TargetMode="External"/><Relationship Id="rId229" Type="http://schemas.openxmlformats.org/officeDocument/2006/relationships/hyperlink" Target="https://aplikacje.nfz.gov.pl/umowy/Agreements/GetAgreements?ROK=2018&amp;ServiceType=04&amp;ProviderId=141258&amp;OW=09&amp;OrthopedicSupply=False&amp;Code=09R%2F031345" TargetMode="External"/><Relationship Id="rId380" Type="http://schemas.openxmlformats.org/officeDocument/2006/relationships/hyperlink" Target="https://aplikacje.nfz.gov.pl/umowy/Agreements/GetAgreements?ROK=2018&amp;ServiceType=04&amp;ProviderId=31289&amp;OW=09&amp;OrthopedicSupply=False&amp;Code=09R%2F010043" TargetMode="External"/><Relationship Id="rId415" Type="http://schemas.openxmlformats.org/officeDocument/2006/relationships/hyperlink" Target="https://aplikacje.nfz.gov.pl/umowy/Agreements/GetAgreements?ROK=2018&amp;ServiceType=04&amp;ProviderId=30231&amp;OW=09&amp;OrthopedicSupply=False&amp;Code=09R%2F010018" TargetMode="External"/><Relationship Id="rId436" Type="http://schemas.openxmlformats.org/officeDocument/2006/relationships/hyperlink" Target="https://aplikacje.nfz.gov.pl/umowy/Agreements/GetAgreements?ROK=2018&amp;ServiceType=04&amp;ProviderId=97530&amp;OW=09&amp;OrthopedicSupply=False&amp;Code=09R%2F030985" TargetMode="External"/><Relationship Id="rId240" Type="http://schemas.openxmlformats.org/officeDocument/2006/relationships/hyperlink" Target="https://aplikacje.nfz.gov.pl/umowy/Agreements/GetAgreements?ROK=2018&amp;ServiceType=04&amp;ProviderId=31019&amp;OW=09&amp;OrthopedicSupply=False&amp;Code=09R%2F010046" TargetMode="External"/><Relationship Id="rId261" Type="http://schemas.openxmlformats.org/officeDocument/2006/relationships/hyperlink" Target="https://aplikacje.nfz.gov.pl/umowy/Agreements/GetAgreements?ROK=2018&amp;ServiceType=04&amp;ProviderId=46015&amp;OW=09&amp;OrthopedicSupply=False&amp;Code=09R%2F030600" TargetMode="External"/><Relationship Id="rId14" Type="http://schemas.openxmlformats.org/officeDocument/2006/relationships/hyperlink" Target="https://aplikacje.nfz.gov.pl/umowy/AgreementsPlanMonths/GetAgreementsPlanMonths?ROK=2018&amp;ServiceType=04&amp;ProviderId=31027&amp;OW=09&amp;OrthopedicSupply=False&amp;Code=09R%2F030011&amp;AgreementTechnicalCode=1222050&amp;ProductCode=04.1790.007.02&amp;Order=1&amp;Month=0" TargetMode="External"/><Relationship Id="rId35" Type="http://schemas.openxmlformats.org/officeDocument/2006/relationships/hyperlink" Target="https://aplikacje.nfz.gov.pl/umowy/AgreementsPlanMonths/GetAgreementsPlanMonths?ROK=2018&amp;ServiceType=04&amp;ProviderId=31019&amp;OW=09&amp;OrthopedicSupply=False&amp;Code=09R%2F010046&amp;AgreementTechnicalCode=1211849&amp;ProductCode=04.9998.002.02&amp;Order=1&amp;Month=0" TargetMode="External"/><Relationship Id="rId56" Type="http://schemas.openxmlformats.org/officeDocument/2006/relationships/hyperlink" Target="https://aplikacje.nfz.gov.pl/umowy/AgreementsPlanMonths/GetAgreementsPlanMonths?ROK=2018&amp;ServiceType=04&amp;ProviderId=46015&amp;OW=09&amp;OrthopedicSupply=False&amp;Code=09R%2F030600&amp;AgreementTechnicalCode=1221220&amp;ProductCode=04.1744.007.02&amp;Order=1&amp;Month=0" TargetMode="External"/><Relationship Id="rId77" Type="http://schemas.openxmlformats.org/officeDocument/2006/relationships/hyperlink" Target="https://aplikacje.nfz.gov.pl/umowy/AgreementsPlanMonths/GetAgreementsPlanMonths?ROK=2018&amp;ServiceType=04&amp;ProviderId=41438&amp;OW=09&amp;OrthopedicSupply=False&amp;Code=09R%2F030601&amp;AgreementTechnicalCode=1210811&amp;ProductCode=04.9998.002.02&amp;Order=1&amp;Month=0" TargetMode="External"/><Relationship Id="rId100" Type="http://schemas.openxmlformats.org/officeDocument/2006/relationships/hyperlink" Target="https://aplikacje.nfz.gov.pl/umowy/AgreementsPlanMonths/GetAgreementsPlanMonths?ROK=2018&amp;ServiceType=04&amp;ProviderId=30227&amp;OW=09&amp;OrthopedicSupply=False&amp;Code=09R%2F010016&amp;AgreementTechnicalCode=1224341&amp;ProductCode=04.1707.007.02&amp;Order=1&amp;Month=0" TargetMode="External"/><Relationship Id="rId282" Type="http://schemas.openxmlformats.org/officeDocument/2006/relationships/hyperlink" Target="https://aplikacje.nfz.gov.pl/umowy/Agreements/GetAgreements?ROK=2018&amp;ServiceType=04&amp;ProviderId=41438&amp;OW=09&amp;OrthopedicSupply=False&amp;Code=09R%2F030601" TargetMode="External"/><Relationship Id="rId317" Type="http://schemas.openxmlformats.org/officeDocument/2006/relationships/hyperlink" Target="https://aplikacje.nfz.gov.pl/umowy/Agreements/GetAgreements?ROK=2018&amp;ServiceType=04&amp;ProviderId=31495&amp;OW=09&amp;OrthopedicSupply=False&amp;Code=09R%2F010007" TargetMode="External"/><Relationship Id="rId338" Type="http://schemas.openxmlformats.org/officeDocument/2006/relationships/hyperlink" Target="https://aplikacje.nfz.gov.pl/umowy/Agreements/GetAgreements?ROK=2018&amp;ServiceType=04&amp;ProviderId=30294&amp;OW=09&amp;OrthopedicSupply=False&amp;Code=09R%2F010041" TargetMode="External"/><Relationship Id="rId359" Type="http://schemas.openxmlformats.org/officeDocument/2006/relationships/hyperlink" Target="https://aplikacje.nfz.gov.pl/umowy/Agreements/GetAgreements?ROK=2018&amp;ServiceType=04&amp;ProviderId=31298&amp;OW=09&amp;OrthopedicSupply=False&amp;Code=09R%2F010001" TargetMode="External"/><Relationship Id="rId8" Type="http://schemas.openxmlformats.org/officeDocument/2006/relationships/hyperlink" Target="https://aplikacje.nfz.gov.pl/umowy/AgreementsPlanMonths/GetAgreementsPlanMonths?ROK=2018&amp;ServiceType=04&amp;ProviderId=92104&amp;OW=09&amp;OrthopedicSupply=False&amp;Code=09R%2F030868&amp;AgreementTechnicalCode=1222056&amp;ProductCode=04.4701.001.02&amp;Order=1&amp;Month=0" TargetMode="External"/><Relationship Id="rId98" Type="http://schemas.openxmlformats.org/officeDocument/2006/relationships/hyperlink" Target="https://aplikacje.nfz.gov.pl/umowy/AgreementsPlanMonths/GetAgreementsPlanMonths?ROK=2018&amp;ServiceType=04&amp;ProviderId=30227&amp;OW=09&amp;OrthopedicSupply=False&amp;Code=09R%2F010016&amp;AgreementTechnicalCode=1224341&amp;ProductCode=04.9998.002.02&amp;Order=1&amp;Month=0" TargetMode="External"/><Relationship Id="rId121" Type="http://schemas.openxmlformats.org/officeDocument/2006/relationships/hyperlink" Target="https://aplikacje.nfz.gov.pl/umowy/AgreementsPlanMonths/GetAgreementsPlanMonths?ROK=2018&amp;ServiceType=04&amp;ProviderId=30530&amp;OW=09&amp;OrthopedicSupply=False&amp;Code=09R%2F010011&amp;AgreementTechnicalCode=1212139&amp;ProductCode=04.1740.007.02&amp;Order=1&amp;Month=0" TargetMode="External"/><Relationship Id="rId142" Type="http://schemas.openxmlformats.org/officeDocument/2006/relationships/hyperlink" Target="https://aplikacje.nfz.gov.pl/umowy/AgreementsPlanMonths/GetAgreementsPlanMonths?ROK=2018&amp;ServiceType=04&amp;ProviderId=30294&amp;OW=09&amp;OrthopedicSupply=False&amp;Code=09R%2F010041&amp;AgreementTechnicalCode=1222914&amp;ProductCode=04.2700.020.02&amp;Order=1&amp;Month=0" TargetMode="External"/><Relationship Id="rId163" Type="http://schemas.openxmlformats.org/officeDocument/2006/relationships/hyperlink" Target="https://aplikacje.nfz.gov.pl/umowy/AgreementsPlanMonths/GetAgreementsPlanMonths?ROK=2018&amp;ServiceType=04&amp;ProviderId=31311&amp;OW=09&amp;OrthopedicSupply=False&amp;Code=09R%2F010004&amp;AgreementTechnicalCode=1224808&amp;ProductCode=04.2700.020.02&amp;Order=1&amp;Month=0" TargetMode="External"/><Relationship Id="rId184" Type="http://schemas.openxmlformats.org/officeDocument/2006/relationships/hyperlink" Target="https://aplikacje.nfz.gov.pl/umowy/AgreementsPlanMonths/GetAgreementsPlanMonths?ROK=2018&amp;ServiceType=04&amp;ProviderId=31289&amp;OW=09&amp;OrthopedicSupply=False&amp;Code=09R%2F010043&amp;AgreementTechnicalCode=1208708&amp;ProductCode=04.2700.020.02&amp;Order=1&amp;Month=0" TargetMode="External"/><Relationship Id="rId219" Type="http://schemas.openxmlformats.org/officeDocument/2006/relationships/hyperlink" Target="https://aplikacje.nfz.gov.pl/umowy/Agreements/GetAgreements?ROK=2018&amp;ServiceType=04&amp;ProviderId=92104&amp;OW=09&amp;OrthopedicSupply=False&amp;Code=09R%2F030868" TargetMode="External"/><Relationship Id="rId370" Type="http://schemas.openxmlformats.org/officeDocument/2006/relationships/hyperlink" Target="https://aplikacje.nfz.gov.pl/umowy/Agreements/GetAgreements?ROK=2018&amp;ServiceType=04&amp;ProviderId=30662&amp;OW=09&amp;OrthopedicSupply=False&amp;Code=09R%2F010067" TargetMode="External"/><Relationship Id="rId391" Type="http://schemas.openxmlformats.org/officeDocument/2006/relationships/hyperlink" Target="https://aplikacje.nfz.gov.pl/umowy/Agreements/GetAgreements?ROK=2018&amp;ServiceType=04&amp;ProviderId=31289&amp;OW=09&amp;OrthopedicSupply=False&amp;Code=09R%2F010043" TargetMode="External"/><Relationship Id="rId405" Type="http://schemas.openxmlformats.org/officeDocument/2006/relationships/hyperlink" Target="https://aplikacje.nfz.gov.pl/umowy/Agreements/GetAgreements?ROK=2018&amp;ServiceType=04&amp;ProviderId=31382&amp;OW=09&amp;OrthopedicSupply=False&amp;Code=09R%2F010105" TargetMode="External"/><Relationship Id="rId426" Type="http://schemas.openxmlformats.org/officeDocument/2006/relationships/hyperlink" Target="https://aplikacje.nfz.gov.pl/umowy/AgreementsPlanMonths/GetAgreementsPlanMonths?ROK=2018&amp;ServiceType=04&amp;ProviderId=97530&amp;OW=09&amp;OrthopedicSupply=False&amp;Code=09R%2F030985&amp;AgreementTechnicalCode=1225320&amp;ProductCode=04.1740.007.02&amp;Order=1&amp;Month=0" TargetMode="External"/><Relationship Id="rId230" Type="http://schemas.openxmlformats.org/officeDocument/2006/relationships/hyperlink" Target="https://aplikacje.nfz.gov.pl/umowy/Agreements/GetAgreements?ROK=2018&amp;ServiceType=04&amp;ProviderId=97492&amp;OW=09&amp;OrthopedicSupply=False&amp;Code=09R%2F030945" TargetMode="External"/><Relationship Id="rId251" Type="http://schemas.openxmlformats.org/officeDocument/2006/relationships/hyperlink" Target="https://aplikacje.nfz.gov.pl/umowy/Agreements/GetAgreements?ROK=2018&amp;ServiceType=04&amp;ProviderId=31461&amp;OW=09&amp;OrthopedicSupply=False&amp;Code=09R%2F030309" TargetMode="External"/><Relationship Id="rId25" Type="http://schemas.openxmlformats.org/officeDocument/2006/relationships/hyperlink" Target="https://aplikacje.nfz.gov.pl/umowy/AgreementsPlanMonths/GetAgreementsPlanMonths?ROK=2018&amp;ServiceType=04&amp;ProviderId=97492&amp;OW=09&amp;OrthopedicSupply=False&amp;Code=09R%2F030945&amp;AgreementTechnicalCode=1213675&amp;ProductCode=04.1700.001.02&amp;Order=1&amp;Month=0" TargetMode="External"/><Relationship Id="rId46" Type="http://schemas.openxmlformats.org/officeDocument/2006/relationships/hyperlink" Target="https://aplikacje.nfz.gov.pl/umowy/AgreementsPlanMonths/GetAgreementsPlanMonths?ROK=2018&amp;ServiceType=04&amp;ProviderId=54362&amp;OW=09&amp;OrthopedicSupply=False&amp;Code=09R%2F030637&amp;AgreementTechnicalCode=1209959&amp;ProductCode=04.9998.002.02&amp;Order=1&amp;Month=0" TargetMode="External"/><Relationship Id="rId67" Type="http://schemas.openxmlformats.org/officeDocument/2006/relationships/hyperlink" Target="https://aplikacje.nfz.gov.pl/umowy/AgreementsPlanMonths/GetAgreementsPlanMonths?ROK=2018&amp;ServiceType=04&amp;ProviderId=90817&amp;OW=09&amp;OrthopedicSupply=False&amp;Code=09R%2F030841&amp;AgreementTechnicalCode=1209976&amp;ProductCode=04.2706.020.02&amp;Order=1&amp;Month=0" TargetMode="External"/><Relationship Id="rId272" Type="http://schemas.openxmlformats.org/officeDocument/2006/relationships/hyperlink" Target="https://aplikacje.nfz.gov.pl/umowy/Agreements/GetAgreements?ROK=2018&amp;ServiceType=04&amp;ProviderId=90817&amp;OW=09&amp;OrthopedicSupply=False&amp;Code=09R%2F030841" TargetMode="External"/><Relationship Id="rId293" Type="http://schemas.openxmlformats.org/officeDocument/2006/relationships/hyperlink" Target="https://aplikacje.nfz.gov.pl/umowy/Agreements/GetAgreements?ROK=2018&amp;ServiceType=04&amp;ProviderId=31374&amp;OW=09&amp;OrthopedicSupply=False&amp;Code=09R%2F010014" TargetMode="External"/><Relationship Id="rId307" Type="http://schemas.openxmlformats.org/officeDocument/2006/relationships/hyperlink" Target="https://aplikacje.nfz.gov.pl/umowy/Agreements/GetAgreements?ROK=2018&amp;ServiceType=04&amp;ProviderId=31373&amp;OW=09&amp;OrthopedicSupply=False&amp;Code=09R%2F010006" TargetMode="External"/><Relationship Id="rId328" Type="http://schemas.openxmlformats.org/officeDocument/2006/relationships/hyperlink" Target="https://aplikacje.nfz.gov.pl/umowy/Agreements/GetAgreements?ROK=2018&amp;ServiceType=04&amp;ProviderId=30234&amp;OW=09&amp;OrthopedicSupply=False&amp;Code=09R%2F010021" TargetMode="External"/><Relationship Id="rId349" Type="http://schemas.openxmlformats.org/officeDocument/2006/relationships/hyperlink" Target="https://aplikacje.nfz.gov.pl/umowy/Agreements/GetAgreements?ROK=2018&amp;ServiceType=04&amp;ProviderId=30294&amp;OW=09&amp;OrthopedicSupply=False&amp;Code=09R%2F010041" TargetMode="External"/><Relationship Id="rId88" Type="http://schemas.openxmlformats.org/officeDocument/2006/relationships/hyperlink" Target="https://aplikacje.nfz.gov.pl/umowy/AgreementsPlanMonths/GetAgreementsPlanMonths?ROK=2018&amp;ServiceType=04&amp;ProviderId=31374&amp;OW=09&amp;OrthopedicSupply=False&amp;Code=09R%2F010014&amp;AgreementTechnicalCode=1213193&amp;ProductCode=04.9998.002.02&amp;Order=1&amp;Month=0" TargetMode="External"/><Relationship Id="rId111" Type="http://schemas.openxmlformats.org/officeDocument/2006/relationships/hyperlink" Target="https://aplikacje.nfz.gov.pl/umowy/AgreementsPlanMonths/GetAgreementsPlanMonths?ROK=2018&amp;ServiceType=04&amp;ProviderId=31495&amp;OW=09&amp;OrthopedicSupply=False&amp;Code=09R%2F010007&amp;AgreementTechnicalCode=1221221&amp;ProductCode=04.1707.007.02&amp;Order=1&amp;Month=0" TargetMode="External"/><Relationship Id="rId132" Type="http://schemas.openxmlformats.org/officeDocument/2006/relationships/hyperlink" Target="https://aplikacje.nfz.gov.pl/umowy/AgreementsPlanMonths/GetAgreementsPlanMonths?ROK=2018&amp;ServiceType=04&amp;ProviderId=30294&amp;OW=09&amp;OrthopedicSupply=False&amp;Code=09R%2F010041&amp;AgreementTechnicalCode=1222914&amp;ProductCode=04.4700.021.02&amp;Order=2&amp;Month=0" TargetMode="External"/><Relationship Id="rId153" Type="http://schemas.openxmlformats.org/officeDocument/2006/relationships/hyperlink" Target="https://aplikacje.nfz.gov.pl/umowy/AgreementsPlanMonths/GetAgreementsPlanMonths?ROK=2018&amp;ServiceType=04&amp;ProviderId=31525&amp;OW=09&amp;OrthopedicSupply=False&amp;Code=09R%2F010012&amp;AgreementTechnicalCode=1209941&amp;ProductCode=04.2730.001.02&amp;Order=1&amp;Month=0" TargetMode="External"/><Relationship Id="rId174" Type="http://schemas.openxmlformats.org/officeDocument/2006/relationships/hyperlink" Target="https://aplikacje.nfz.gov.pl/umowy/AgreementsPlanMonths/GetAgreementsPlanMonths?ROK=2018&amp;ServiceType=04&amp;ProviderId=31289&amp;OW=09&amp;OrthopedicSupply=False&amp;Code=09R%2F010043&amp;AgreementTechnicalCode=1208708&amp;ProductCode=04.4700.021.02&amp;Order=2&amp;Month=0" TargetMode="External"/><Relationship Id="rId195" Type="http://schemas.openxmlformats.org/officeDocument/2006/relationships/hyperlink" Target="https://aplikacje.nfz.gov.pl/umowy/AgreementsPlanMonths/GetAgreementsPlanMonths?ROK=2018&amp;ServiceType=04&amp;ProviderId=31453&amp;OW=09&amp;OrthopedicSupply=False&amp;Code=09R%2F010040&amp;AgreementTechnicalCode=1224101&amp;ProductCode=04.1700.001.02&amp;Order=1&amp;Month=0" TargetMode="External"/><Relationship Id="rId209" Type="http://schemas.openxmlformats.org/officeDocument/2006/relationships/hyperlink" Target="https://aplikacje.nfz.gov.pl/umowy/AgreementsPlanMonths/GetAgreementsPlanMonths?ROK=2018&amp;ServiceType=04&amp;ProviderId=30231&amp;OW=09&amp;OrthopedicSupply=False&amp;Code=09R%2F010018&amp;AgreementTechnicalCode=1227190&amp;ProductCode=04.9998.002.02&amp;Order=1&amp;Month=0" TargetMode="External"/><Relationship Id="rId360" Type="http://schemas.openxmlformats.org/officeDocument/2006/relationships/hyperlink" Target="https://aplikacje.nfz.gov.pl/umowy/Agreements/GetAgreements?ROK=2018&amp;ServiceType=04&amp;ProviderId=31298&amp;OW=09&amp;OrthopedicSupply=False&amp;Code=09R%2F010001" TargetMode="External"/><Relationship Id="rId381" Type="http://schemas.openxmlformats.org/officeDocument/2006/relationships/hyperlink" Target="https://aplikacje.nfz.gov.pl/umowy/Agreements/GetAgreements?ROK=2018&amp;ServiceType=04&amp;ProviderId=31289&amp;OW=09&amp;OrthopedicSupply=False&amp;Code=09R%2F010043" TargetMode="External"/><Relationship Id="rId416" Type="http://schemas.openxmlformats.org/officeDocument/2006/relationships/hyperlink" Target="https://aplikacje.nfz.gov.pl/umowy/Agreements/GetAgreements?ROK=2018&amp;ServiceType=04&amp;ProviderId=30231&amp;OW=09&amp;OrthopedicSupply=False&amp;Code=09R%2F010018" TargetMode="External"/><Relationship Id="rId220" Type="http://schemas.openxmlformats.org/officeDocument/2006/relationships/hyperlink" Target="https://aplikacje.nfz.gov.pl/umowy/Agreements/GetAgreements?ROK=2018&amp;ServiceType=04&amp;ProviderId=92104&amp;OW=09&amp;OrthopedicSupply=False&amp;Code=09R%2F030868" TargetMode="External"/><Relationship Id="rId241" Type="http://schemas.openxmlformats.org/officeDocument/2006/relationships/hyperlink" Target="https://aplikacje.nfz.gov.pl/umowy/Agreements/GetAgreements?ROK=2018&amp;ServiceType=04&amp;ProviderId=31019&amp;OW=09&amp;OrthopedicSupply=False&amp;Code=09R%2F010046" TargetMode="External"/><Relationship Id="rId437" Type="http://schemas.openxmlformats.org/officeDocument/2006/relationships/hyperlink" Target="https://aplikacje.nfz.gov.pl/umowy/Agreements/GetAgreements?ROK=2018&amp;ServiceType=04&amp;ProviderId=97530&amp;OW=09&amp;OrthopedicSupply=False&amp;Code=09R%2F030985" TargetMode="External"/><Relationship Id="rId15" Type="http://schemas.openxmlformats.org/officeDocument/2006/relationships/hyperlink" Target="https://aplikacje.nfz.gov.pl/umowy/AgreementsPlanMonths/GetAgreementsPlanMonths?ROK=2018&amp;ServiceType=04&amp;ProviderId=31027&amp;OW=09&amp;OrthopedicSupply=False&amp;Code=09R%2F030011&amp;AgreementTechnicalCode=1222050&amp;ProductCode=04.1700.001.02&amp;Order=1&amp;Month=0" TargetMode="External"/><Relationship Id="rId36" Type="http://schemas.openxmlformats.org/officeDocument/2006/relationships/hyperlink" Target="https://aplikacje.nfz.gov.pl/umowy/AgreementsPlanMonths/GetAgreementsPlanMonths?ROK=2018&amp;ServiceType=04&amp;ProviderId=31019&amp;OW=09&amp;OrthopedicSupply=False&amp;Code=09R%2F010046&amp;AgreementTechnicalCode=1211849&amp;ProductCode=04.1707.007.02&amp;Order=1&amp;Month=0" TargetMode="External"/><Relationship Id="rId57" Type="http://schemas.openxmlformats.org/officeDocument/2006/relationships/hyperlink" Target="https://aplikacje.nfz.gov.pl/umowy/AgreementsPlanMonths/GetAgreementsPlanMonths?ROK=2018&amp;ServiceType=04&amp;ProviderId=85018&amp;OW=09&amp;OrthopedicSupply=False&amp;Code=09R%2F030751&amp;AgreementTechnicalCode=1231562&amp;ProductCode=04.9998.002.02&amp;Order=3&amp;Month=0" TargetMode="External"/><Relationship Id="rId262" Type="http://schemas.openxmlformats.org/officeDocument/2006/relationships/hyperlink" Target="https://aplikacje.nfz.gov.pl/umowy/Agreements/GetAgreements?ROK=2018&amp;ServiceType=04&amp;ProviderId=85018&amp;OW=09&amp;OrthopedicSupply=False&amp;Code=09R%2F030751" TargetMode="External"/><Relationship Id="rId283" Type="http://schemas.openxmlformats.org/officeDocument/2006/relationships/hyperlink" Target="https://aplikacje.nfz.gov.pl/umowy/Agreements/GetAgreements?ROK=2018&amp;ServiceType=04&amp;ProviderId=41438&amp;OW=09&amp;OrthopedicSupply=False&amp;Code=09R%2F030601" TargetMode="External"/><Relationship Id="rId318" Type="http://schemas.openxmlformats.org/officeDocument/2006/relationships/hyperlink" Target="https://aplikacje.nfz.gov.pl/umowy/Agreements/GetAgreements?ROK=2018&amp;ServiceType=04&amp;ProviderId=31495&amp;OW=09&amp;OrthopedicSupply=False&amp;Code=09R%2F010007" TargetMode="External"/><Relationship Id="rId339" Type="http://schemas.openxmlformats.org/officeDocument/2006/relationships/hyperlink" Target="https://aplikacje.nfz.gov.pl/umowy/Agreements/GetAgreements?ROK=2018&amp;ServiceType=04&amp;ProviderId=30294&amp;OW=09&amp;OrthopedicSupply=False&amp;Code=09R%2F010041" TargetMode="External"/><Relationship Id="rId78" Type="http://schemas.openxmlformats.org/officeDocument/2006/relationships/hyperlink" Target="https://aplikacje.nfz.gov.pl/umowy/AgreementsPlanMonths/GetAgreementsPlanMonths?ROK=2018&amp;ServiceType=04&amp;ProviderId=41438&amp;OW=09&amp;OrthopedicSupply=False&amp;Code=09R%2F030601&amp;AgreementTechnicalCode=1210811&amp;ProductCode=04.1790.007.02&amp;Order=1&amp;Month=0" TargetMode="External"/><Relationship Id="rId99" Type="http://schemas.openxmlformats.org/officeDocument/2006/relationships/hyperlink" Target="https://aplikacje.nfz.gov.pl/umowy/AgreementsPlanMonths/GetAgreementsPlanMonths?ROK=2018&amp;ServiceType=04&amp;ProviderId=30227&amp;OW=09&amp;OrthopedicSupply=False&amp;Code=09R%2F010016&amp;AgreementTechnicalCode=1224341&amp;ProductCode=04.1790.007.02&amp;Order=1&amp;Month=0" TargetMode="External"/><Relationship Id="rId101" Type="http://schemas.openxmlformats.org/officeDocument/2006/relationships/hyperlink" Target="https://aplikacje.nfz.gov.pl/umowy/AgreementsPlanMonths/GetAgreementsPlanMonths?ROK=2018&amp;ServiceType=04&amp;ProviderId=30227&amp;OW=09&amp;OrthopedicSupply=False&amp;Code=09R%2F010016&amp;AgreementTechnicalCode=1224341&amp;ProductCode=04.1700.001.02&amp;Order=1&amp;Month=0" TargetMode="External"/><Relationship Id="rId122" Type="http://schemas.openxmlformats.org/officeDocument/2006/relationships/hyperlink" Target="https://aplikacje.nfz.gov.pl/umowy/AgreementsPlanMonths/GetAgreementsPlanMonths?ROK=2018&amp;ServiceType=04&amp;ProviderId=30234&amp;OW=09&amp;OrthopedicSupply=False&amp;Code=09R%2F010021&amp;AgreementTechnicalCode=1208707&amp;ProductCode=04.4700.021.02&amp;Order=1&amp;Month=0" TargetMode="External"/><Relationship Id="rId143" Type="http://schemas.openxmlformats.org/officeDocument/2006/relationships/hyperlink" Target="https://aplikacje.nfz.gov.pl/umowy/AgreementsPlanMonths/GetAgreementsPlanMonths?ROK=2018&amp;ServiceType=04&amp;ProviderId=30294&amp;OW=09&amp;OrthopedicSupply=False&amp;Code=09R%2F010041&amp;AgreementTechnicalCode=1222914&amp;ProductCode=04.4744.001.02&amp;Order=1&amp;Month=0" TargetMode="External"/><Relationship Id="rId164" Type="http://schemas.openxmlformats.org/officeDocument/2006/relationships/hyperlink" Target="https://aplikacje.nfz.gov.pl/umowy/AgreementsPlanMonths/GetAgreementsPlanMonths?ROK=2018&amp;ServiceType=04&amp;ProviderId=30662&amp;OW=09&amp;OrthopedicSupply=False&amp;Code=09R%2F010067&amp;AgreementTechnicalCode=1212162&amp;ProductCode=04.2712.020.02&amp;Order=2&amp;Month=0" TargetMode="External"/><Relationship Id="rId185" Type="http://schemas.openxmlformats.org/officeDocument/2006/relationships/hyperlink" Target="https://aplikacje.nfz.gov.pl/umowy/AgreementsPlanMonths/GetAgreementsPlanMonths?ROK=2018&amp;ServiceType=04&amp;ProviderId=31289&amp;OW=09&amp;OrthopedicSupply=False&amp;Code=09R%2F010043&amp;AgreementTechnicalCode=1208708&amp;ProductCode=04.4744.001.02&amp;Order=1&amp;Month=0" TargetMode="External"/><Relationship Id="rId350" Type="http://schemas.openxmlformats.org/officeDocument/2006/relationships/hyperlink" Target="https://aplikacje.nfz.gov.pl/umowy/Agreements/GetAgreements?ROK=2018&amp;ServiceType=04&amp;ProviderId=30294&amp;OW=09&amp;OrthopedicSupply=False&amp;Code=09R%2F010041" TargetMode="External"/><Relationship Id="rId371" Type="http://schemas.openxmlformats.org/officeDocument/2006/relationships/hyperlink" Target="https://aplikacje.nfz.gov.pl/umowy/Agreements/GetAgreements?ROK=2018&amp;ServiceType=04&amp;ProviderId=30662&amp;OW=09&amp;OrthopedicSupply=False&amp;Code=09R%2F010067" TargetMode="External"/><Relationship Id="rId406" Type="http://schemas.openxmlformats.org/officeDocument/2006/relationships/hyperlink" Target="https://aplikacje.nfz.gov.pl/umowy/Agreements/GetAgreements?ROK=2018&amp;ServiceType=04&amp;ProviderId=31382&amp;OW=09&amp;OrthopedicSupply=False&amp;Code=09R%2F010105" TargetMode="External"/><Relationship Id="rId9" Type="http://schemas.openxmlformats.org/officeDocument/2006/relationships/hyperlink" Target="https://aplikacje.nfz.gov.pl/umowy/AgreementsPlanMonths/GetAgreementsPlanMonths?ROK=2018&amp;ServiceType=04&amp;ProviderId=92104&amp;OW=09&amp;OrthopedicSupply=False&amp;Code=09R%2F030868&amp;AgreementTechnicalCode=1222056&amp;ProductCode=04.2701.001.02&amp;Order=1&amp;Month=0" TargetMode="External"/><Relationship Id="rId210" Type="http://schemas.openxmlformats.org/officeDocument/2006/relationships/hyperlink" Target="https://aplikacje.nfz.gov.pl/umowy/AgreementsPlanMonths/GetAgreementsPlanMonths?ROK=2018&amp;ServiceType=04&amp;ProviderId=30231&amp;OW=09&amp;OrthopedicSupply=False&amp;Code=09R%2F010018&amp;AgreementTechnicalCode=1227190&amp;ProductCode=04.1790.007.02&amp;Order=1&amp;Month=0" TargetMode="External"/><Relationship Id="rId392" Type="http://schemas.openxmlformats.org/officeDocument/2006/relationships/hyperlink" Target="https://aplikacje.nfz.gov.pl/umowy/Agreements/GetAgreements?ROK=2018&amp;ServiceType=04&amp;ProviderId=31289&amp;OW=09&amp;OrthopedicSupply=False&amp;Code=09R%2F010043" TargetMode="External"/><Relationship Id="rId427" Type="http://schemas.openxmlformats.org/officeDocument/2006/relationships/hyperlink" Target="https://aplikacje.nfz.gov.pl/umowy/AgreementsPlanMonths/GetAgreementsPlanMonths?ROK=2018&amp;ServiceType=04&amp;ProviderId=97530&amp;OW=09&amp;OrthopedicSupply=False&amp;Code=09R%2F030985&amp;AgreementTechnicalCode=1225320&amp;ProductCode=04.1700.001.02&amp;Order=1&amp;Month=0" TargetMode="External"/><Relationship Id="rId26" Type="http://schemas.openxmlformats.org/officeDocument/2006/relationships/hyperlink" Target="https://aplikacje.nfz.gov.pl/umowy/AgreementsPlanMonths/GetAgreementsPlanMonths?ROK=2018&amp;ServiceType=04&amp;ProviderId=123534&amp;OW=09&amp;OrthopedicSupply=False&amp;Code=09R%2F031235&amp;AgreementTechnicalCode=1221446&amp;ProductCode=04.5172.003.02&amp;Order=1&amp;Month=0" TargetMode="External"/><Relationship Id="rId231" Type="http://schemas.openxmlformats.org/officeDocument/2006/relationships/hyperlink" Target="https://aplikacje.nfz.gov.pl/umowy/Agreements/GetAgreements?ROK=2018&amp;ServiceType=04&amp;ProviderId=123534&amp;OW=09&amp;OrthopedicSupply=False&amp;Code=09R%2F031235" TargetMode="External"/><Relationship Id="rId252" Type="http://schemas.openxmlformats.org/officeDocument/2006/relationships/hyperlink" Target="https://aplikacje.nfz.gov.pl/umowy/Agreements/GetAgreements?ROK=2018&amp;ServiceType=04&amp;ProviderId=31461&amp;OW=09&amp;OrthopedicSupply=False&amp;Code=09R%2F030309" TargetMode="External"/><Relationship Id="rId273" Type="http://schemas.openxmlformats.org/officeDocument/2006/relationships/hyperlink" Target="https://aplikacje.nfz.gov.pl/umowy/Agreements/GetAgreements?ROK=2018&amp;ServiceType=04&amp;ProviderId=90817&amp;OW=09&amp;OrthopedicSupply=False&amp;Code=09R%2F030841" TargetMode="External"/><Relationship Id="rId294" Type="http://schemas.openxmlformats.org/officeDocument/2006/relationships/hyperlink" Target="https://aplikacje.nfz.gov.pl/umowy/Agreements/GetAgreements?ROK=2018&amp;ServiceType=04&amp;ProviderId=31334&amp;OW=09&amp;OrthopedicSupply=False&amp;Code=09R%2F010020" TargetMode="External"/><Relationship Id="rId308" Type="http://schemas.openxmlformats.org/officeDocument/2006/relationships/hyperlink" Target="https://aplikacje.nfz.gov.pl/umowy/Agreements/GetAgreements?ROK=2018&amp;ServiceType=04&amp;ProviderId=31373&amp;OW=09&amp;OrthopedicSupply=False&amp;Code=09R%2F010006" TargetMode="External"/><Relationship Id="rId329" Type="http://schemas.openxmlformats.org/officeDocument/2006/relationships/hyperlink" Target="https://aplikacje.nfz.gov.pl/umowy/Agreements/GetAgreements?ROK=2018&amp;ServiceType=04&amp;ProviderId=30234&amp;OW=09&amp;OrthopedicSupply=False&amp;Code=09R%2F010021" TargetMode="External"/><Relationship Id="rId47" Type="http://schemas.openxmlformats.org/officeDocument/2006/relationships/hyperlink" Target="https://aplikacje.nfz.gov.pl/umowy/AgreementsPlanMonths/GetAgreementsPlanMonths?ROK=2018&amp;ServiceType=04&amp;ProviderId=54362&amp;OW=09&amp;OrthopedicSupply=False&amp;Code=09R%2F030637&amp;AgreementTechnicalCode=1209959&amp;ProductCode=04.1700.001.02&amp;Order=1&amp;Month=0" TargetMode="External"/><Relationship Id="rId68" Type="http://schemas.openxmlformats.org/officeDocument/2006/relationships/hyperlink" Target="https://aplikacje.nfz.gov.pl/umowy/AgreementsPlanMonths/GetAgreementsPlanMonths?ROK=2018&amp;ServiceType=04&amp;ProviderId=90817&amp;OW=09&amp;OrthopedicSupply=False&amp;Code=09R%2F030841&amp;AgreementTechnicalCode=1209976&amp;ProductCode=04.9998.002.02&amp;Order=1&amp;Month=0" TargetMode="External"/><Relationship Id="rId89" Type="http://schemas.openxmlformats.org/officeDocument/2006/relationships/hyperlink" Target="https://aplikacje.nfz.gov.pl/umowy/AgreementsPlanMonths/GetAgreementsPlanMonths?ROK=2018&amp;ServiceType=04&amp;ProviderId=31334&amp;OW=09&amp;OrthopedicSupply=False&amp;Code=09R%2F010020&amp;AgreementTechnicalCode=1213676&amp;ProductCode=04.9998.002.02&amp;Order=1&amp;Month=0" TargetMode="External"/><Relationship Id="rId112" Type="http://schemas.openxmlformats.org/officeDocument/2006/relationships/hyperlink" Target="https://aplikacje.nfz.gov.pl/umowy/AgreementsPlanMonths/GetAgreementsPlanMonths?ROK=2018&amp;ServiceType=04&amp;ProviderId=31495&amp;OW=09&amp;OrthopedicSupply=False&amp;Code=09R%2F010007&amp;AgreementTechnicalCode=1221221&amp;ProductCode=04.1700.001.02&amp;Order=1&amp;Month=0" TargetMode="External"/><Relationship Id="rId133" Type="http://schemas.openxmlformats.org/officeDocument/2006/relationships/hyperlink" Target="https://aplikacje.nfz.gov.pl/umowy/AgreementsPlanMonths/GetAgreementsPlanMonths?ROK=2018&amp;ServiceType=04&amp;ProviderId=30294&amp;OW=09&amp;OrthopedicSupply=False&amp;Code=09R%2F010041&amp;AgreementTechnicalCode=1222914&amp;ProductCode=04.4700.021.02&amp;Order=3&amp;Month=0" TargetMode="External"/><Relationship Id="rId154" Type="http://schemas.openxmlformats.org/officeDocument/2006/relationships/hyperlink" Target="https://aplikacje.nfz.gov.pl/umowy/AgreementsPlanMonths/GetAgreementsPlanMonths?ROK=2018&amp;ServiceType=04&amp;ProviderId=31298&amp;OW=09&amp;OrthopedicSupply=False&amp;Code=09R%2F010001&amp;AgreementTechnicalCode=1225491&amp;ProductCode=04.9998.002.02&amp;Order=1&amp;Month=0" TargetMode="External"/><Relationship Id="rId175" Type="http://schemas.openxmlformats.org/officeDocument/2006/relationships/hyperlink" Target="https://aplikacje.nfz.gov.pl/umowy/AgreementsPlanMonths/GetAgreementsPlanMonths?ROK=2018&amp;ServiceType=04&amp;ProviderId=31289&amp;OW=09&amp;OrthopedicSupply=False&amp;Code=09R%2F010043&amp;AgreementTechnicalCode=1208708&amp;ProductCode=04.4712.021.02&amp;Order=1&amp;Month=0" TargetMode="External"/><Relationship Id="rId340" Type="http://schemas.openxmlformats.org/officeDocument/2006/relationships/hyperlink" Target="https://aplikacje.nfz.gov.pl/umowy/Agreements/GetAgreements?ROK=2018&amp;ServiceType=04&amp;ProviderId=30294&amp;OW=09&amp;OrthopedicSupply=False&amp;Code=09R%2F010041" TargetMode="External"/><Relationship Id="rId361" Type="http://schemas.openxmlformats.org/officeDocument/2006/relationships/hyperlink" Target="https://aplikacje.nfz.gov.pl/umowy/Agreements/GetAgreements?ROK=2018&amp;ServiceType=04&amp;ProviderId=31298&amp;OW=09&amp;OrthopedicSupply=False&amp;Code=09R%2F010001" TargetMode="External"/><Relationship Id="rId196" Type="http://schemas.openxmlformats.org/officeDocument/2006/relationships/hyperlink" Target="https://aplikacje.nfz.gov.pl/umowy/AgreementsPlanMonths/GetAgreementsPlanMonths?ROK=2018&amp;ServiceType=04&amp;ProviderId=31453&amp;OW=09&amp;OrthopedicSupply=False&amp;Code=09R%2F010040&amp;AgreementTechnicalCode=1224101&amp;ProductCode=04.2700.020.02&amp;Order=1&amp;Month=0" TargetMode="External"/><Relationship Id="rId200" Type="http://schemas.openxmlformats.org/officeDocument/2006/relationships/hyperlink" Target="https://aplikacje.nfz.gov.pl/umowy/AgreementsPlanMonths/GetAgreementsPlanMonths?ROK=2018&amp;ServiceType=04&amp;ProviderId=31382&amp;OW=09&amp;OrthopedicSupply=False&amp;Code=09R%2F010105&amp;AgreementTechnicalCode=1209125&amp;ProductCode=04.1790.007.02&amp;Order=1&amp;Month=0" TargetMode="External"/><Relationship Id="rId382" Type="http://schemas.openxmlformats.org/officeDocument/2006/relationships/hyperlink" Target="https://aplikacje.nfz.gov.pl/umowy/Agreements/GetAgreements?ROK=2018&amp;ServiceType=04&amp;ProviderId=31289&amp;OW=09&amp;OrthopedicSupply=False&amp;Code=09R%2F010043" TargetMode="External"/><Relationship Id="rId417" Type="http://schemas.openxmlformats.org/officeDocument/2006/relationships/hyperlink" Target="https://aplikacje.nfz.gov.pl/umowy/Agreements/GetAgreements?ROK=2018&amp;ServiceType=04&amp;ProviderId=31313&amp;OW=09&amp;OrthopedicSupply=False&amp;Code=09R%2F010002" TargetMode="External"/><Relationship Id="rId438" Type="http://schemas.openxmlformats.org/officeDocument/2006/relationships/hyperlink" Target="https://aplikacje.nfz.gov.pl/umowy/Agreements/GetAgreements?ROK=2018&amp;ServiceType=04&amp;ProviderId=97530&amp;OW=09&amp;OrthopedicSupply=False&amp;Code=09R%2F030985" TargetMode="External"/><Relationship Id="rId16" Type="http://schemas.openxmlformats.org/officeDocument/2006/relationships/hyperlink" Target="https://aplikacje.nfz.gov.pl/umowy/AgreementsPlanMonths/GetAgreementsPlanMonths?ROK=2018&amp;ServiceType=04&amp;ProviderId=31027&amp;OW=09&amp;OrthopedicSupply=False&amp;Code=09R%2F030011&amp;AgreementTechnicalCode=1222050&amp;ProductCode=04.2704.020.02&amp;Order=1&amp;Month=0" TargetMode="External"/><Relationship Id="rId221" Type="http://schemas.openxmlformats.org/officeDocument/2006/relationships/hyperlink" Target="https://aplikacje.nfz.gov.pl/umowy/Agreements/GetAgreements?ROK=2018&amp;ServiceType=04&amp;ProviderId=92104&amp;OW=09&amp;OrthopedicSupply=False&amp;Code=09R%2F030868" TargetMode="External"/><Relationship Id="rId242" Type="http://schemas.openxmlformats.org/officeDocument/2006/relationships/hyperlink" Target="https://aplikacje.nfz.gov.pl/umowy/Agreements/GetAgreements?ROK=2018&amp;ServiceType=04&amp;ProviderId=31019&amp;OW=09&amp;OrthopedicSupply=False&amp;Code=09R%2F010046" TargetMode="External"/><Relationship Id="rId263" Type="http://schemas.openxmlformats.org/officeDocument/2006/relationships/hyperlink" Target="https://aplikacje.nfz.gov.pl/umowy/Agreements/GetAgreements?ROK=2018&amp;ServiceType=04&amp;ProviderId=85018&amp;OW=09&amp;OrthopedicSupply=False&amp;Code=09R%2F030751" TargetMode="External"/><Relationship Id="rId284" Type="http://schemas.openxmlformats.org/officeDocument/2006/relationships/hyperlink" Target="https://aplikacje.nfz.gov.pl/umowy/Agreements/GetAgreements?ROK=2018&amp;ServiceType=04&amp;ProviderId=41438&amp;OW=09&amp;OrthopedicSupply=False&amp;Code=09R%2F030601" TargetMode="External"/><Relationship Id="rId319" Type="http://schemas.openxmlformats.org/officeDocument/2006/relationships/hyperlink" Target="https://aplikacje.nfz.gov.pl/umowy/Agreements/GetAgreements?ROK=2018&amp;ServiceType=04&amp;ProviderId=31010&amp;OW=09&amp;OrthopedicSupply=False&amp;Code=09R%2F010019" TargetMode="External"/><Relationship Id="rId37" Type="http://schemas.openxmlformats.org/officeDocument/2006/relationships/hyperlink" Target="https://aplikacje.nfz.gov.pl/umowy/AgreementsPlanMonths/GetAgreementsPlanMonths?ROK=2018&amp;ServiceType=04&amp;ProviderId=31019&amp;OW=09&amp;OrthopedicSupply=False&amp;Code=09R%2F010046&amp;AgreementTechnicalCode=1211849&amp;ProductCode=04.1700.001.02&amp;Order=1&amp;Month=0" TargetMode="External"/><Relationship Id="rId58" Type="http://schemas.openxmlformats.org/officeDocument/2006/relationships/hyperlink" Target="https://aplikacje.nfz.gov.pl/umowy/AgreementsPlanMonths/GetAgreementsPlanMonths?ROK=2018&amp;ServiceType=04&amp;ProviderId=85018&amp;OW=09&amp;OrthopedicSupply=False&amp;Code=09R%2F030751&amp;AgreementTechnicalCode=1231562&amp;ProductCode=04.9998.002.02&amp;Order=1&amp;Month=0" TargetMode="External"/><Relationship Id="rId79" Type="http://schemas.openxmlformats.org/officeDocument/2006/relationships/hyperlink" Target="https://aplikacje.nfz.gov.pl/umowy/AgreementsPlanMonths/GetAgreementsPlanMonths?ROK=2018&amp;ServiceType=04&amp;ProviderId=41438&amp;OW=09&amp;OrthopedicSupply=False&amp;Code=09R%2F030601&amp;AgreementTechnicalCode=1210811&amp;ProductCode=04.1700.001.02&amp;Order=1&amp;Month=0" TargetMode="External"/><Relationship Id="rId102" Type="http://schemas.openxmlformats.org/officeDocument/2006/relationships/hyperlink" Target="https://aplikacje.nfz.gov.pl/umowy/AgreementsPlanMonths/GetAgreementsPlanMonths?ROK=2018&amp;ServiceType=04&amp;ProviderId=31373&amp;OW=09&amp;OrthopedicSupply=False&amp;Code=09R%2F010006&amp;AgreementTechnicalCode=1222910&amp;ProductCode=04.1700.001.02&amp;Order=2&amp;Month=0" TargetMode="External"/><Relationship Id="rId123" Type="http://schemas.openxmlformats.org/officeDocument/2006/relationships/hyperlink" Target="https://aplikacje.nfz.gov.pl/umowy/AgreementsPlanMonths/GetAgreementsPlanMonths?ROK=2018&amp;ServiceType=04&amp;ProviderId=30234&amp;OW=09&amp;OrthopedicSupply=False&amp;Code=09R%2F010021&amp;AgreementTechnicalCode=1208707&amp;ProductCode=04.9998.002.02&amp;Order=1&amp;Month=0" TargetMode="External"/><Relationship Id="rId144" Type="http://schemas.openxmlformats.org/officeDocument/2006/relationships/hyperlink" Target="https://aplikacje.nfz.gov.pl/umowy/AgreementsPlanMonths/GetAgreementsPlanMonths?ROK=2018&amp;ServiceType=04&amp;ProviderId=30294&amp;OW=09&amp;OrthopedicSupply=False&amp;Code=09R%2F010041&amp;AgreementTechnicalCode=1222914&amp;ProductCode=04.4702.021.02&amp;Order=1&amp;Month=0" TargetMode="External"/><Relationship Id="rId330" Type="http://schemas.openxmlformats.org/officeDocument/2006/relationships/hyperlink" Target="https://aplikacje.nfz.gov.pl/umowy/Agreements/GetAgreements?ROK=2018&amp;ServiceType=04&amp;ProviderId=30234&amp;OW=09&amp;OrthopedicSupply=False&amp;Code=09R%2F010021" TargetMode="External"/><Relationship Id="rId90" Type="http://schemas.openxmlformats.org/officeDocument/2006/relationships/hyperlink" Target="https://aplikacje.nfz.gov.pl/umowy/AgreementsPlanMonths/GetAgreementsPlanMonths?ROK=2018&amp;ServiceType=04&amp;ProviderId=31334&amp;OW=09&amp;OrthopedicSupply=False&amp;Code=09R%2F010020&amp;AgreementTechnicalCode=1213676&amp;ProductCode=04.1700.001.02&amp;Order=1&amp;Month=0" TargetMode="External"/><Relationship Id="rId165" Type="http://schemas.openxmlformats.org/officeDocument/2006/relationships/hyperlink" Target="https://aplikacje.nfz.gov.pl/umowy/AgreementsPlanMonths/GetAgreementsPlanMonths?ROK=2018&amp;ServiceType=04&amp;ProviderId=30662&amp;OW=09&amp;OrthopedicSupply=False&amp;Code=09R%2F010067&amp;AgreementTechnicalCode=1212162&amp;ProductCode=04.1746.007.02&amp;Order=1&amp;Month=0" TargetMode="External"/><Relationship Id="rId186" Type="http://schemas.openxmlformats.org/officeDocument/2006/relationships/hyperlink" Target="https://aplikacje.nfz.gov.pl/umowy/AgreementsPlanMonths/GetAgreementsPlanMonths?ROK=2018&amp;ServiceType=04&amp;ProviderId=31289&amp;OW=09&amp;OrthopedicSupply=False&amp;Code=09R%2F010043&amp;AgreementTechnicalCode=1208708&amp;ProductCode=04.4742.021.02&amp;Order=1&amp;Month=0" TargetMode="External"/><Relationship Id="rId351" Type="http://schemas.openxmlformats.org/officeDocument/2006/relationships/hyperlink" Target="https://aplikacje.nfz.gov.pl/umowy/Agreements/GetAgreements?ROK=2018&amp;ServiceType=04&amp;ProviderId=31254&amp;OW=09&amp;OrthopedicSupply=False&amp;Code=09R%2F030218" TargetMode="External"/><Relationship Id="rId372" Type="http://schemas.openxmlformats.org/officeDocument/2006/relationships/hyperlink" Target="https://aplikacje.nfz.gov.pl/umowy/Agreements/GetAgreements?ROK=2018&amp;ServiceType=04&amp;ProviderId=30662&amp;OW=09&amp;OrthopedicSupply=False&amp;Code=09R%2F010067" TargetMode="External"/><Relationship Id="rId393" Type="http://schemas.openxmlformats.org/officeDocument/2006/relationships/hyperlink" Target="https://aplikacje.nfz.gov.pl/umowy/Agreements/GetAgreements?ROK=2018&amp;ServiceType=04&amp;ProviderId=31289&amp;OW=09&amp;OrthopedicSupply=False&amp;Code=09R%2F010043" TargetMode="External"/><Relationship Id="rId407" Type="http://schemas.openxmlformats.org/officeDocument/2006/relationships/hyperlink" Target="https://aplikacje.nfz.gov.pl/umowy/Agreements/GetAgreements?ROK=2018&amp;ServiceType=04&amp;ProviderId=30226&amp;OW=09&amp;OrthopedicSupply=False&amp;Code=09R%2F030016" TargetMode="External"/><Relationship Id="rId428" Type="http://schemas.openxmlformats.org/officeDocument/2006/relationships/hyperlink" Target="https://aplikacje.nfz.gov.pl/umowy/AgreementsPlanMonths/GetAgreementsPlanMonths?ROK=2018&amp;ServiceType=04&amp;ProviderId=97530&amp;OW=09&amp;OrthopedicSupply=False&amp;Code=09R%2F030985&amp;AgreementTechnicalCode=1225320&amp;ProductCode=04.2700.020.02&amp;Order=1&amp;Month=0" TargetMode="External"/><Relationship Id="rId211" Type="http://schemas.openxmlformats.org/officeDocument/2006/relationships/hyperlink" Target="https://aplikacje.nfz.gov.pl/umowy/AgreementsPlanMonths/GetAgreementsPlanMonths?ROK=2018&amp;ServiceType=04&amp;ProviderId=30231&amp;OW=09&amp;OrthopedicSupply=False&amp;Code=09R%2F010018&amp;AgreementTechnicalCode=1227190&amp;ProductCode=04.1700.001.02&amp;Order=1&amp;Month=0" TargetMode="External"/><Relationship Id="rId232" Type="http://schemas.openxmlformats.org/officeDocument/2006/relationships/hyperlink" Target="https://aplikacje.nfz.gov.pl/umowy/Agreements/GetAgreements?ROK=2018&amp;ServiceType=04&amp;ProviderId=123534&amp;OW=09&amp;OrthopedicSupply=False&amp;Code=09R%2F031235" TargetMode="External"/><Relationship Id="rId253" Type="http://schemas.openxmlformats.org/officeDocument/2006/relationships/hyperlink" Target="https://aplikacje.nfz.gov.pl/umowy/Agreements/GetAgreements?ROK=2018&amp;ServiceType=04&amp;ProviderId=46007&amp;OW=09&amp;OrthopedicSupply=False&amp;Code=09R%2F030586" TargetMode="External"/><Relationship Id="rId274" Type="http://schemas.openxmlformats.org/officeDocument/2006/relationships/hyperlink" Target="https://aplikacje.nfz.gov.pl/umowy/Agreements/GetAgreements?ROK=2018&amp;ServiceType=04&amp;ProviderId=97400&amp;OW=09&amp;OrthopedicSupply=False&amp;Code=09R%2F030897" TargetMode="External"/><Relationship Id="rId295" Type="http://schemas.openxmlformats.org/officeDocument/2006/relationships/hyperlink" Target="https://aplikacje.nfz.gov.pl/umowy/Agreements/GetAgreements?ROK=2018&amp;ServiceType=04&amp;ProviderId=31334&amp;OW=09&amp;OrthopedicSupply=False&amp;Code=09R%2F010020" TargetMode="External"/><Relationship Id="rId309" Type="http://schemas.openxmlformats.org/officeDocument/2006/relationships/hyperlink" Target="https://aplikacje.nfz.gov.pl/umowy/Agreements/GetAgreements?ROK=2018&amp;ServiceType=04&amp;ProviderId=31373&amp;OW=09&amp;OrthopedicSupply=False&amp;Code=09R%2F010006" TargetMode="External"/><Relationship Id="rId27" Type="http://schemas.openxmlformats.org/officeDocument/2006/relationships/hyperlink" Target="https://aplikacje.nfz.gov.pl/umowy/AgreementsPlanMonths/GetAgreementsPlanMonths?ROK=2018&amp;ServiceType=04&amp;ProviderId=123534&amp;OW=09&amp;OrthopedicSupply=False&amp;Code=09R%2F031235&amp;AgreementTechnicalCode=1221446&amp;ProductCode=04.9998.002.02&amp;Order=1&amp;Month=0" TargetMode="External"/><Relationship Id="rId48" Type="http://schemas.openxmlformats.org/officeDocument/2006/relationships/hyperlink" Target="https://aplikacje.nfz.gov.pl/umowy/AgreementsPlanMonths/GetAgreementsPlanMonths?ROK=2018&amp;ServiceType=04&amp;ProviderId=46007&amp;OW=09&amp;OrthopedicSupply=False&amp;Code=09R%2F030586&amp;AgreementTechnicalCode=1218736&amp;ProductCode=04.1700.001.02&amp;Order=1&amp;Month=0" TargetMode="External"/><Relationship Id="rId69" Type="http://schemas.openxmlformats.org/officeDocument/2006/relationships/hyperlink" Target="https://aplikacje.nfz.gov.pl/umowy/AgreementsPlanMonths/GetAgreementsPlanMonths?ROK=2018&amp;ServiceType=04&amp;ProviderId=97400&amp;OW=09&amp;OrthopedicSupply=False&amp;Code=09R%2F030897&amp;AgreementTechnicalCode=1213195&amp;ProductCode=04.1746.007.02&amp;Order=1&amp;Month=0" TargetMode="External"/><Relationship Id="rId113" Type="http://schemas.openxmlformats.org/officeDocument/2006/relationships/hyperlink" Target="https://aplikacje.nfz.gov.pl/umowy/AgreementsPlanMonths/GetAgreementsPlanMonths?ROK=2018&amp;ServiceType=04&amp;ProviderId=31495&amp;OW=09&amp;OrthopedicSupply=False&amp;Code=09R%2F010007&amp;AgreementTechnicalCode=1221221&amp;ProductCode=04.4742.021.02&amp;Order=1&amp;Month=0" TargetMode="External"/><Relationship Id="rId134" Type="http://schemas.openxmlformats.org/officeDocument/2006/relationships/hyperlink" Target="https://aplikacje.nfz.gov.pl/umowy/AgreementsPlanMonths/GetAgreementsPlanMonths?ROK=2018&amp;ServiceType=04&amp;ProviderId=30294&amp;OW=09&amp;OrthopedicSupply=False&amp;Code=09R%2F010041&amp;AgreementTechnicalCode=1222914&amp;ProductCode=04.4712.021.02&amp;Order=1&amp;Month=0" TargetMode="External"/><Relationship Id="rId320" Type="http://schemas.openxmlformats.org/officeDocument/2006/relationships/hyperlink" Target="https://aplikacje.nfz.gov.pl/umowy/Agreements/GetAgreements?ROK=2018&amp;ServiceType=04&amp;ProviderId=31010&amp;OW=09&amp;OrthopedicSupply=False&amp;Code=09R%2F010019" TargetMode="External"/><Relationship Id="rId80" Type="http://schemas.openxmlformats.org/officeDocument/2006/relationships/hyperlink" Target="https://aplikacje.nfz.gov.pl/umowy/AgreementsPlanMonths/GetAgreementsPlanMonths?ROK=2018&amp;ServiceType=04&amp;ProviderId=41438&amp;OW=09&amp;OrthopedicSupply=False&amp;Code=09R%2F030601&amp;AgreementTechnicalCode=1210811&amp;ProductCode=04.2730.001.02&amp;Order=1&amp;Month=0" TargetMode="External"/><Relationship Id="rId155" Type="http://schemas.openxmlformats.org/officeDocument/2006/relationships/hyperlink" Target="https://aplikacje.nfz.gov.pl/umowy/AgreementsPlanMonths/GetAgreementsPlanMonths?ROK=2018&amp;ServiceType=04&amp;ProviderId=31298&amp;OW=09&amp;OrthopedicSupply=False&amp;Code=09R%2F010001&amp;AgreementTechnicalCode=1225491&amp;ProductCode=04.1744.007.02&amp;Order=1&amp;Month=0" TargetMode="External"/><Relationship Id="rId176" Type="http://schemas.openxmlformats.org/officeDocument/2006/relationships/hyperlink" Target="https://aplikacje.nfz.gov.pl/umowy/AgreementsPlanMonths/GetAgreementsPlanMonths?ROK=2018&amp;ServiceType=04&amp;ProviderId=31289&amp;OW=09&amp;OrthopedicSupply=False&amp;Code=09R%2F010043&amp;AgreementTechnicalCode=1208708&amp;ProductCode=04.4700.021.02&amp;Order=1&amp;Month=0" TargetMode="External"/><Relationship Id="rId197" Type="http://schemas.openxmlformats.org/officeDocument/2006/relationships/hyperlink" Target="https://aplikacje.nfz.gov.pl/umowy/AgreementsPlanMonths/GetAgreementsPlanMonths?ROK=2018&amp;ServiceType=04&amp;ProviderId=31453&amp;OW=09&amp;OrthopedicSupply=False&amp;Code=09R%2F010040&amp;AgreementTechnicalCode=1224101&amp;ProductCode=04.4744.001.02&amp;Order=1&amp;Month=0" TargetMode="External"/><Relationship Id="rId341" Type="http://schemas.openxmlformats.org/officeDocument/2006/relationships/hyperlink" Target="https://aplikacje.nfz.gov.pl/umowy/Agreements/GetAgreements?ROK=2018&amp;ServiceType=04&amp;ProviderId=30294&amp;OW=09&amp;OrthopedicSupply=False&amp;Code=09R%2F010041" TargetMode="External"/><Relationship Id="rId362" Type="http://schemas.openxmlformats.org/officeDocument/2006/relationships/hyperlink" Target="https://aplikacje.nfz.gov.pl/umowy/Agreements/GetAgreements?ROK=2018&amp;ServiceType=04&amp;ProviderId=31298&amp;OW=09&amp;OrthopedicSupply=False&amp;Code=09R%2F010001" TargetMode="External"/><Relationship Id="rId383" Type="http://schemas.openxmlformats.org/officeDocument/2006/relationships/hyperlink" Target="https://aplikacje.nfz.gov.pl/umowy/Agreements/GetAgreements?ROK=2018&amp;ServiceType=04&amp;ProviderId=31289&amp;OW=09&amp;OrthopedicSupply=False&amp;Code=09R%2F010043" TargetMode="External"/><Relationship Id="rId418" Type="http://schemas.openxmlformats.org/officeDocument/2006/relationships/hyperlink" Target="https://aplikacje.nfz.gov.pl/umowy/Agreements/GetAgreements?ROK=2018&amp;ServiceType=04&amp;ProviderId=31313&amp;OW=09&amp;OrthopedicSupply=False&amp;Code=09R%2F010002" TargetMode="External"/><Relationship Id="rId439" Type="http://schemas.openxmlformats.org/officeDocument/2006/relationships/hyperlink" Target="https://aplikacje.nfz.gov.pl/umowy/Agreements/GetAgreements?ROK=2018&amp;ServiceType=04&amp;ProviderId=97530&amp;OW=09&amp;OrthopedicSupply=False&amp;Code=09R%2F030985" TargetMode="External"/><Relationship Id="rId201" Type="http://schemas.openxmlformats.org/officeDocument/2006/relationships/hyperlink" Target="https://aplikacje.nfz.gov.pl/umowy/AgreementsPlanMonths/GetAgreementsPlanMonths?ROK=2018&amp;ServiceType=04&amp;ProviderId=31382&amp;OW=09&amp;OrthopedicSupply=False&amp;Code=09R%2F010105&amp;AgreementTechnicalCode=1209125&amp;ProductCode=04.1700.001.02&amp;Order=1&amp;Month=0" TargetMode="External"/><Relationship Id="rId222" Type="http://schemas.openxmlformats.org/officeDocument/2006/relationships/hyperlink" Target="https://aplikacje.nfz.gov.pl/umowy/Agreements/GetAgreements?ROK=2018&amp;ServiceType=04&amp;ProviderId=92104&amp;OW=09&amp;OrthopedicSupply=False&amp;Code=09R%2F030868" TargetMode="External"/><Relationship Id="rId243" Type="http://schemas.openxmlformats.org/officeDocument/2006/relationships/hyperlink" Target="https://aplikacje.nfz.gov.pl/umowy/Agreements/GetAgreements?ROK=2018&amp;ServiceType=04&amp;ProviderId=123052&amp;OW=09&amp;OrthopedicSupply=False&amp;Code=09R%2F031232" TargetMode="External"/><Relationship Id="rId264" Type="http://schemas.openxmlformats.org/officeDocument/2006/relationships/hyperlink" Target="https://aplikacje.nfz.gov.pl/umowy/Agreements/GetAgreements?ROK=2018&amp;ServiceType=04&amp;ProviderId=85018&amp;OW=09&amp;OrthopedicSupply=False&amp;Code=09R%2F030751" TargetMode="External"/><Relationship Id="rId285" Type="http://schemas.openxmlformats.org/officeDocument/2006/relationships/hyperlink" Target="https://aplikacje.nfz.gov.pl/umowy/Agreements/GetAgreements?ROK=2018&amp;ServiceType=04&amp;ProviderId=41438&amp;OW=09&amp;OrthopedicSupply=False&amp;Code=09R%2F030601" TargetMode="External"/><Relationship Id="rId17" Type="http://schemas.openxmlformats.org/officeDocument/2006/relationships/hyperlink" Target="https://aplikacje.nfz.gov.pl/umowy/Agreements/GetAgreements?ROK=2018&amp;ServiceType=04&amp;ProviderId=31027&amp;OW=09&amp;OrthopedicSupply=False&amp;Code=09R%2F030011" TargetMode="External"/><Relationship Id="rId38" Type="http://schemas.openxmlformats.org/officeDocument/2006/relationships/hyperlink" Target="https://aplikacje.nfz.gov.pl/umowy/AgreementsPlanMonths/GetAgreementsPlanMonths?ROK=2018&amp;ServiceType=04&amp;ProviderId=123052&amp;OW=09&amp;OrthopedicSupply=False&amp;Code=09R%2F031232&amp;AgreementTechnicalCode=1220545&amp;ProductCode=04.9998.002.02&amp;Order=1&amp;Month=0" TargetMode="External"/><Relationship Id="rId59" Type="http://schemas.openxmlformats.org/officeDocument/2006/relationships/hyperlink" Target="https://aplikacje.nfz.gov.pl/umowy/AgreementsPlanMonths/GetAgreementsPlanMonths?ROK=2018&amp;ServiceType=04&amp;ProviderId=85018&amp;OW=09&amp;OrthopedicSupply=False&amp;Code=09R%2F030751&amp;AgreementTechnicalCode=1231562&amp;ProductCode=04.1700.001.02&amp;Order=1&amp;Month=0" TargetMode="External"/><Relationship Id="rId103" Type="http://schemas.openxmlformats.org/officeDocument/2006/relationships/hyperlink" Target="https://aplikacje.nfz.gov.pl/umowy/AgreementsPlanMonths/GetAgreementsPlanMonths?ROK=2018&amp;ServiceType=04&amp;ProviderId=31373&amp;OW=09&amp;OrthopedicSupply=False&amp;Code=09R%2F010006&amp;AgreementTechnicalCode=1222910&amp;ProductCode=04.1740.007.02&amp;Order=1&amp;Month=0" TargetMode="External"/><Relationship Id="rId124" Type="http://schemas.openxmlformats.org/officeDocument/2006/relationships/hyperlink" Target="https://aplikacje.nfz.gov.pl/umowy/AgreementsPlanMonths/GetAgreementsPlanMonths?ROK=2018&amp;ServiceType=04&amp;ProviderId=30234&amp;OW=09&amp;OrthopedicSupply=False&amp;Code=09R%2F010021&amp;AgreementTechnicalCode=1208707&amp;ProductCode=04.1744.007.02&amp;Order=1&amp;Month=0" TargetMode="External"/><Relationship Id="rId310" Type="http://schemas.openxmlformats.org/officeDocument/2006/relationships/hyperlink" Target="https://aplikacje.nfz.gov.pl/umowy/Agreements/GetAgreements?ROK=2018&amp;ServiceType=04&amp;ProviderId=31373&amp;OW=09&amp;OrthopedicSupply=False&amp;Code=09R%2F010006" TargetMode="External"/><Relationship Id="rId70" Type="http://schemas.openxmlformats.org/officeDocument/2006/relationships/hyperlink" Target="https://aplikacje.nfz.gov.pl/umowy/AgreementsPlanMonths/GetAgreementsPlanMonths?ROK=2018&amp;ServiceType=04&amp;ProviderId=97400&amp;OW=09&amp;OrthopedicSupply=False&amp;Code=09R%2F030897&amp;AgreementTechnicalCode=1213195&amp;ProductCode=04.1740.007.02&amp;Order=1&amp;Month=0" TargetMode="External"/><Relationship Id="rId91" Type="http://schemas.openxmlformats.org/officeDocument/2006/relationships/hyperlink" Target="https://aplikacje.nfz.gov.pl/umowy/AgreementsPlanMonths/GetAgreementsPlanMonths?ROK=2018&amp;ServiceType=04&amp;ProviderId=30671&amp;OW=09&amp;OrthopedicSupply=False&amp;Code=09R%2F010167&amp;AgreementTechnicalCode=1212269&amp;ProductCode=04.9998.002.02&amp;Order=1&amp;Month=0" TargetMode="External"/><Relationship Id="rId145" Type="http://schemas.openxmlformats.org/officeDocument/2006/relationships/hyperlink" Target="https://aplikacje.nfz.gov.pl/umowy/AgreementsPlanMonths/GetAgreementsPlanMonths?ROK=2018&amp;ServiceType=04&amp;ProviderId=30294&amp;OW=09&amp;OrthopedicSupply=False&amp;Code=09R%2F010041&amp;AgreementTechnicalCode=1222914&amp;ProductCode=04.2730.001.02&amp;Order=1&amp;Month=0" TargetMode="External"/><Relationship Id="rId166" Type="http://schemas.openxmlformats.org/officeDocument/2006/relationships/hyperlink" Target="https://aplikacje.nfz.gov.pl/umowy/AgreementsPlanMonths/GetAgreementsPlanMonths?ROK=2018&amp;ServiceType=04&amp;ProviderId=30662&amp;OW=09&amp;OrthopedicSupply=False&amp;Code=09R%2F010067&amp;AgreementTechnicalCode=1212162&amp;ProductCode=04.9998.002.02&amp;Order=1&amp;Month=0" TargetMode="External"/><Relationship Id="rId187" Type="http://schemas.openxmlformats.org/officeDocument/2006/relationships/hyperlink" Target="https://aplikacje.nfz.gov.pl/umowy/AgreementsPlanMonths/GetAgreementsPlanMonths?ROK=2018&amp;ServiceType=04&amp;ProviderId=31289&amp;OW=09&amp;OrthopedicSupply=False&amp;Code=09R%2F010043&amp;AgreementTechnicalCode=1208708&amp;ProductCode=04.2730.001.02&amp;Order=1&amp;Month=0" TargetMode="External"/><Relationship Id="rId331" Type="http://schemas.openxmlformats.org/officeDocument/2006/relationships/hyperlink" Target="https://aplikacje.nfz.gov.pl/umowy/Agreements/GetAgreements?ROK=2018&amp;ServiceType=04&amp;ProviderId=30234&amp;OW=09&amp;OrthopedicSupply=False&amp;Code=09R%2F010021" TargetMode="External"/><Relationship Id="rId352" Type="http://schemas.openxmlformats.org/officeDocument/2006/relationships/hyperlink" Target="https://aplikacje.nfz.gov.pl/umowy/Agreements/GetAgreements?ROK=2018&amp;ServiceType=04&amp;ProviderId=31254&amp;OW=09&amp;OrthopedicSupply=False&amp;Code=09R%2F030218" TargetMode="External"/><Relationship Id="rId373" Type="http://schemas.openxmlformats.org/officeDocument/2006/relationships/hyperlink" Target="https://aplikacje.nfz.gov.pl/umowy/Agreements/GetAgreements?ROK=2018&amp;ServiceType=04&amp;ProviderId=30662&amp;OW=09&amp;OrthopedicSupply=False&amp;Code=09R%2F010067" TargetMode="External"/><Relationship Id="rId394" Type="http://schemas.openxmlformats.org/officeDocument/2006/relationships/hyperlink" Target="https://aplikacje.nfz.gov.pl/umowy/Agreements/GetAgreements?ROK=2018&amp;ServiceType=04&amp;ProviderId=31385&amp;OW=09&amp;OrthopedicSupply=False&amp;Code=09R%2F010037" TargetMode="External"/><Relationship Id="rId408" Type="http://schemas.openxmlformats.org/officeDocument/2006/relationships/hyperlink" Target="https://aplikacje.nfz.gov.pl/umowy/Agreements/GetAgreements?ROK=2018&amp;ServiceType=04&amp;ProviderId=30226&amp;OW=09&amp;OrthopedicSupply=False&amp;Code=09R%2F030016" TargetMode="External"/><Relationship Id="rId429" Type="http://schemas.openxmlformats.org/officeDocument/2006/relationships/hyperlink" Target="https://aplikacje.nfz.gov.pl/umowy/AgreementsPlanMonths/GetAgreementsPlanMonths?ROK=2018&amp;ServiceType=04&amp;ProviderId=97530&amp;OW=09&amp;OrthopedicSupply=False&amp;Code=09R%2F030985&amp;AgreementTechnicalCode=1225320&amp;ProductCode=04.2702.020.02&amp;Order=1&amp;Month=0" TargetMode="External"/><Relationship Id="rId1" Type="http://schemas.openxmlformats.org/officeDocument/2006/relationships/hyperlink" Target="https://aplikacje.nfz.gov.pl/umowy/AgreementsPlan/GetPlans?ROK=2018&amp;ServiceType=04&amp;ProviderId=31027&amp;OW=09&amp;OrthopedicSupply=False&amp;Code=09R%2F030011&amp;AgreementTechnicalCode=1227195&amp;sortOrder=ascending&amp;colName=ProductCode" TargetMode="External"/><Relationship Id="rId212" Type="http://schemas.openxmlformats.org/officeDocument/2006/relationships/hyperlink" Target="https://aplikacje.nfz.gov.pl/umowy/AgreementsPlanMonths/GetAgreementsPlanMonths?ROK=2018&amp;ServiceType=04&amp;ProviderId=31313&amp;OW=09&amp;OrthopedicSupply=False&amp;Code=09R%2F010002&amp;AgreementTechnicalCode=1213194&amp;ProductCode=04.4732.021.02&amp;Order=1&amp;Month=0" TargetMode="External"/><Relationship Id="rId233" Type="http://schemas.openxmlformats.org/officeDocument/2006/relationships/hyperlink" Target="https://aplikacje.nfz.gov.pl/umowy/Agreements/GetAgreements?ROK=2018&amp;ServiceType=04&amp;ProviderId=30575&amp;OW=09&amp;OrthopedicSupply=False&amp;Code=09R%2F010044" TargetMode="External"/><Relationship Id="rId254" Type="http://schemas.openxmlformats.org/officeDocument/2006/relationships/hyperlink" Target="https://aplikacje.nfz.gov.pl/umowy/Agreements/GetAgreements?ROK=2018&amp;ServiceType=04&amp;ProviderId=30409&amp;OW=09&amp;OrthopedicSupply=False&amp;Code=09R%2F030042" TargetMode="External"/><Relationship Id="rId440" Type="http://schemas.openxmlformats.org/officeDocument/2006/relationships/hyperlink" Target="https://aplikacje.nfz.gov.pl/umowy/Agreements/GetAgreements?ROK=2018&amp;ServiceType=04&amp;ProviderId=97530&amp;OW=09&amp;OrthopedicSupply=False&amp;Code=09R%2F030985" TargetMode="External"/><Relationship Id="rId28" Type="http://schemas.openxmlformats.org/officeDocument/2006/relationships/hyperlink" Target="https://aplikacje.nfz.gov.pl/umowy/AgreementsPlanMonths/GetAgreementsPlanMonths?ROK=2018&amp;ServiceType=04&amp;ProviderId=30575&amp;OW=09&amp;OrthopedicSupply=False&amp;Code=09R%2F010044&amp;AgreementTechnicalCode=1213189&amp;ProductCode=04.4700.021.02&amp;Order=1&amp;Month=0" TargetMode="External"/><Relationship Id="rId49" Type="http://schemas.openxmlformats.org/officeDocument/2006/relationships/hyperlink" Target="https://aplikacje.nfz.gov.pl/umowy/AgreementsPlanMonths/GetAgreementsPlanMonths?ROK=2018&amp;ServiceType=04&amp;ProviderId=30409&amp;OW=09&amp;OrthopedicSupply=False&amp;Code=09R%2F030042&amp;AgreementTechnicalCode=1216614&amp;ProductCode=04.1746.007.02&amp;Order=1&amp;Month=0" TargetMode="External"/><Relationship Id="rId114" Type="http://schemas.openxmlformats.org/officeDocument/2006/relationships/hyperlink" Target="https://aplikacje.nfz.gov.pl/umowy/AgreementsPlanMonths/GetAgreementsPlanMonths?ROK=2018&amp;ServiceType=04&amp;ProviderId=31010&amp;OW=09&amp;OrthopedicSupply=False&amp;Code=09R%2F010019&amp;AgreementTechnicalCode=1216020&amp;ProductCode=04.1701.001.02&amp;Order=1&amp;Month=0" TargetMode="External"/><Relationship Id="rId275" Type="http://schemas.openxmlformats.org/officeDocument/2006/relationships/hyperlink" Target="https://aplikacje.nfz.gov.pl/umowy/Agreements/GetAgreements?ROK=2018&amp;ServiceType=04&amp;ProviderId=97400&amp;OW=09&amp;OrthopedicSupply=False&amp;Code=09R%2F030897" TargetMode="External"/><Relationship Id="rId296" Type="http://schemas.openxmlformats.org/officeDocument/2006/relationships/hyperlink" Target="https://aplikacje.nfz.gov.pl/umowy/Agreements/GetAgreements?ROK=2018&amp;ServiceType=04&amp;ProviderId=30671&amp;OW=09&amp;OrthopedicSupply=False&amp;Code=09R%2F010167" TargetMode="External"/><Relationship Id="rId300" Type="http://schemas.openxmlformats.org/officeDocument/2006/relationships/hyperlink" Target="https://aplikacje.nfz.gov.pl/umowy/Agreements/GetAgreements?ROK=2018&amp;ServiceType=04&amp;ProviderId=31517&amp;OW=09&amp;OrthopedicSupply=False&amp;Code=09R%2F010047" TargetMode="External"/><Relationship Id="rId60" Type="http://schemas.openxmlformats.org/officeDocument/2006/relationships/hyperlink" Target="https://aplikacje.nfz.gov.pl/umowy/AgreementsPlanMonths/GetAgreementsPlanMonths?ROK=2018&amp;ServiceType=04&amp;ProviderId=85018&amp;OW=09&amp;OrthopedicSupply=False&amp;Code=09R%2F030751&amp;AgreementTechnicalCode=1231562&amp;ProductCode=04.2700.020.02&amp;Order=1&amp;Month=0" TargetMode="External"/><Relationship Id="rId81" Type="http://schemas.openxmlformats.org/officeDocument/2006/relationships/hyperlink" Target="https://aplikacje.nfz.gov.pl/umowy/AgreementsPlanMonths/GetAgreementsPlanMonths?ROK=2018&amp;ServiceType=04&amp;ProviderId=135757&amp;OW=09&amp;OrthopedicSupply=False&amp;Code=09R%2F031274&amp;AgreementTechnicalCode=1222916&amp;ProductCode=04.1740.007.02&amp;Order=1&amp;Month=0" TargetMode="External"/><Relationship Id="rId135" Type="http://schemas.openxmlformats.org/officeDocument/2006/relationships/hyperlink" Target="https://aplikacje.nfz.gov.pl/umowy/AgreementsPlanMonths/GetAgreementsPlanMonths?ROK=2018&amp;ServiceType=04&amp;ProviderId=30294&amp;OW=09&amp;OrthopedicSupply=False&amp;Code=09R%2F010041&amp;AgreementTechnicalCode=1222914&amp;ProductCode=04.4700.021.02&amp;Order=1&amp;Month=0" TargetMode="External"/><Relationship Id="rId156" Type="http://schemas.openxmlformats.org/officeDocument/2006/relationships/hyperlink" Target="https://aplikacje.nfz.gov.pl/umowy/AgreementsPlanMonths/GetAgreementsPlanMonths?ROK=2018&amp;ServiceType=04&amp;ProviderId=31298&amp;OW=09&amp;OrthopedicSupply=False&amp;Code=09R%2F010001&amp;AgreementTechnicalCode=1225491&amp;ProductCode=04.1700.001.02&amp;Order=1&amp;Month=0" TargetMode="External"/><Relationship Id="rId177" Type="http://schemas.openxmlformats.org/officeDocument/2006/relationships/hyperlink" Target="https://aplikacje.nfz.gov.pl/umowy/AgreementsPlanMonths/GetAgreementsPlanMonths?ROK=2018&amp;ServiceType=04&amp;ProviderId=31289&amp;OW=09&amp;OrthopedicSupply=False&amp;Code=09R%2F010043&amp;AgreementTechnicalCode=1208708&amp;ProductCode=04.0001.001.14&amp;Order=1&amp;Month=0" TargetMode="External"/><Relationship Id="rId198" Type="http://schemas.openxmlformats.org/officeDocument/2006/relationships/hyperlink" Target="https://aplikacje.nfz.gov.pl/umowy/AgreementsPlanMonths/GetAgreementsPlanMonths?ROK=2018&amp;ServiceType=04&amp;ProviderId=31026&amp;OW=09&amp;OrthopedicSupply=False&amp;Code=09R%2F010017&amp;AgreementTechnicalCode=1213190&amp;ProductCode=04.1790.007.02&amp;Order=1&amp;Month=0" TargetMode="External"/><Relationship Id="rId321" Type="http://schemas.openxmlformats.org/officeDocument/2006/relationships/hyperlink" Target="https://aplikacje.nfz.gov.pl/umowy/Agreements/GetAgreements?ROK=2018&amp;ServiceType=04&amp;ProviderId=31010&amp;OW=09&amp;OrthopedicSupply=False&amp;Code=09R%2F010019" TargetMode="External"/><Relationship Id="rId342" Type="http://schemas.openxmlformats.org/officeDocument/2006/relationships/hyperlink" Target="https://aplikacje.nfz.gov.pl/umowy/Agreements/GetAgreements?ROK=2018&amp;ServiceType=04&amp;ProviderId=30294&amp;OW=09&amp;OrthopedicSupply=False&amp;Code=09R%2F010041" TargetMode="External"/><Relationship Id="rId363" Type="http://schemas.openxmlformats.org/officeDocument/2006/relationships/hyperlink" Target="https://aplikacje.nfz.gov.pl/umowy/Agreements/GetAgreements?ROK=2018&amp;ServiceType=04&amp;ProviderId=31298&amp;OW=09&amp;OrthopedicSupply=False&amp;Code=09R%2F010001" TargetMode="External"/><Relationship Id="rId384" Type="http://schemas.openxmlformats.org/officeDocument/2006/relationships/hyperlink" Target="https://aplikacje.nfz.gov.pl/umowy/Agreements/GetAgreements?ROK=2018&amp;ServiceType=04&amp;ProviderId=31289&amp;OW=09&amp;OrthopedicSupply=False&amp;Code=09R%2F010043" TargetMode="External"/><Relationship Id="rId419" Type="http://schemas.openxmlformats.org/officeDocument/2006/relationships/hyperlink" Target="https://aplikacje.nfz.gov.pl/umowy/Agreements/GetAgreements?ROK=2018&amp;ServiceType=04&amp;ProviderId=31313&amp;OW=09&amp;OrthopedicSupply=False&amp;Code=09R%2F010002" TargetMode="External"/><Relationship Id="rId202" Type="http://schemas.openxmlformats.org/officeDocument/2006/relationships/hyperlink" Target="https://aplikacje.nfz.gov.pl/umowy/AgreementsPlanMonths/GetAgreementsPlanMonths?ROK=2018&amp;ServiceType=04&amp;ProviderId=30226&amp;OW=09&amp;OrthopedicSupply=False&amp;Code=09R%2F030016&amp;AgreementTechnicalCode=1216017&amp;ProductCode=04.1744.007.02&amp;Order=1&amp;Month=0" TargetMode="External"/><Relationship Id="rId223" Type="http://schemas.openxmlformats.org/officeDocument/2006/relationships/hyperlink" Target="https://aplikacje.nfz.gov.pl/umowy/Agreements/GetAgreements?ROK=2018&amp;ServiceType=04&amp;ProviderId=31027&amp;OW=09&amp;OrthopedicSupply=False&amp;Code=09R%2F030011" TargetMode="External"/><Relationship Id="rId244" Type="http://schemas.openxmlformats.org/officeDocument/2006/relationships/hyperlink" Target="https://aplikacje.nfz.gov.pl/umowy/Agreements/GetAgreements?ROK=2018&amp;ServiceType=04&amp;ProviderId=123052&amp;OW=09&amp;OrthopedicSupply=False&amp;Code=09R%2F031232" TargetMode="External"/><Relationship Id="rId430" Type="http://schemas.openxmlformats.org/officeDocument/2006/relationships/hyperlink" Target="https://aplikacje.nfz.gov.pl/umowy/AgreementsPlanMonths/GetAgreementsPlanMonths?ROK=2018&amp;ServiceType=04&amp;ProviderId=97530&amp;OW=09&amp;OrthopedicSupply=False&amp;Code=09R%2F030985&amp;AgreementTechnicalCode=1225320&amp;ProductCode=04.1701.001.02&amp;Order=2&amp;Month=0" TargetMode="External"/><Relationship Id="rId18" Type="http://schemas.openxmlformats.org/officeDocument/2006/relationships/hyperlink" Target="https://aplikacje.nfz.gov.pl/umowy/Agreements/GetAgreements?ROK=2018&amp;ServiceType=04&amp;ProviderId=92104&amp;OW=09&amp;OrthopedicSupply=False&amp;Code=09R%2F030868" TargetMode="External"/><Relationship Id="rId39" Type="http://schemas.openxmlformats.org/officeDocument/2006/relationships/hyperlink" Target="https://aplikacje.nfz.gov.pl/umowy/AgreementsPlanMonths/GetAgreementsPlanMonths?ROK=2018&amp;ServiceType=04&amp;ProviderId=123052&amp;OW=09&amp;OrthopedicSupply=False&amp;Code=09R%2F031232&amp;AgreementTechnicalCode=1220545&amp;ProductCode=04.1790.007.02&amp;Order=1&amp;Month=0" TargetMode="External"/><Relationship Id="rId265" Type="http://schemas.openxmlformats.org/officeDocument/2006/relationships/hyperlink" Target="https://aplikacje.nfz.gov.pl/umowy/Agreements/GetAgreements?ROK=2018&amp;ServiceType=04&amp;ProviderId=85018&amp;OW=09&amp;OrthopedicSupply=False&amp;Code=09R%2F030751" TargetMode="External"/><Relationship Id="rId286" Type="http://schemas.openxmlformats.org/officeDocument/2006/relationships/hyperlink" Target="https://aplikacje.nfz.gov.pl/umowy/Agreements/GetAgreements?ROK=2018&amp;ServiceType=04&amp;ProviderId=135757&amp;OW=09&amp;OrthopedicSupply=False&amp;Code=09R%2F031274" TargetMode="External"/><Relationship Id="rId50" Type="http://schemas.openxmlformats.org/officeDocument/2006/relationships/hyperlink" Target="https://aplikacje.nfz.gov.pl/umowy/AgreementsPlanMonths/GetAgreementsPlanMonths?ROK=2018&amp;ServiceType=04&amp;ProviderId=82029&amp;OW=09&amp;OrthopedicSupply=False&amp;Code=09R%2F030713&amp;AgreementTechnicalCode=1231559&amp;ProductCode=04.9998.002.02&amp;Order=3&amp;Month=0" TargetMode="External"/><Relationship Id="rId104" Type="http://schemas.openxmlformats.org/officeDocument/2006/relationships/hyperlink" Target="https://aplikacje.nfz.gov.pl/umowy/AgreementsPlanMonths/GetAgreementsPlanMonths?ROK=2018&amp;ServiceType=04&amp;ProviderId=31373&amp;OW=09&amp;OrthopedicSupply=False&amp;Code=09R%2F010006&amp;AgreementTechnicalCode=1222910&amp;ProductCode=04.9998.002.02&amp;Order=1&amp;Month=0" TargetMode="External"/><Relationship Id="rId125" Type="http://schemas.openxmlformats.org/officeDocument/2006/relationships/hyperlink" Target="https://aplikacje.nfz.gov.pl/umowy/AgreementsPlanMonths/GetAgreementsPlanMonths?ROK=2018&amp;ServiceType=04&amp;ProviderId=30234&amp;OW=09&amp;OrthopedicSupply=False&amp;Code=09R%2F010021&amp;AgreementTechnicalCode=1208707&amp;ProductCode=04.1700.001.02&amp;Order=1&amp;Month=0" TargetMode="External"/><Relationship Id="rId146" Type="http://schemas.openxmlformats.org/officeDocument/2006/relationships/hyperlink" Target="https://aplikacje.nfz.gov.pl/umowy/AgreementsPlanMonths/GetAgreementsPlanMonths?ROK=2018&amp;ServiceType=04&amp;ProviderId=31254&amp;OW=09&amp;OrthopedicSupply=False&amp;Code=09R%2F030218&amp;AgreementTechnicalCode=1209958&amp;ProductCode=04.9998.002.02&amp;Order=1&amp;Month=0" TargetMode="External"/><Relationship Id="rId167" Type="http://schemas.openxmlformats.org/officeDocument/2006/relationships/hyperlink" Target="https://aplikacje.nfz.gov.pl/umowy/AgreementsPlanMonths/GetAgreementsPlanMonths?ROK=2018&amp;ServiceType=04&amp;ProviderId=30662&amp;OW=09&amp;OrthopedicSupply=False&amp;Code=09R%2F010067&amp;AgreementTechnicalCode=1212162&amp;ProductCode=04.2712.020.02&amp;Order=1&amp;Month=0" TargetMode="External"/><Relationship Id="rId188" Type="http://schemas.openxmlformats.org/officeDocument/2006/relationships/hyperlink" Target="https://aplikacje.nfz.gov.pl/umowy/AgreementsPlanMonths/GetAgreementsPlanMonths?ROK=2018&amp;ServiceType=04&amp;ProviderId=31289&amp;OW=09&amp;OrthopedicSupply=False&amp;Code=09R%2F010043&amp;AgreementTechnicalCode=1208708&amp;ProductCode=04.1743.007.02&amp;Order=1&amp;Month=0" TargetMode="External"/><Relationship Id="rId311" Type="http://schemas.openxmlformats.org/officeDocument/2006/relationships/hyperlink" Target="https://aplikacje.nfz.gov.pl/umowy/Agreements/GetAgreements?ROK=2018&amp;ServiceType=04&amp;ProviderId=31373&amp;OW=09&amp;OrthopedicSupply=False&amp;Code=09R%2F010006" TargetMode="External"/><Relationship Id="rId332" Type="http://schemas.openxmlformats.org/officeDocument/2006/relationships/hyperlink" Target="https://aplikacje.nfz.gov.pl/umowy/Agreements/GetAgreements?ROK=2018&amp;ServiceType=04&amp;ProviderId=97471&amp;OW=09&amp;OrthopedicSupply=False&amp;Code=09R%2F030981" TargetMode="External"/><Relationship Id="rId353" Type="http://schemas.openxmlformats.org/officeDocument/2006/relationships/hyperlink" Target="https://aplikacje.nfz.gov.pl/umowy/Agreements/GetAgreements?ROK=2018&amp;ServiceType=04&amp;ProviderId=31525&amp;OW=09&amp;OrthopedicSupply=False&amp;Code=09R%2F010012" TargetMode="External"/><Relationship Id="rId374" Type="http://schemas.openxmlformats.org/officeDocument/2006/relationships/hyperlink" Target="https://aplikacje.nfz.gov.pl/umowy/Agreements/GetAgreements?ROK=2018&amp;ServiceType=04&amp;ProviderId=30662&amp;OW=09&amp;OrthopedicSupply=False&amp;Code=09R%2F010067" TargetMode="External"/><Relationship Id="rId395" Type="http://schemas.openxmlformats.org/officeDocument/2006/relationships/hyperlink" Target="https://aplikacje.nfz.gov.pl/umowy/Agreements/GetAgreements?ROK=2018&amp;ServiceType=04&amp;ProviderId=31385&amp;OW=09&amp;OrthopedicSupply=False&amp;Code=09R%2F010037" TargetMode="External"/><Relationship Id="rId409" Type="http://schemas.openxmlformats.org/officeDocument/2006/relationships/hyperlink" Target="https://aplikacje.nfz.gov.pl/umowy/Agreements/GetAgreements?ROK=2018&amp;ServiceType=04&amp;ProviderId=30528&amp;OW=09&amp;OrthopedicSupply=False&amp;Code=09R%2F010015" TargetMode="External"/><Relationship Id="rId71" Type="http://schemas.openxmlformats.org/officeDocument/2006/relationships/hyperlink" Target="https://aplikacje.nfz.gov.pl/umowy/AgreementsPlanMonths/GetAgreementsPlanMonths?ROK=2018&amp;ServiceType=04&amp;ProviderId=93030&amp;OW=09&amp;OrthopedicSupply=False&amp;Code=09R%2F030892&amp;AgreementTechnicalCode=1216012&amp;ProductCode=04.1700.001.02&amp;Order=1&amp;Month=0" TargetMode="External"/><Relationship Id="rId92" Type="http://schemas.openxmlformats.org/officeDocument/2006/relationships/hyperlink" Target="https://aplikacje.nfz.gov.pl/umowy/AgreementsPlanMonths/GetAgreementsPlanMonths?ROK=2018&amp;ServiceType=04&amp;ProviderId=30671&amp;OW=09&amp;OrthopedicSupply=False&amp;Code=09R%2F010167&amp;AgreementTechnicalCode=1212269&amp;ProductCode=04.1744.007.02&amp;Order=1&amp;Month=0" TargetMode="External"/><Relationship Id="rId213" Type="http://schemas.openxmlformats.org/officeDocument/2006/relationships/hyperlink" Target="https://aplikacje.nfz.gov.pl/umowy/AgreementsPlanMonths/GetAgreementsPlanMonths?ROK=2018&amp;ServiceType=04&amp;ProviderId=31313&amp;OW=09&amp;OrthopedicSupply=False&amp;Code=09R%2F010002&amp;AgreementTechnicalCode=1213194&amp;ProductCode=04.4700.021.02&amp;Order=1&amp;Month=0" TargetMode="External"/><Relationship Id="rId234" Type="http://schemas.openxmlformats.org/officeDocument/2006/relationships/hyperlink" Target="https://aplikacje.nfz.gov.pl/umowy/Agreements/GetAgreements?ROK=2018&amp;ServiceType=04&amp;ProviderId=30575&amp;OW=09&amp;OrthopedicSupply=False&amp;Code=09R%2F010044" TargetMode="External"/><Relationship Id="rId420" Type="http://schemas.openxmlformats.org/officeDocument/2006/relationships/hyperlink" Target="https://aplikacje.nfz.gov.pl/umowy/Agreements/GetAgreements?ROK=2018&amp;ServiceType=04&amp;ProviderId=31313&amp;OW=09&amp;OrthopedicSupply=False&amp;Code=09R%2F010002" TargetMode="External"/><Relationship Id="rId2" Type="http://schemas.openxmlformats.org/officeDocument/2006/relationships/hyperlink" Target="https://aplikacje.nfz.gov.pl/umowy/AgreementsPlan/GetPlans?ROK=2018&amp;ServiceType=04&amp;ProviderId=31027&amp;OW=09&amp;OrthopedicSupply=False&amp;Code=09R%2F030011&amp;AgreementTechnicalCode=1227195&amp;sortOrder=ascending&amp;colName=ProductName" TargetMode="External"/><Relationship Id="rId29" Type="http://schemas.openxmlformats.org/officeDocument/2006/relationships/hyperlink" Target="https://aplikacje.nfz.gov.pl/umowy/AgreementsPlanMonths/GetAgreementsPlanMonths?ROK=2018&amp;ServiceType=04&amp;ProviderId=30575&amp;OW=09&amp;OrthopedicSupply=False&amp;Code=09R%2F010044&amp;AgreementTechnicalCode=1213189&amp;ProductCode=04.9998.002.02&amp;Order=1&amp;Month=0" TargetMode="External"/><Relationship Id="rId255" Type="http://schemas.openxmlformats.org/officeDocument/2006/relationships/hyperlink" Target="https://aplikacje.nfz.gov.pl/umowy/Agreements/GetAgreements?ROK=2018&amp;ServiceType=04&amp;ProviderId=82029&amp;OW=09&amp;OrthopedicSupply=False&amp;Code=09R%2F030713" TargetMode="External"/><Relationship Id="rId276" Type="http://schemas.openxmlformats.org/officeDocument/2006/relationships/hyperlink" Target="https://aplikacje.nfz.gov.pl/umowy/Agreements/GetAgreements?ROK=2018&amp;ServiceType=04&amp;ProviderId=93030&amp;OW=09&amp;OrthopedicSupply=False&amp;Code=09R%2F030892" TargetMode="External"/><Relationship Id="rId297" Type="http://schemas.openxmlformats.org/officeDocument/2006/relationships/hyperlink" Target="https://aplikacje.nfz.gov.pl/umowy/Agreements/GetAgreements?ROK=2018&amp;ServiceType=04&amp;ProviderId=30671&amp;OW=09&amp;OrthopedicSupply=False&amp;Code=09R%2F010167" TargetMode="External"/><Relationship Id="rId441" Type="http://schemas.openxmlformats.org/officeDocument/2006/relationships/hyperlink" Target="https://aplikacje.nfz.gov.pl/umowy/Agreements/GetAgreements?ROK=2018&amp;ServiceType=04&amp;ProviderId=97530&amp;OW=09&amp;OrthopedicSupply=False&amp;Code=09R%2F030985" TargetMode="External"/><Relationship Id="rId40" Type="http://schemas.openxmlformats.org/officeDocument/2006/relationships/hyperlink" Target="https://aplikacje.nfz.gov.pl/umowy/AgreementsPlanMonths/GetAgreementsPlanMonths?ROK=2018&amp;ServiceType=04&amp;ProviderId=123052&amp;OW=09&amp;OrthopedicSupply=False&amp;Code=09R%2F031232&amp;AgreementTechnicalCode=1220545&amp;ProductCode=04.1700.001.02&amp;Order=1&amp;Month=0" TargetMode="External"/><Relationship Id="rId115" Type="http://schemas.openxmlformats.org/officeDocument/2006/relationships/hyperlink" Target="https://aplikacje.nfz.gov.pl/umowy/AgreementsPlanMonths/GetAgreementsPlanMonths?ROK=2018&amp;ServiceType=04&amp;ProviderId=31010&amp;OW=09&amp;OrthopedicSupply=False&amp;Code=09R%2F010019&amp;AgreementTechnicalCode=1216020&amp;ProductCode=04.1746.007.02&amp;Order=1&amp;Month=0" TargetMode="External"/><Relationship Id="rId136" Type="http://schemas.openxmlformats.org/officeDocument/2006/relationships/hyperlink" Target="https://aplikacje.nfz.gov.pl/umowy/AgreementsPlanMonths/GetAgreementsPlanMonths?ROK=2018&amp;ServiceType=04&amp;ProviderId=30294&amp;OW=09&amp;OrthopedicSupply=False&amp;Code=09R%2F010041&amp;AgreementTechnicalCode=1222914&amp;ProductCode=04.1740.007.02&amp;Order=1&amp;Month=0" TargetMode="External"/><Relationship Id="rId157" Type="http://schemas.openxmlformats.org/officeDocument/2006/relationships/hyperlink" Target="https://aplikacje.nfz.gov.pl/umowy/AgreementsPlanMonths/GetAgreementsPlanMonths?ROK=2018&amp;ServiceType=04&amp;ProviderId=31298&amp;OW=09&amp;OrthopedicSupply=False&amp;Code=09R%2F010001&amp;AgreementTechnicalCode=1225491&amp;ProductCode=04.2700.020.02&amp;Order=1&amp;Month=0" TargetMode="External"/><Relationship Id="rId178" Type="http://schemas.openxmlformats.org/officeDocument/2006/relationships/hyperlink" Target="https://aplikacje.nfz.gov.pl/umowy/AgreementsPlanMonths/GetAgreementsPlanMonths?ROK=2018&amp;ServiceType=04&amp;ProviderId=31289&amp;OW=09&amp;OrthopedicSupply=False&amp;Code=09R%2F010043&amp;AgreementTechnicalCode=1208708&amp;ProductCode=04.9998.002.02&amp;Order=1&amp;Month=0" TargetMode="External"/><Relationship Id="rId301" Type="http://schemas.openxmlformats.org/officeDocument/2006/relationships/hyperlink" Target="https://aplikacje.nfz.gov.pl/umowy/Agreements/GetAgreements?ROK=2018&amp;ServiceType=04&amp;ProviderId=30227&amp;OW=09&amp;OrthopedicSupply=False&amp;Code=09R%2F010016" TargetMode="External"/><Relationship Id="rId322" Type="http://schemas.openxmlformats.org/officeDocument/2006/relationships/hyperlink" Target="https://aplikacje.nfz.gov.pl/umowy/Agreements/GetAgreements?ROK=2018&amp;ServiceType=04&amp;ProviderId=31010&amp;OW=09&amp;OrthopedicSupply=False&amp;Code=09R%2F010019" TargetMode="External"/><Relationship Id="rId343" Type="http://schemas.openxmlformats.org/officeDocument/2006/relationships/hyperlink" Target="https://aplikacje.nfz.gov.pl/umowy/Agreements/GetAgreements?ROK=2018&amp;ServiceType=04&amp;ProviderId=30294&amp;OW=09&amp;OrthopedicSupply=False&amp;Code=09R%2F010041" TargetMode="External"/><Relationship Id="rId364" Type="http://schemas.openxmlformats.org/officeDocument/2006/relationships/hyperlink" Target="https://aplikacje.nfz.gov.pl/umowy/Agreements/GetAgreements?ROK=2018&amp;ServiceType=04&amp;ProviderId=31311&amp;OW=09&amp;OrthopedicSupply=False&amp;Code=09R%2F010004" TargetMode="External"/><Relationship Id="rId61" Type="http://schemas.openxmlformats.org/officeDocument/2006/relationships/hyperlink" Target="https://aplikacje.nfz.gov.pl/umowy/AgreementsPlanMonths/GetAgreementsPlanMonths?ROK=2018&amp;ServiceType=04&amp;ProviderId=46014&amp;OW=09&amp;OrthopedicSupply=False&amp;Code=09R%2F030598&amp;AgreementTechnicalCode=1227192&amp;ProductCode=04.9998.002.02&amp;Order=2&amp;Month=0" TargetMode="External"/><Relationship Id="rId82" Type="http://schemas.openxmlformats.org/officeDocument/2006/relationships/hyperlink" Target="https://aplikacje.nfz.gov.pl/umowy/AgreementsPlanMonths/GetAgreementsPlanMonths?ROK=2018&amp;ServiceType=04&amp;ProviderId=135757&amp;OW=09&amp;OrthopedicSupply=False&amp;Code=09R%2F031274&amp;AgreementTechnicalCode=1222916&amp;ProductCode=04.1743.007.02&amp;Order=1&amp;Month=0" TargetMode="External"/><Relationship Id="rId199" Type="http://schemas.openxmlformats.org/officeDocument/2006/relationships/hyperlink" Target="https://aplikacje.nfz.gov.pl/umowy/AgreementsPlanMonths/GetAgreementsPlanMonths?ROK=2018&amp;ServiceType=04&amp;ProviderId=31026&amp;OW=09&amp;OrthopedicSupply=False&amp;Code=09R%2F010017&amp;AgreementTechnicalCode=1213190&amp;ProductCode=04.1700.001.02&amp;Order=1&amp;Month=0" TargetMode="External"/><Relationship Id="rId203" Type="http://schemas.openxmlformats.org/officeDocument/2006/relationships/hyperlink" Target="https://aplikacje.nfz.gov.pl/umowy/AgreementsPlanMonths/GetAgreementsPlanMonths?ROK=2018&amp;ServiceType=04&amp;ProviderId=30226&amp;OW=09&amp;OrthopedicSupply=False&amp;Code=09R%2F030016&amp;AgreementTechnicalCode=1216017&amp;ProductCode=04.1700.001.02&amp;Order=1&amp;Month=0" TargetMode="External"/><Relationship Id="rId385" Type="http://schemas.openxmlformats.org/officeDocument/2006/relationships/hyperlink" Target="https://aplikacje.nfz.gov.pl/umowy/Agreements/GetAgreements?ROK=2018&amp;ServiceType=04&amp;ProviderId=31289&amp;OW=09&amp;OrthopedicSupply=False&amp;Code=09R%2F010043" TargetMode="External"/><Relationship Id="rId19" Type="http://schemas.openxmlformats.org/officeDocument/2006/relationships/hyperlink" Target="https://aplikacje.nfz.gov.pl/umowy/Agreements/GetAgreements?ROK=2018&amp;ServiceType=04&amp;ProviderId=120369&amp;OW=09&amp;OrthopedicSupply=False&amp;Code=09R%2F031191" TargetMode="External"/><Relationship Id="rId224" Type="http://schemas.openxmlformats.org/officeDocument/2006/relationships/hyperlink" Target="https://aplikacje.nfz.gov.pl/umowy/Agreements/GetAgreements?ROK=2018&amp;ServiceType=04&amp;ProviderId=31027&amp;OW=09&amp;OrthopedicSupply=False&amp;Code=09R%2F030011" TargetMode="External"/><Relationship Id="rId245" Type="http://schemas.openxmlformats.org/officeDocument/2006/relationships/hyperlink" Target="https://aplikacje.nfz.gov.pl/umowy/Agreements/GetAgreements?ROK=2018&amp;ServiceType=04&amp;ProviderId=123052&amp;OW=09&amp;OrthopedicSupply=False&amp;Code=09R%2F031232" TargetMode="External"/><Relationship Id="rId266" Type="http://schemas.openxmlformats.org/officeDocument/2006/relationships/hyperlink" Target="https://aplikacje.nfz.gov.pl/umowy/Agreements/GetAgreements?ROK=2018&amp;ServiceType=04&amp;ProviderId=46014&amp;OW=09&amp;OrthopedicSupply=False&amp;Code=09R%2F030598" TargetMode="External"/><Relationship Id="rId287" Type="http://schemas.openxmlformats.org/officeDocument/2006/relationships/hyperlink" Target="https://aplikacje.nfz.gov.pl/umowy/Agreements/GetAgreements?ROK=2018&amp;ServiceType=04&amp;ProviderId=135757&amp;OW=09&amp;OrthopedicSupply=False&amp;Code=09R%2F031274" TargetMode="External"/><Relationship Id="rId410" Type="http://schemas.openxmlformats.org/officeDocument/2006/relationships/hyperlink" Target="https://aplikacje.nfz.gov.pl/umowy/Agreements/GetAgreements?ROK=2018&amp;ServiceType=04&amp;ProviderId=30528&amp;OW=09&amp;OrthopedicSupply=False&amp;Code=09R%2F010015" TargetMode="External"/><Relationship Id="rId431" Type="http://schemas.openxmlformats.org/officeDocument/2006/relationships/hyperlink" Target="https://aplikacje.nfz.gov.pl/umowy/AgreementsPlanMonths/GetAgreementsPlanMonths?ROK=2018&amp;ServiceType=04&amp;ProviderId=97530&amp;OW=09&amp;OrthopedicSupply=False&amp;Code=09R%2F030985&amp;AgreementTechnicalCode=1225320&amp;ProductCode=04.2730.001.02&amp;Order=2&amp;Month=0" TargetMode="External"/><Relationship Id="rId30" Type="http://schemas.openxmlformats.org/officeDocument/2006/relationships/hyperlink" Target="https://aplikacje.nfz.gov.pl/umowy/AgreementsPlanMonths/GetAgreementsPlanMonths?ROK=2018&amp;ServiceType=04&amp;ProviderId=30575&amp;OW=09&amp;OrthopedicSupply=False&amp;Code=09R%2F010044&amp;AgreementTechnicalCode=1213189&amp;ProductCode=04.1700.001.02&amp;Order=1&amp;Month=0" TargetMode="External"/><Relationship Id="rId105" Type="http://schemas.openxmlformats.org/officeDocument/2006/relationships/hyperlink" Target="https://aplikacje.nfz.gov.pl/umowy/AgreementsPlanMonths/GetAgreementsPlanMonths?ROK=2018&amp;ServiceType=04&amp;ProviderId=31373&amp;OW=09&amp;OrthopedicSupply=False&amp;Code=09R%2F010006&amp;AgreementTechnicalCode=1222910&amp;ProductCode=04.1700.001.02&amp;Order=1&amp;Month=0" TargetMode="External"/><Relationship Id="rId126" Type="http://schemas.openxmlformats.org/officeDocument/2006/relationships/hyperlink" Target="https://aplikacje.nfz.gov.pl/umowy/AgreementsPlanMonths/GetAgreementsPlanMonths?ROK=2018&amp;ServiceType=04&amp;ProviderId=30234&amp;OW=09&amp;OrthopedicSupply=False&amp;Code=09R%2F010021&amp;AgreementTechnicalCode=1208707&amp;ProductCode=04.2700.020.02&amp;Order=1&amp;Month=0" TargetMode="External"/><Relationship Id="rId147" Type="http://schemas.openxmlformats.org/officeDocument/2006/relationships/hyperlink" Target="https://aplikacje.nfz.gov.pl/umowy/AgreementsPlanMonths/GetAgreementsPlanMonths?ROK=2018&amp;ServiceType=04&amp;ProviderId=31254&amp;OW=09&amp;OrthopedicSupply=False&amp;Code=09R%2F030218&amp;AgreementTechnicalCode=1209958&amp;ProductCode=04.1700.001.02&amp;Order=1&amp;Month=0" TargetMode="External"/><Relationship Id="rId168" Type="http://schemas.openxmlformats.org/officeDocument/2006/relationships/hyperlink" Target="https://aplikacje.nfz.gov.pl/umowy/AgreementsPlanMonths/GetAgreementsPlanMonths?ROK=2018&amp;ServiceType=04&amp;ProviderId=30662&amp;OW=09&amp;OrthopedicSupply=False&amp;Code=09R%2F010067&amp;AgreementTechnicalCode=1212162&amp;ProductCode=04.1744.007.02&amp;Order=1&amp;Month=0" TargetMode="External"/><Relationship Id="rId312" Type="http://schemas.openxmlformats.org/officeDocument/2006/relationships/hyperlink" Target="https://aplikacje.nfz.gov.pl/umowy/Agreements/GetAgreements?ROK=2018&amp;ServiceType=04&amp;ProviderId=31373&amp;OW=09&amp;OrthopedicSupply=False&amp;Code=09R%2F010006" TargetMode="External"/><Relationship Id="rId333" Type="http://schemas.openxmlformats.org/officeDocument/2006/relationships/hyperlink" Target="https://aplikacje.nfz.gov.pl/umowy/Agreements/GetAgreements?ROK=2018&amp;ServiceType=04&amp;ProviderId=97471&amp;OW=09&amp;OrthopedicSupply=False&amp;Code=09R%2F030981" TargetMode="External"/><Relationship Id="rId354" Type="http://schemas.openxmlformats.org/officeDocument/2006/relationships/hyperlink" Target="https://aplikacje.nfz.gov.pl/umowy/Agreements/GetAgreements?ROK=2018&amp;ServiceType=04&amp;ProviderId=31525&amp;OW=09&amp;OrthopedicSupply=False&amp;Code=09R%2F010012" TargetMode="External"/><Relationship Id="rId51" Type="http://schemas.openxmlformats.org/officeDocument/2006/relationships/hyperlink" Target="https://aplikacje.nfz.gov.pl/umowy/AgreementsPlanMonths/GetAgreementsPlanMonths?ROK=2018&amp;ServiceType=04&amp;ProviderId=82029&amp;OW=09&amp;OrthopedicSupply=False&amp;Code=09R%2F030713&amp;AgreementTechnicalCode=1231559&amp;ProductCode=04.9998.002.02&amp;Order=1&amp;Month=0" TargetMode="External"/><Relationship Id="rId72" Type="http://schemas.openxmlformats.org/officeDocument/2006/relationships/hyperlink" Target="https://aplikacje.nfz.gov.pl/umowy/AgreementsPlanMonths/GetAgreementsPlanMonths?ROK=2018&amp;ServiceType=04&amp;ProviderId=113263&amp;OW=09&amp;OrthopedicSupply=False&amp;Code=09R%2F031088&amp;AgreementTechnicalCode=1212163&amp;ProductCode=04.2712.020.02&amp;Order=1&amp;Month=0" TargetMode="External"/><Relationship Id="rId93" Type="http://schemas.openxmlformats.org/officeDocument/2006/relationships/hyperlink" Target="https://aplikacje.nfz.gov.pl/umowy/AgreementsPlanMonths/GetAgreementsPlanMonths?ROK=2018&amp;ServiceType=04&amp;ProviderId=30671&amp;OW=09&amp;OrthopedicSupply=False&amp;Code=09R%2F010167&amp;AgreementTechnicalCode=1212269&amp;ProductCode=04.4740.002.02&amp;Order=1&amp;Month=0" TargetMode="External"/><Relationship Id="rId189" Type="http://schemas.openxmlformats.org/officeDocument/2006/relationships/hyperlink" Target="https://aplikacje.nfz.gov.pl/umowy/AgreementsPlanMonths/GetAgreementsPlanMonths?ROK=2018&amp;ServiceType=04&amp;ProviderId=31385&amp;OW=09&amp;OrthopedicSupply=False&amp;Code=09R%2F010037&amp;AgreementTechnicalCode=1227828&amp;ProductCode=04.9998.002.02&amp;Order=2&amp;Month=0" TargetMode="External"/><Relationship Id="rId375" Type="http://schemas.openxmlformats.org/officeDocument/2006/relationships/hyperlink" Target="https://aplikacje.nfz.gov.pl/umowy/Agreements/GetAgreements?ROK=2018&amp;ServiceType=04&amp;ProviderId=30685&amp;OW=09&amp;OrthopedicSupply=False&amp;Code=09R%2F010025" TargetMode="External"/><Relationship Id="rId396" Type="http://schemas.openxmlformats.org/officeDocument/2006/relationships/hyperlink" Target="https://aplikacje.nfz.gov.pl/umowy/Agreements/GetAgreements?ROK=2018&amp;ServiceType=04&amp;ProviderId=31385&amp;OW=09&amp;OrthopedicSupply=False&amp;Code=09R%2F010037" TargetMode="External"/><Relationship Id="rId3" Type="http://schemas.openxmlformats.org/officeDocument/2006/relationships/hyperlink" Target="https://aplikacje.nfz.gov.pl/umowy/AgreementsPlan/GetPlans?ROK=2018&amp;ServiceType=04&amp;ProviderId=31027&amp;OW=09&amp;OrthopedicSupply=False&amp;Code=09R%2F030011&amp;AgreementTechnicalCode=1227195&amp;sortOrder=ascending&amp;colName=Order" TargetMode="External"/><Relationship Id="rId214" Type="http://schemas.openxmlformats.org/officeDocument/2006/relationships/hyperlink" Target="https://aplikacje.nfz.gov.pl/umowy/AgreementsPlanMonths/GetAgreementsPlanMonths?ROK=2018&amp;ServiceType=04&amp;ProviderId=31313&amp;OW=09&amp;OrthopedicSupply=False&amp;Code=09R%2F010002&amp;AgreementTechnicalCode=1213194&amp;ProductCode=04.9998.002.02&amp;Order=1&amp;Month=0" TargetMode="External"/><Relationship Id="rId235" Type="http://schemas.openxmlformats.org/officeDocument/2006/relationships/hyperlink" Target="https://aplikacje.nfz.gov.pl/umowy/Agreements/GetAgreements?ROK=2018&amp;ServiceType=04&amp;ProviderId=30575&amp;OW=09&amp;OrthopedicSupply=False&amp;Code=09R%2F010044" TargetMode="External"/><Relationship Id="rId256" Type="http://schemas.openxmlformats.org/officeDocument/2006/relationships/hyperlink" Target="https://aplikacje.nfz.gov.pl/umowy/Agreements/GetAgreements?ROK=2018&amp;ServiceType=04&amp;ProviderId=82029&amp;OW=09&amp;OrthopedicSupply=False&amp;Code=09R%2F030713" TargetMode="External"/><Relationship Id="rId277" Type="http://schemas.openxmlformats.org/officeDocument/2006/relationships/hyperlink" Target="https://aplikacje.nfz.gov.pl/umowy/Agreements/GetAgreements?ROK=2018&amp;ServiceType=04&amp;ProviderId=113263&amp;OW=09&amp;OrthopedicSupply=False&amp;Code=09R%2F031088" TargetMode="External"/><Relationship Id="rId298" Type="http://schemas.openxmlformats.org/officeDocument/2006/relationships/hyperlink" Target="https://aplikacje.nfz.gov.pl/umowy/Agreements/GetAgreements?ROK=2018&amp;ServiceType=04&amp;ProviderId=30671&amp;OW=09&amp;OrthopedicSupply=False&amp;Code=09R%2F010167" TargetMode="External"/><Relationship Id="rId400" Type="http://schemas.openxmlformats.org/officeDocument/2006/relationships/hyperlink" Target="https://aplikacje.nfz.gov.pl/umowy/Agreements/GetAgreements?ROK=2018&amp;ServiceType=04&amp;ProviderId=31453&amp;OW=09&amp;OrthopedicSupply=False&amp;Code=09R%2F010040" TargetMode="External"/><Relationship Id="rId421" Type="http://schemas.openxmlformats.org/officeDocument/2006/relationships/hyperlink" Target="https://aplikacje.nfz.gov.pl/umowy/Agreements/GetAgreements?ROK=2018&amp;ServiceType=04&amp;ProviderId=31313&amp;OW=09&amp;OrthopedicSupply=False&amp;Code=09R%2F010002" TargetMode="External"/><Relationship Id="rId442" Type="http://schemas.openxmlformats.org/officeDocument/2006/relationships/hyperlink" Target="https://aplikacje.nfz.gov.pl/umowy/Agreements/GetAgreements?ROK=2018&amp;ServiceType=04&amp;ProviderId=97530&amp;OW=09&amp;OrthopedicSupply=False&amp;Code=09R%2F030985" TargetMode="External"/><Relationship Id="rId116" Type="http://schemas.openxmlformats.org/officeDocument/2006/relationships/hyperlink" Target="https://aplikacje.nfz.gov.pl/umowy/AgreementsPlanMonths/GetAgreementsPlanMonths?ROK=2018&amp;ServiceType=04&amp;ProviderId=31010&amp;OW=09&amp;OrthopedicSupply=False&amp;Code=09R%2F010019&amp;AgreementTechnicalCode=1216020&amp;ProductCode=04.1740.007.02&amp;Order=1&amp;Month=0" TargetMode="External"/><Relationship Id="rId137" Type="http://schemas.openxmlformats.org/officeDocument/2006/relationships/hyperlink" Target="https://aplikacje.nfz.gov.pl/umowy/AgreementsPlanMonths/GetAgreementsPlanMonths?ROK=2018&amp;ServiceType=04&amp;ProviderId=30294&amp;OW=09&amp;OrthopedicSupply=False&amp;Code=09R%2F010041&amp;AgreementTechnicalCode=1222914&amp;ProductCode=04.4700.021.02&amp;Order=4&amp;Month=0" TargetMode="External"/><Relationship Id="rId158" Type="http://schemas.openxmlformats.org/officeDocument/2006/relationships/hyperlink" Target="https://aplikacje.nfz.gov.pl/umowy/AgreementsPlanMonths/GetAgreementsPlanMonths?ROK=2018&amp;ServiceType=04&amp;ProviderId=31298&amp;OW=09&amp;OrthopedicSupply=False&amp;Code=09R%2F010001&amp;AgreementTechnicalCode=1225491&amp;ProductCode=04.2730.001.02&amp;Order=1&amp;Month=0" TargetMode="External"/><Relationship Id="rId302" Type="http://schemas.openxmlformats.org/officeDocument/2006/relationships/hyperlink" Target="https://aplikacje.nfz.gov.pl/umowy/Agreements/GetAgreements?ROK=2018&amp;ServiceType=04&amp;ProviderId=30227&amp;OW=09&amp;OrthopedicSupply=False&amp;Code=09R%2F010016" TargetMode="External"/><Relationship Id="rId323" Type="http://schemas.openxmlformats.org/officeDocument/2006/relationships/hyperlink" Target="https://aplikacje.nfz.gov.pl/umowy/Agreements/GetAgreements?ROK=2018&amp;ServiceType=04&amp;ProviderId=31010&amp;OW=09&amp;OrthopedicSupply=False&amp;Code=09R%2F010019" TargetMode="External"/><Relationship Id="rId344" Type="http://schemas.openxmlformats.org/officeDocument/2006/relationships/hyperlink" Target="https://aplikacje.nfz.gov.pl/umowy/Agreements/GetAgreements?ROK=2018&amp;ServiceType=04&amp;ProviderId=30294&amp;OW=09&amp;OrthopedicSupply=False&amp;Code=09R%2F010041" TargetMode="External"/><Relationship Id="rId20" Type="http://schemas.openxmlformats.org/officeDocument/2006/relationships/hyperlink" Target="https://aplikacje.nfz.gov.pl/umowy/AgreementsPlanMonths/GetAgreementsPlanMonths?ROK=2018&amp;ServiceType=04&amp;ProviderId=120369&amp;OW=09&amp;OrthopedicSupply=False&amp;Code=09R%2F031191&amp;AgreementTechnicalCode=1224112&amp;ProductCode=04.5172.003.02&amp;Order=1&amp;Month=0" TargetMode="External"/><Relationship Id="rId41" Type="http://schemas.openxmlformats.org/officeDocument/2006/relationships/hyperlink" Target="https://aplikacje.nfz.gov.pl/umowy/AgreementsPlanMonths/GetAgreementsPlanMonths?ROK=2018&amp;ServiceType=04&amp;ProviderId=46013&amp;OW=09&amp;OrthopedicSupply=False&amp;Code=09R%2F030597&amp;AgreementTechnicalCode=1075770&amp;ProductCode=04.9998.002.02&amp;Order=2&amp;Month=0" TargetMode="External"/><Relationship Id="rId62" Type="http://schemas.openxmlformats.org/officeDocument/2006/relationships/hyperlink" Target="https://aplikacje.nfz.gov.pl/umowy/AgreementsPlanMonths/GetAgreementsPlanMonths?ROK=2018&amp;ServiceType=04&amp;ProviderId=46014&amp;OW=09&amp;OrthopedicSupply=False&amp;Code=09R%2F030598&amp;AgreementTechnicalCode=1227192&amp;ProductCode=04.1700.001.02&amp;Order=1&amp;Month=0" TargetMode="External"/><Relationship Id="rId83" Type="http://schemas.openxmlformats.org/officeDocument/2006/relationships/hyperlink" Target="https://aplikacje.nfz.gov.pl/umowy/AgreementsPlanMonths/GetAgreementsPlanMonths?ROK=2018&amp;ServiceType=04&amp;ProviderId=30853&amp;OW=09&amp;OrthopedicSupply=False&amp;Code=09R%2F010023&amp;AgreementTechnicalCode=1213671&amp;ProductCode=04.9998.002.02&amp;Order=1&amp;Month=0" TargetMode="External"/><Relationship Id="rId179" Type="http://schemas.openxmlformats.org/officeDocument/2006/relationships/hyperlink" Target="https://aplikacje.nfz.gov.pl/umowy/AgreementsPlanMonths/GetAgreementsPlanMonths?ROK=2018&amp;ServiceType=04&amp;ProviderId=31289&amp;OW=09&amp;OrthopedicSupply=False&amp;Code=09R%2F010043&amp;AgreementTechnicalCode=1208708&amp;ProductCode=04.2712.020.02&amp;Order=1&amp;Month=0" TargetMode="External"/><Relationship Id="rId365" Type="http://schemas.openxmlformats.org/officeDocument/2006/relationships/hyperlink" Target="https://aplikacje.nfz.gov.pl/umowy/Agreements/GetAgreements?ROK=2018&amp;ServiceType=04&amp;ProviderId=31311&amp;OW=09&amp;OrthopedicSupply=False&amp;Code=09R%2F010004" TargetMode="External"/><Relationship Id="rId386" Type="http://schemas.openxmlformats.org/officeDocument/2006/relationships/hyperlink" Target="https://aplikacje.nfz.gov.pl/umowy/Agreements/GetAgreements?ROK=2018&amp;ServiceType=04&amp;ProviderId=31289&amp;OW=09&amp;OrthopedicSupply=False&amp;Code=09R%2F010043" TargetMode="External"/><Relationship Id="rId190" Type="http://schemas.openxmlformats.org/officeDocument/2006/relationships/hyperlink" Target="https://aplikacje.nfz.gov.pl/umowy/AgreementsPlanMonths/GetAgreementsPlanMonths?ROK=2018&amp;ServiceType=04&amp;ProviderId=31385&amp;OW=09&amp;OrthopedicSupply=False&amp;Code=09R%2F010037&amp;AgreementTechnicalCode=1227828&amp;ProductCode=04.4710.001.02&amp;Order=1&amp;Month=0" TargetMode="External"/><Relationship Id="rId204" Type="http://schemas.openxmlformats.org/officeDocument/2006/relationships/hyperlink" Target="https://aplikacje.nfz.gov.pl/umowy/AgreementsPlanMonths/GetAgreementsPlanMonths?ROK=2018&amp;ServiceType=04&amp;ProviderId=30528&amp;OW=09&amp;OrthopedicSupply=False&amp;Code=09R%2F010015&amp;AgreementTechnicalCode=1208713&amp;ProductCode=04.9998.002.02&amp;Order=1&amp;Month=0" TargetMode="External"/><Relationship Id="rId225" Type="http://schemas.openxmlformats.org/officeDocument/2006/relationships/hyperlink" Target="https://aplikacje.nfz.gov.pl/umowy/Agreements/GetAgreements?ROK=2018&amp;ServiceType=04&amp;ProviderId=31027&amp;OW=09&amp;OrthopedicSupply=False&amp;Code=09R%2F030011" TargetMode="External"/><Relationship Id="rId246" Type="http://schemas.openxmlformats.org/officeDocument/2006/relationships/hyperlink" Target="https://aplikacje.nfz.gov.pl/umowy/Agreements/GetAgreements?ROK=2018&amp;ServiceType=04&amp;ProviderId=46013&amp;OW=09&amp;OrthopedicSupply=False&amp;Code=09R%2F030597" TargetMode="External"/><Relationship Id="rId267" Type="http://schemas.openxmlformats.org/officeDocument/2006/relationships/hyperlink" Target="https://aplikacje.nfz.gov.pl/umowy/Agreements/GetAgreements?ROK=2018&amp;ServiceType=04&amp;ProviderId=46014&amp;OW=09&amp;OrthopedicSupply=False&amp;Code=09R%2F030598" TargetMode="External"/><Relationship Id="rId288" Type="http://schemas.openxmlformats.org/officeDocument/2006/relationships/hyperlink" Target="https://aplikacje.nfz.gov.pl/umowy/Agreements/GetAgreements?ROK=2018&amp;ServiceType=04&amp;ProviderId=30853&amp;OW=09&amp;OrthopedicSupply=False&amp;Code=09R%2F010023" TargetMode="External"/><Relationship Id="rId411" Type="http://schemas.openxmlformats.org/officeDocument/2006/relationships/hyperlink" Target="https://aplikacje.nfz.gov.pl/umowy/Agreements/GetAgreements?ROK=2018&amp;ServiceType=04&amp;ProviderId=30528&amp;OW=09&amp;OrthopedicSupply=False&amp;Code=09R%2F010015" TargetMode="External"/><Relationship Id="rId432" Type="http://schemas.openxmlformats.org/officeDocument/2006/relationships/hyperlink" Target="https://aplikacje.nfz.gov.pl/umowy/AgreementsPlanMonths/GetAgreementsPlanMonths?ROK=2018&amp;ServiceType=04&amp;ProviderId=97530&amp;OW=09&amp;OrthopedicSupply=False&amp;Code=09R%2F030985&amp;AgreementTechnicalCode=1225320&amp;ProductCode=04.2730.001.02&amp;Order=1&amp;Month=0" TargetMode="External"/><Relationship Id="rId106" Type="http://schemas.openxmlformats.org/officeDocument/2006/relationships/hyperlink" Target="https://aplikacje.nfz.gov.pl/umowy/AgreementsPlanMonths/GetAgreementsPlanMonths?ROK=2018&amp;ServiceType=04&amp;ProviderId=31373&amp;OW=09&amp;OrthopedicSupply=False&amp;Code=09R%2F010006&amp;AgreementTechnicalCode=1222910&amp;ProductCode=04.2700.020.02&amp;Order=1&amp;Month=0" TargetMode="External"/><Relationship Id="rId127" Type="http://schemas.openxmlformats.org/officeDocument/2006/relationships/hyperlink" Target="https://aplikacje.nfz.gov.pl/umowy/AgreementsPlanMonths/GetAgreementsPlanMonths?ROK=2018&amp;ServiceType=04&amp;ProviderId=97471&amp;OW=09&amp;OrthopedicSupply=False&amp;Code=09R%2F030981&amp;AgreementTechnicalCode=1213192&amp;ProductCode=04.9998.002.02&amp;Order=1&amp;Month=0" TargetMode="External"/><Relationship Id="rId313" Type="http://schemas.openxmlformats.org/officeDocument/2006/relationships/hyperlink" Target="https://aplikacje.nfz.gov.pl/umowy/Agreements/GetAgreements?ROK=2018&amp;ServiceType=04&amp;ProviderId=31495&amp;OW=09&amp;OrthopedicSupply=False&amp;Code=09R%2F010007" TargetMode="External"/><Relationship Id="rId10" Type="http://schemas.openxmlformats.org/officeDocument/2006/relationships/hyperlink" Target="https://aplikacje.nfz.gov.pl/umowy/AgreementsPlanMonths/GetAgreementsPlanMonths?ROK=2018&amp;ServiceType=04&amp;ProviderId=92104&amp;OW=09&amp;OrthopedicSupply=False&amp;Code=09R%2F030868&amp;AgreementTechnicalCode=1222056&amp;ProductCode=04.1740.007.02&amp;Order=1&amp;Month=0" TargetMode="External"/><Relationship Id="rId31" Type="http://schemas.openxmlformats.org/officeDocument/2006/relationships/hyperlink" Target="https://aplikacje.nfz.gov.pl/umowy/AgreementsPlanMonths/GetAgreementsPlanMonths?ROK=2018&amp;ServiceType=04&amp;ProviderId=30575&amp;OW=09&amp;OrthopedicSupply=False&amp;Code=09R%2F010044&amp;AgreementTechnicalCode=1213189&amp;ProductCode=04.2700.020.02&amp;Order=1&amp;Month=0" TargetMode="External"/><Relationship Id="rId52" Type="http://schemas.openxmlformats.org/officeDocument/2006/relationships/hyperlink" Target="https://aplikacje.nfz.gov.pl/umowy/AgreementsPlanMonths/GetAgreementsPlanMonths?ROK=2018&amp;ServiceType=04&amp;ProviderId=82029&amp;OW=09&amp;OrthopedicSupply=False&amp;Code=09R%2F030713&amp;AgreementTechnicalCode=1231559&amp;ProductCode=04.1700.001.02&amp;Order=1&amp;Month=0" TargetMode="External"/><Relationship Id="rId73" Type="http://schemas.openxmlformats.org/officeDocument/2006/relationships/hyperlink" Target="https://aplikacje.nfz.gov.pl/umowy/AgreementsPlanMonths/GetAgreementsPlanMonths?ROK=2018&amp;ServiceType=04&amp;ProviderId=116652&amp;OW=09&amp;OrthopedicSupply=False&amp;Code=09R%2F031153&amp;AgreementTechnicalCode=1213196&amp;ProductCode=04.1780.007.02&amp;Order=1&amp;Month=0" TargetMode="External"/><Relationship Id="rId94" Type="http://schemas.openxmlformats.org/officeDocument/2006/relationships/hyperlink" Target="https://aplikacje.nfz.gov.pl/umowy/AgreementsPlanMonths/GetAgreementsPlanMonths?ROK=2018&amp;ServiceType=04&amp;ProviderId=31517&amp;OW=09&amp;OrthopedicSupply=False&amp;Code=09R%2F010047&amp;AgreementTechnicalCode=1205571&amp;ProductCode=04.9998.002.02&amp;Order=1&amp;Month=0" TargetMode="External"/><Relationship Id="rId148" Type="http://schemas.openxmlformats.org/officeDocument/2006/relationships/hyperlink" Target="https://aplikacje.nfz.gov.pl/umowy/AgreementsPlanMonths/GetAgreementsPlanMonths?ROK=2018&amp;ServiceType=04&amp;ProviderId=31525&amp;OW=09&amp;OrthopedicSupply=False&amp;Code=09R%2F010012&amp;AgreementTechnicalCode=1209941&amp;ProductCode=04.4700.021.02&amp;Order=1&amp;Month=0" TargetMode="External"/><Relationship Id="rId169" Type="http://schemas.openxmlformats.org/officeDocument/2006/relationships/hyperlink" Target="https://aplikacje.nfz.gov.pl/umowy/AgreementsPlanMonths/GetAgreementsPlanMonths?ROK=2018&amp;ServiceType=04&amp;ProviderId=30662&amp;OW=09&amp;OrthopedicSupply=False&amp;Code=09R%2F010067&amp;AgreementTechnicalCode=1212162&amp;ProductCode=04.4740.002.02&amp;Order=1&amp;Month=0" TargetMode="External"/><Relationship Id="rId334" Type="http://schemas.openxmlformats.org/officeDocument/2006/relationships/hyperlink" Target="https://aplikacje.nfz.gov.pl/umowy/Agreements/GetAgreements?ROK=2018&amp;ServiceType=04&amp;ProviderId=30294&amp;OW=09&amp;OrthopedicSupply=False&amp;Code=09R%2F010041" TargetMode="External"/><Relationship Id="rId355" Type="http://schemas.openxmlformats.org/officeDocument/2006/relationships/hyperlink" Target="https://aplikacje.nfz.gov.pl/umowy/Agreements/GetAgreements?ROK=2018&amp;ServiceType=04&amp;ProviderId=31525&amp;OW=09&amp;OrthopedicSupply=False&amp;Code=09R%2F010012" TargetMode="External"/><Relationship Id="rId376" Type="http://schemas.openxmlformats.org/officeDocument/2006/relationships/hyperlink" Target="https://aplikacje.nfz.gov.pl/umowy/Agreements/GetAgreements?ROK=2018&amp;ServiceType=04&amp;ProviderId=30685&amp;OW=09&amp;OrthopedicSupply=False&amp;Code=09R%2F010025" TargetMode="External"/><Relationship Id="rId397" Type="http://schemas.openxmlformats.org/officeDocument/2006/relationships/hyperlink" Target="https://aplikacje.nfz.gov.pl/umowy/Agreements/GetAgreements?ROK=2018&amp;ServiceType=04&amp;ProviderId=31385&amp;OW=09&amp;OrthopedicSupply=False&amp;Code=09R%2F010037" TargetMode="External"/><Relationship Id="rId4" Type="http://schemas.openxmlformats.org/officeDocument/2006/relationships/hyperlink" Target="https://aplikacje.nfz.gov.pl/umowy/AgreementsPlan/GetPlans?ROK=2018&amp;ServiceType=04&amp;ProviderId=31027&amp;OW=09&amp;OrthopedicSupply=False&amp;Code=09R%2F030011&amp;AgreementTechnicalCode=1227195&amp;sortOrder=ascending&amp;colName=Sum" TargetMode="External"/><Relationship Id="rId180" Type="http://schemas.openxmlformats.org/officeDocument/2006/relationships/hyperlink" Target="https://aplikacje.nfz.gov.pl/umowy/AgreementsPlanMonths/GetAgreementsPlanMonths?ROK=2018&amp;ServiceType=04&amp;ProviderId=31289&amp;OW=09&amp;OrthopedicSupply=False&amp;Code=09R%2F010043&amp;AgreementTechnicalCode=1208708&amp;ProductCode=04.1744.007.02&amp;Order=1&amp;Month=0" TargetMode="External"/><Relationship Id="rId215" Type="http://schemas.openxmlformats.org/officeDocument/2006/relationships/hyperlink" Target="https://aplikacje.nfz.gov.pl/umowy/AgreementsPlanMonths/GetAgreementsPlanMonths?ROK=2018&amp;ServiceType=04&amp;ProviderId=31313&amp;OW=09&amp;OrthopedicSupply=False&amp;Code=09R%2F010002&amp;AgreementTechnicalCode=1213194&amp;ProductCode=04.1700.001.02&amp;Order=1&amp;Month=0" TargetMode="External"/><Relationship Id="rId236" Type="http://schemas.openxmlformats.org/officeDocument/2006/relationships/hyperlink" Target="https://aplikacje.nfz.gov.pl/umowy/Agreements/GetAgreements?ROK=2018&amp;ServiceType=04&amp;ProviderId=30575&amp;OW=09&amp;OrthopedicSupply=False&amp;Code=09R%2F010044" TargetMode="External"/><Relationship Id="rId257" Type="http://schemas.openxmlformats.org/officeDocument/2006/relationships/hyperlink" Target="https://aplikacje.nfz.gov.pl/umowy/Agreements/GetAgreements?ROK=2018&amp;ServiceType=04&amp;ProviderId=82029&amp;OW=09&amp;OrthopedicSupply=False&amp;Code=09R%2F030713" TargetMode="External"/><Relationship Id="rId278" Type="http://schemas.openxmlformats.org/officeDocument/2006/relationships/hyperlink" Target="https://aplikacje.nfz.gov.pl/umowy/Agreements/GetAgreements?ROK=2018&amp;ServiceType=04&amp;ProviderId=116652&amp;OW=09&amp;OrthopedicSupply=False&amp;Code=09R%2F031153" TargetMode="External"/><Relationship Id="rId401" Type="http://schemas.openxmlformats.org/officeDocument/2006/relationships/hyperlink" Target="https://aplikacje.nfz.gov.pl/umowy/Agreements/GetAgreements?ROK=2018&amp;ServiceType=04&amp;ProviderId=31453&amp;OW=09&amp;OrthopedicSupply=False&amp;Code=09R%2F010040" TargetMode="External"/><Relationship Id="rId422" Type="http://schemas.openxmlformats.org/officeDocument/2006/relationships/hyperlink" Target="https://aplikacje.nfz.gov.pl/umowy/Agreements/GetAgreements?ROK=2018&amp;ServiceType=04&amp;ProviderId=31313&amp;OW=09&amp;OrthopedicSupply=False&amp;Code=09R%2F010002" TargetMode="External"/><Relationship Id="rId443" Type="http://schemas.openxmlformats.org/officeDocument/2006/relationships/printerSettings" Target="../printerSettings/printerSettings27.bin"/><Relationship Id="rId303" Type="http://schemas.openxmlformats.org/officeDocument/2006/relationships/hyperlink" Target="https://aplikacje.nfz.gov.pl/umowy/Agreements/GetAgreements?ROK=2018&amp;ServiceType=04&amp;ProviderId=30227&amp;OW=09&amp;OrthopedicSupply=False&amp;Code=09R%2F010016" TargetMode="External"/><Relationship Id="rId42" Type="http://schemas.openxmlformats.org/officeDocument/2006/relationships/hyperlink" Target="https://aplikacje.nfz.gov.pl/umowy/AgreementsPlanMonths/GetAgreementsPlanMonths?ROK=2018&amp;ServiceType=04&amp;ProviderId=46013&amp;OW=09&amp;OrthopedicSupply=False&amp;Code=09R%2F030597&amp;AgreementTechnicalCode=1075770&amp;ProductCode=04.1700.001.02&amp;Order=1&amp;Month=0" TargetMode="External"/><Relationship Id="rId84" Type="http://schemas.openxmlformats.org/officeDocument/2006/relationships/hyperlink" Target="https://aplikacje.nfz.gov.pl/umowy/AgreementsPlanMonths/GetAgreementsPlanMonths?ROK=2018&amp;ServiceType=04&amp;ProviderId=30853&amp;OW=09&amp;OrthopedicSupply=False&amp;Code=09R%2F010023&amp;AgreementTechnicalCode=1213671&amp;ProductCode=04.1700.001.02&amp;Order=1&amp;Month=0" TargetMode="External"/><Relationship Id="rId138" Type="http://schemas.openxmlformats.org/officeDocument/2006/relationships/hyperlink" Target="https://aplikacje.nfz.gov.pl/umowy/AgreementsPlanMonths/GetAgreementsPlanMonths?ROK=2018&amp;ServiceType=04&amp;ProviderId=30294&amp;OW=09&amp;OrthopedicSupply=False&amp;Code=09R%2F010041&amp;AgreementTechnicalCode=1222914&amp;ProductCode=04.0001.001.14&amp;Order=1&amp;Month=0" TargetMode="External"/><Relationship Id="rId345" Type="http://schemas.openxmlformats.org/officeDocument/2006/relationships/hyperlink" Target="https://aplikacje.nfz.gov.pl/umowy/Agreements/GetAgreements?ROK=2018&amp;ServiceType=04&amp;ProviderId=30294&amp;OW=09&amp;OrthopedicSupply=False&amp;Code=09R%2F010041" TargetMode="External"/><Relationship Id="rId387" Type="http://schemas.openxmlformats.org/officeDocument/2006/relationships/hyperlink" Target="https://aplikacje.nfz.gov.pl/umowy/Agreements/GetAgreements?ROK=2018&amp;ServiceType=04&amp;ProviderId=31289&amp;OW=09&amp;OrthopedicSupply=False&amp;Code=09R%2F010043" TargetMode="External"/><Relationship Id="rId191" Type="http://schemas.openxmlformats.org/officeDocument/2006/relationships/hyperlink" Target="https://aplikacje.nfz.gov.pl/umowy/AgreementsPlanMonths/GetAgreementsPlanMonths?ROK=2018&amp;ServiceType=04&amp;ProviderId=31385&amp;OW=09&amp;OrthopedicSupply=False&amp;Code=09R%2F010037&amp;AgreementTechnicalCode=1227828&amp;ProductCode=04.4700.002.02&amp;Order=1&amp;Month=0" TargetMode="External"/><Relationship Id="rId205" Type="http://schemas.openxmlformats.org/officeDocument/2006/relationships/hyperlink" Target="https://aplikacje.nfz.gov.pl/umowy/AgreementsPlanMonths/GetAgreementsPlanMonths?ROK=2018&amp;ServiceType=04&amp;ProviderId=30528&amp;OW=09&amp;OrthopedicSupply=False&amp;Code=09R%2F010015&amp;AgreementTechnicalCode=1208713&amp;ProductCode=04.1744.007.02&amp;Order=1&amp;Month=0" TargetMode="External"/><Relationship Id="rId247" Type="http://schemas.openxmlformats.org/officeDocument/2006/relationships/hyperlink" Target="https://aplikacje.nfz.gov.pl/umowy/Agreements/GetAgreements?ROK=2018&amp;ServiceType=04&amp;ProviderId=46013&amp;OW=09&amp;OrthopedicSupply=False&amp;Code=09R%2F030597" TargetMode="External"/><Relationship Id="rId412" Type="http://schemas.openxmlformats.org/officeDocument/2006/relationships/hyperlink" Target="https://aplikacje.nfz.gov.pl/umowy/Agreements/GetAgreements?ROK=2018&amp;ServiceType=04&amp;ProviderId=30231&amp;OW=09&amp;OrthopedicSupply=False&amp;Code=09R%2F010018" TargetMode="External"/><Relationship Id="rId107" Type="http://schemas.openxmlformats.org/officeDocument/2006/relationships/hyperlink" Target="https://aplikacje.nfz.gov.pl/umowy/AgreementsPlanMonths/GetAgreementsPlanMonths?ROK=2018&amp;ServiceType=04&amp;ProviderId=31373&amp;OW=09&amp;OrthopedicSupply=False&amp;Code=09R%2F010006&amp;AgreementTechnicalCode=1222910&amp;ProductCode=04.1740.007.02&amp;Order=2&amp;Month=0" TargetMode="External"/><Relationship Id="rId289" Type="http://schemas.openxmlformats.org/officeDocument/2006/relationships/hyperlink" Target="https://aplikacje.nfz.gov.pl/umowy/Agreements/GetAgreements?ROK=2018&amp;ServiceType=04&amp;ProviderId=30853&amp;OW=09&amp;OrthopedicSupply=False&amp;Code=09R%2F010023" TargetMode="External"/><Relationship Id="rId11" Type="http://schemas.openxmlformats.org/officeDocument/2006/relationships/hyperlink" Target="https://aplikacje.nfz.gov.pl/umowy/AgreementsPlanMonths/GetAgreementsPlanMonths?ROK=2018&amp;ServiceType=04&amp;ProviderId=92104&amp;OW=09&amp;OrthopedicSupply=False&amp;Code=09R%2F030868&amp;AgreementTechnicalCode=1222056&amp;ProductCode=04.9998.002.02&amp;Order=1&amp;Month=0" TargetMode="External"/><Relationship Id="rId53" Type="http://schemas.openxmlformats.org/officeDocument/2006/relationships/hyperlink" Target="https://aplikacje.nfz.gov.pl/umowy/AgreementsPlanMonths/GetAgreementsPlanMonths?ROK=2018&amp;ServiceType=04&amp;ProviderId=90457&amp;OW=09&amp;OrthopedicSupply=False&amp;Code=09R%2F030829&amp;AgreementTechnicalCode=1212136&amp;ProductCode=04.9998.002.02&amp;Order=1&amp;Month=0" TargetMode="External"/><Relationship Id="rId149" Type="http://schemas.openxmlformats.org/officeDocument/2006/relationships/hyperlink" Target="https://aplikacje.nfz.gov.pl/umowy/AgreementsPlanMonths/GetAgreementsPlanMonths?ROK=2018&amp;ServiceType=04&amp;ProviderId=31525&amp;OW=09&amp;OrthopedicSupply=False&amp;Code=09R%2F010012&amp;AgreementTechnicalCode=1209941&amp;ProductCode=04.1740.007.02&amp;Order=1&amp;Month=0" TargetMode="External"/><Relationship Id="rId314" Type="http://schemas.openxmlformats.org/officeDocument/2006/relationships/hyperlink" Target="https://aplikacje.nfz.gov.pl/umowy/Agreements/GetAgreements?ROK=2018&amp;ServiceType=04&amp;ProviderId=31495&amp;OW=09&amp;OrthopedicSupply=False&amp;Code=09R%2F010007" TargetMode="External"/><Relationship Id="rId356" Type="http://schemas.openxmlformats.org/officeDocument/2006/relationships/hyperlink" Target="https://aplikacje.nfz.gov.pl/umowy/Agreements/GetAgreements?ROK=2018&amp;ServiceType=04&amp;ProviderId=31525&amp;OW=09&amp;OrthopedicSupply=False&amp;Code=09R%2F010012" TargetMode="External"/><Relationship Id="rId398" Type="http://schemas.openxmlformats.org/officeDocument/2006/relationships/hyperlink" Target="https://aplikacje.nfz.gov.pl/umowy/Agreements/GetAgreements?ROK=2018&amp;ServiceType=04&amp;ProviderId=31453&amp;OW=09&amp;OrthopedicSupply=False&amp;Code=09R%2F010040" TargetMode="External"/><Relationship Id="rId95" Type="http://schemas.openxmlformats.org/officeDocument/2006/relationships/hyperlink" Target="https://aplikacje.nfz.gov.pl/umowy/AgreementsPlanMonths/GetAgreementsPlanMonths?ROK=2018&amp;ServiceType=04&amp;ProviderId=31517&amp;OW=09&amp;OrthopedicSupply=False&amp;Code=09R%2F010047&amp;AgreementTechnicalCode=1205571&amp;ProductCode=04.1700.001.02&amp;Order=1&amp;Month=0" TargetMode="External"/><Relationship Id="rId160" Type="http://schemas.openxmlformats.org/officeDocument/2006/relationships/hyperlink" Target="https://aplikacje.nfz.gov.pl/umowy/AgreementsPlanMonths/GetAgreementsPlanMonths?ROK=2018&amp;ServiceType=04&amp;ProviderId=31311&amp;OW=09&amp;OrthopedicSupply=False&amp;Code=09R%2F010004&amp;AgreementTechnicalCode=1224808&amp;ProductCode=04.1740.007.02&amp;Order=1&amp;Month=0" TargetMode="External"/><Relationship Id="rId216" Type="http://schemas.openxmlformats.org/officeDocument/2006/relationships/hyperlink" Target="https://aplikacje.nfz.gov.pl/umowy/AgreementsPlanMonths/GetAgreementsPlanMonths?ROK=2018&amp;ServiceType=04&amp;ProviderId=31313&amp;OW=09&amp;OrthopedicSupply=False&amp;Code=09R%2F010002&amp;AgreementTechnicalCode=1213194&amp;ProductCode=04.2700.020.02&amp;Order=1&amp;Month=0" TargetMode="External"/><Relationship Id="rId423" Type="http://schemas.openxmlformats.org/officeDocument/2006/relationships/hyperlink" Target="https://aplikacje.nfz.gov.pl/umowy/AgreementsPlanMonths/GetAgreementsPlanMonths?ROK=2018&amp;ServiceType=04&amp;ProviderId=97530&amp;OW=09&amp;OrthopedicSupply=False&amp;Code=09R%2F030985&amp;AgreementTechnicalCode=1225320&amp;ProductCode=04.9998.002.02&amp;Order=2&amp;Month=0" TargetMode="External"/><Relationship Id="rId258" Type="http://schemas.openxmlformats.org/officeDocument/2006/relationships/hyperlink" Target="https://aplikacje.nfz.gov.pl/umowy/Agreements/GetAgreements?ROK=2018&amp;ServiceType=04&amp;ProviderId=90457&amp;OW=09&amp;OrthopedicSupply=False&amp;Code=09R%2F030829" TargetMode="External"/><Relationship Id="rId22" Type="http://schemas.openxmlformats.org/officeDocument/2006/relationships/hyperlink" Target="https://aplikacje.nfz.gov.pl/umowy/AgreementsPlanMonths/GetAgreementsPlanMonths?ROK=2018&amp;ServiceType=04&amp;ProviderId=110080&amp;OW=09&amp;OrthopedicSupply=False&amp;Code=09R%2F031082&amp;AgreementTechnicalCode=1214501&amp;ProductCode=04.2706.020.02&amp;Order=1&amp;Month=0" TargetMode="External"/><Relationship Id="rId64" Type="http://schemas.openxmlformats.org/officeDocument/2006/relationships/hyperlink" Target="https://aplikacje.nfz.gov.pl/umowy/AgreementsPlanMonths/GetAgreementsPlanMonths?ROK=2018&amp;ServiceType=04&amp;ProviderId=31544&amp;OW=09&amp;OrthopedicSupply=False&amp;Code=09R%2F030099&amp;AgreementTechnicalCode=1209975&amp;ProductCode=04.5172.003.02&amp;Order=1&amp;Month=0" TargetMode="External"/><Relationship Id="rId118" Type="http://schemas.openxmlformats.org/officeDocument/2006/relationships/hyperlink" Target="https://aplikacje.nfz.gov.pl/umowy/AgreementsPlanMonths/GetAgreementsPlanMonths?ROK=2018&amp;ServiceType=04&amp;ProviderId=31010&amp;OW=09&amp;OrthopedicSupply=False&amp;Code=09R%2F010019&amp;AgreementTechnicalCode=1216020&amp;ProductCode=04.2712.020.02&amp;Order=1&amp;Month=0" TargetMode="External"/><Relationship Id="rId325" Type="http://schemas.openxmlformats.org/officeDocument/2006/relationships/hyperlink" Target="https://aplikacje.nfz.gov.pl/umowy/Agreements/GetAgreements?ROK=2018&amp;ServiceType=04&amp;ProviderId=31010&amp;OW=09&amp;OrthopedicSupply=False&amp;Code=09R%2F010019" TargetMode="External"/><Relationship Id="rId367" Type="http://schemas.openxmlformats.org/officeDocument/2006/relationships/hyperlink" Target="https://aplikacje.nfz.gov.pl/umowy/Agreements/GetAgreements?ROK=2018&amp;ServiceType=04&amp;ProviderId=31311&amp;OW=09&amp;OrthopedicSupply=False&amp;Code=09R%2F010004" TargetMode="External"/><Relationship Id="rId171" Type="http://schemas.openxmlformats.org/officeDocument/2006/relationships/hyperlink" Target="https://aplikacje.nfz.gov.pl/umowy/AgreementsPlanMonths/GetAgreementsPlanMonths?ROK=2018&amp;ServiceType=04&amp;ProviderId=30685&amp;OW=09&amp;OrthopedicSupply=False&amp;Code=09R%2F010025&amp;AgreementTechnicalCode=1205575&amp;ProductCode=04.1744.007.02&amp;Order=1&amp;Month=0" TargetMode="External"/><Relationship Id="rId227" Type="http://schemas.openxmlformats.org/officeDocument/2006/relationships/hyperlink" Target="https://aplikacje.nfz.gov.pl/umowy/Agreements/GetAgreements?ROK=2018&amp;ServiceType=04&amp;ProviderId=110080&amp;OW=09&amp;OrthopedicSupply=False&amp;Code=09R%2F031082" TargetMode="External"/><Relationship Id="rId269" Type="http://schemas.openxmlformats.org/officeDocument/2006/relationships/hyperlink" Target="https://aplikacje.nfz.gov.pl/umowy/Agreements/GetAgreements?ROK=2018&amp;ServiceType=04&amp;ProviderId=31544&amp;OW=09&amp;OrthopedicSupply=False&amp;Code=09R%2F030099" TargetMode="External"/><Relationship Id="rId434" Type="http://schemas.openxmlformats.org/officeDocument/2006/relationships/hyperlink" Target="https://aplikacje.nfz.gov.pl/umowy/Agreements/GetAgreements?ROK=2018&amp;ServiceType=04&amp;ProviderId=97530&amp;OW=09&amp;OrthopedicSupply=False&amp;Code=09R%2F030985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bdoz.rzeszow.uw.gov.pl/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hyperlink" Target="https://bdoz.rzeszow.uw.gov.p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workbookViewId="0"/>
  </sheetViews>
  <sheetFormatPr defaultRowHeight="15"/>
  <cols>
    <col min="1" max="1" width="20" customWidth="1"/>
    <col min="2" max="2" width="43" customWidth="1"/>
    <col min="3" max="3" width="22.85546875" customWidth="1"/>
    <col min="4" max="4" width="22" customWidth="1"/>
    <col min="5" max="5" width="22.140625" customWidth="1"/>
    <col min="6" max="6" width="20.5703125" customWidth="1"/>
  </cols>
  <sheetData>
    <row r="1" spans="1:6" ht="15.75">
      <c r="A1" s="411" t="s">
        <v>1295</v>
      </c>
    </row>
    <row r="2" spans="1:6" ht="15.75">
      <c r="A2" s="411" t="s">
        <v>1296</v>
      </c>
    </row>
    <row r="3" spans="1:6">
      <c r="A3" s="423" t="s">
        <v>1395</v>
      </c>
    </row>
    <row r="4" spans="1:6" ht="15.75" thickBot="1">
      <c r="A4" s="994"/>
      <c r="B4" s="995"/>
      <c r="C4" s="995"/>
      <c r="D4" s="995"/>
      <c r="E4" s="995"/>
      <c r="F4" s="995"/>
    </row>
    <row r="5" spans="1:6" ht="15.75" thickBot="1">
      <c r="A5" s="413" t="s">
        <v>1297</v>
      </c>
      <c r="B5" s="414" t="s">
        <v>1298</v>
      </c>
      <c r="C5" s="427" t="s">
        <v>1299</v>
      </c>
      <c r="D5" s="427" t="s">
        <v>1300</v>
      </c>
      <c r="E5" s="427" t="s">
        <v>1301</v>
      </c>
      <c r="F5" s="427" t="s">
        <v>1302</v>
      </c>
    </row>
    <row r="6" spans="1:6" ht="15.75" thickBot="1">
      <c r="A6" s="991" t="s">
        <v>1303</v>
      </c>
      <c r="B6" s="416" t="s">
        <v>1304</v>
      </c>
      <c r="C6" s="426" t="s">
        <v>1305</v>
      </c>
      <c r="D6" s="426">
        <v>153.9</v>
      </c>
      <c r="E6" s="426">
        <v>122.8</v>
      </c>
      <c r="F6" s="426">
        <v>185</v>
      </c>
    </row>
    <row r="7" spans="1:6" ht="15.75" thickBot="1">
      <c r="A7" s="993"/>
      <c r="B7" s="416" t="s">
        <v>1306</v>
      </c>
      <c r="C7" s="426" t="s">
        <v>1307</v>
      </c>
      <c r="D7" s="426">
        <v>289.89999999999998</v>
      </c>
      <c r="E7" s="426">
        <v>244.8</v>
      </c>
      <c r="F7" s="426">
        <v>335</v>
      </c>
    </row>
    <row r="8" spans="1:6" ht="15.75" thickBot="1">
      <c r="A8" s="993"/>
      <c r="B8" s="416" t="s">
        <v>1308</v>
      </c>
      <c r="C8" s="426" t="s">
        <v>1309</v>
      </c>
      <c r="D8" s="426">
        <v>100.8</v>
      </c>
      <c r="E8" s="426">
        <v>76.5</v>
      </c>
      <c r="F8" s="426">
        <v>125.1</v>
      </c>
    </row>
    <row r="9" spans="1:6" ht="15.75" thickBot="1">
      <c r="A9" s="993"/>
      <c r="B9" s="416" t="s">
        <v>1310</v>
      </c>
      <c r="C9" s="426" t="s">
        <v>1311</v>
      </c>
      <c r="D9" s="426">
        <v>455.7</v>
      </c>
      <c r="E9" s="426">
        <v>395.2</v>
      </c>
      <c r="F9" s="426">
        <v>516.20000000000005</v>
      </c>
    </row>
    <row r="10" spans="1:6" ht="15.75" thickBot="1">
      <c r="A10" s="993"/>
      <c r="B10" s="416" t="s">
        <v>1312</v>
      </c>
      <c r="C10" s="426" t="s">
        <v>1313</v>
      </c>
      <c r="D10" s="426">
        <v>1103.5</v>
      </c>
      <c r="E10" s="426">
        <v>1010.4</v>
      </c>
      <c r="F10" s="426">
        <v>1196.5999999999999</v>
      </c>
    </row>
    <row r="11" spans="1:6" ht="15.75" thickBot="1">
      <c r="A11" s="993"/>
      <c r="B11" s="416" t="s">
        <v>1314</v>
      </c>
      <c r="C11" s="426" t="s">
        <v>1315</v>
      </c>
      <c r="D11" s="426">
        <v>291.7</v>
      </c>
      <c r="E11" s="426">
        <v>203.4</v>
      </c>
      <c r="F11" s="426">
        <v>380</v>
      </c>
    </row>
    <row r="12" spans="1:6" ht="15.75" thickBot="1">
      <c r="A12" s="993"/>
      <c r="B12" s="416" t="s">
        <v>1316</v>
      </c>
      <c r="C12" s="426" t="s">
        <v>1317</v>
      </c>
      <c r="D12" s="426">
        <v>252.6</v>
      </c>
      <c r="E12" s="426">
        <v>199.5</v>
      </c>
      <c r="F12" s="426">
        <v>305.7</v>
      </c>
    </row>
    <row r="13" spans="1:6" ht="15.75" thickBot="1">
      <c r="A13" s="992"/>
      <c r="B13" s="416" t="s">
        <v>1318</v>
      </c>
      <c r="C13" s="426" t="s">
        <v>1319</v>
      </c>
      <c r="D13" s="426">
        <v>2470.3000000000002</v>
      </c>
      <c r="E13" s="426">
        <v>2298.6</v>
      </c>
      <c r="F13" s="426">
        <v>2641.9</v>
      </c>
    </row>
    <row r="14" spans="1:6" ht="15.75" thickBot="1">
      <c r="A14" s="415" t="s">
        <v>1320</v>
      </c>
      <c r="B14" s="416" t="s">
        <v>1323</v>
      </c>
      <c r="C14" s="426" t="s">
        <v>1324</v>
      </c>
      <c r="D14" s="426">
        <v>766.2</v>
      </c>
      <c r="E14" s="426">
        <v>692.8</v>
      </c>
      <c r="F14" s="426">
        <v>839.7</v>
      </c>
    </row>
    <row r="15" spans="1:6" ht="15.75" thickBot="1">
      <c r="A15" s="415" t="s">
        <v>1321</v>
      </c>
      <c r="B15" s="416" t="s">
        <v>1325</v>
      </c>
      <c r="C15" s="426" t="s">
        <v>1326</v>
      </c>
      <c r="D15" s="426">
        <v>160.4</v>
      </c>
      <c r="E15" s="426">
        <v>127.9</v>
      </c>
      <c r="F15" s="426">
        <v>193</v>
      </c>
    </row>
    <row r="16" spans="1:6" ht="15.75" thickBot="1">
      <c r="A16" s="418" t="s">
        <v>1322</v>
      </c>
      <c r="B16" s="416" t="s">
        <v>1327</v>
      </c>
      <c r="C16" s="426" t="s">
        <v>1309</v>
      </c>
      <c r="D16" s="426">
        <v>101.1</v>
      </c>
      <c r="E16" s="426">
        <v>76.8</v>
      </c>
      <c r="F16" s="426">
        <v>125.3</v>
      </c>
    </row>
    <row r="17" spans="1:6" ht="15.75" thickBot="1">
      <c r="A17" s="419"/>
      <c r="B17" s="416" t="s">
        <v>1328</v>
      </c>
      <c r="C17" s="426" t="s">
        <v>1329</v>
      </c>
      <c r="D17" s="426">
        <v>904.3</v>
      </c>
      <c r="E17" s="426">
        <v>825.1</v>
      </c>
      <c r="F17" s="426">
        <v>983.4</v>
      </c>
    </row>
    <row r="18" spans="1:6" ht="15.75" thickBot="1">
      <c r="A18" s="991" t="s">
        <v>1330</v>
      </c>
      <c r="B18" s="416" t="s">
        <v>1331</v>
      </c>
      <c r="C18" s="426" t="s">
        <v>1332</v>
      </c>
      <c r="D18" s="426">
        <v>61</v>
      </c>
      <c r="E18" s="426">
        <v>24.8</v>
      </c>
      <c r="F18" s="426">
        <v>97.2</v>
      </c>
    </row>
    <row r="19" spans="1:6" ht="15.75" thickBot="1">
      <c r="A19" s="993"/>
      <c r="B19" s="416" t="s">
        <v>1333</v>
      </c>
      <c r="C19" s="426" t="s">
        <v>1334</v>
      </c>
      <c r="D19" s="426">
        <v>11.2</v>
      </c>
      <c r="E19" s="426">
        <v>4.5</v>
      </c>
      <c r="F19" s="426">
        <v>17.8</v>
      </c>
    </row>
    <row r="20" spans="1:6" ht="15.75" thickBot="1">
      <c r="A20" s="993"/>
      <c r="B20" s="416" t="s">
        <v>1335</v>
      </c>
      <c r="C20" s="426" t="s">
        <v>1336</v>
      </c>
      <c r="D20" s="426">
        <v>612.79999999999995</v>
      </c>
      <c r="E20" s="426">
        <v>512.4</v>
      </c>
      <c r="F20" s="426">
        <v>713.3</v>
      </c>
    </row>
    <row r="21" spans="1:6" ht="15.75" thickBot="1">
      <c r="A21" s="993"/>
      <c r="B21" s="416" t="s">
        <v>1337</v>
      </c>
      <c r="C21" s="426" t="s">
        <v>1338</v>
      </c>
      <c r="D21" s="426">
        <v>204.7</v>
      </c>
      <c r="E21" s="426">
        <v>165</v>
      </c>
      <c r="F21" s="426">
        <v>244.4</v>
      </c>
    </row>
    <row r="22" spans="1:6" ht="15.75" thickBot="1">
      <c r="A22" s="992"/>
      <c r="B22" s="416" t="s">
        <v>1339</v>
      </c>
      <c r="C22" s="426" t="s">
        <v>1340</v>
      </c>
      <c r="D22" s="426">
        <v>906.9</v>
      </c>
      <c r="E22" s="426">
        <v>789</v>
      </c>
      <c r="F22" s="426">
        <v>1024.8</v>
      </c>
    </row>
    <row r="23" spans="1:6" ht="15.75" thickBot="1">
      <c r="A23" s="991" t="s">
        <v>1341</v>
      </c>
      <c r="B23" s="416" t="s">
        <v>1342</v>
      </c>
      <c r="C23" s="426" t="s">
        <v>1343</v>
      </c>
      <c r="D23" s="426">
        <v>3065.4</v>
      </c>
      <c r="E23" s="426">
        <v>2814.9</v>
      </c>
      <c r="F23" s="426">
        <v>3315.8</v>
      </c>
    </row>
    <row r="24" spans="1:6" ht="15.75" thickBot="1">
      <c r="A24" s="993"/>
      <c r="B24" s="416" t="s">
        <v>1344</v>
      </c>
      <c r="C24" s="426" t="s">
        <v>1345</v>
      </c>
      <c r="D24" s="426">
        <v>616.1</v>
      </c>
      <c r="E24" s="426">
        <v>495.6</v>
      </c>
      <c r="F24" s="426">
        <v>736.6</v>
      </c>
    </row>
    <row r="25" spans="1:6" ht="15.75" thickBot="1">
      <c r="A25" s="993"/>
      <c r="B25" s="416" t="s">
        <v>1346</v>
      </c>
      <c r="C25" s="426" t="s">
        <v>1347</v>
      </c>
      <c r="D25" s="426">
        <v>371.7</v>
      </c>
      <c r="E25" s="426">
        <v>292.5</v>
      </c>
      <c r="F25" s="426">
        <v>450.9</v>
      </c>
    </row>
    <row r="26" spans="1:6" ht="15.75" thickBot="1">
      <c r="A26" s="993"/>
      <c r="B26" s="416" t="s">
        <v>1348</v>
      </c>
      <c r="C26" s="426" t="s">
        <v>1349</v>
      </c>
      <c r="D26" s="426">
        <v>69.599999999999994</v>
      </c>
      <c r="E26" s="426">
        <v>37.5</v>
      </c>
      <c r="F26" s="426">
        <v>102.1</v>
      </c>
    </row>
    <row r="27" spans="1:6" ht="30.75" thickBot="1">
      <c r="A27" s="992"/>
      <c r="B27" s="416" t="s">
        <v>1350</v>
      </c>
      <c r="C27" s="426" t="s">
        <v>1351</v>
      </c>
      <c r="D27" s="426">
        <v>3297.1</v>
      </c>
      <c r="E27" s="426">
        <v>3040.6</v>
      </c>
      <c r="F27" s="426">
        <v>3553.5</v>
      </c>
    </row>
    <row r="28" spans="1:6">
      <c r="B28" s="991" t="s">
        <v>1352</v>
      </c>
      <c r="C28" s="433">
        <v>23.4</v>
      </c>
      <c r="D28" s="996">
        <v>6053.5</v>
      </c>
      <c r="E28" s="996">
        <v>5751.9</v>
      </c>
      <c r="F28" s="996">
        <v>6355.1</v>
      </c>
    </row>
    <row r="29" spans="1:6" ht="15.75" thickBot="1">
      <c r="B29" s="992"/>
      <c r="C29" s="426" t="s">
        <v>1353</v>
      </c>
      <c r="D29" s="997"/>
      <c r="E29" s="997"/>
      <c r="F29" s="997"/>
    </row>
    <row r="30" spans="1:6" ht="15.75" thickBot="1">
      <c r="B30" s="420" t="s">
        <v>1354</v>
      </c>
      <c r="C30" s="426" t="s">
        <v>1355</v>
      </c>
      <c r="D30" s="426">
        <v>1475.5</v>
      </c>
      <c r="E30" s="426">
        <v>1343.2</v>
      </c>
      <c r="F30" s="426">
        <v>1607.7</v>
      </c>
    </row>
    <row r="31" spans="1:6" ht="15.75" thickBot="1">
      <c r="B31" s="420" t="s">
        <v>1356</v>
      </c>
      <c r="C31" s="426" t="s">
        <v>1357</v>
      </c>
      <c r="D31" s="426">
        <v>242.8</v>
      </c>
      <c r="E31" s="426">
        <v>201.6</v>
      </c>
      <c r="F31" s="426">
        <v>283.89999999999998</v>
      </c>
    </row>
  </sheetData>
  <mergeCells count="8">
    <mergeCell ref="B28:B29"/>
    <mergeCell ref="A23:A27"/>
    <mergeCell ref="A4:F4"/>
    <mergeCell ref="D28:D29"/>
    <mergeCell ref="E28:E29"/>
    <mergeCell ref="F28:F29"/>
    <mergeCell ref="A18:A22"/>
    <mergeCell ref="A6:A1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35"/>
  <sheetViews>
    <sheetView topLeftCell="A13" workbookViewId="0">
      <selection activeCell="B23" sqref="B23:D35"/>
    </sheetView>
  </sheetViews>
  <sheetFormatPr defaultRowHeight="14.25"/>
  <cols>
    <col min="1" max="16384" width="9.140625" style="457"/>
  </cols>
  <sheetData>
    <row r="1" spans="1:4">
      <c r="A1" s="443" t="s">
        <v>1419</v>
      </c>
      <c r="B1" s="512"/>
      <c r="C1" s="512"/>
      <c r="D1" s="512"/>
    </row>
    <row r="2" spans="1:4">
      <c r="A2" s="513" t="s">
        <v>1459</v>
      </c>
      <c r="B2" s="512"/>
      <c r="C2" s="512"/>
      <c r="D2" s="512"/>
    </row>
    <row r="3" spans="1:4">
      <c r="A3" s="514"/>
      <c r="B3" s="512"/>
      <c r="C3" s="512"/>
      <c r="D3" s="512"/>
    </row>
    <row r="4" spans="1:4">
      <c r="A4" s="1017" t="s">
        <v>1400</v>
      </c>
      <c r="B4" s="1018" t="s">
        <v>1460</v>
      </c>
      <c r="C4" s="1019"/>
      <c r="D4" s="1019"/>
    </row>
    <row r="5" spans="1:4" ht="14.25" customHeight="1">
      <c r="A5" s="1017"/>
      <c r="B5" s="1017" t="s">
        <v>1404</v>
      </c>
      <c r="C5" s="1020" t="s">
        <v>1461</v>
      </c>
      <c r="D5" s="1020" t="s">
        <v>1462</v>
      </c>
    </row>
    <row r="6" spans="1:4">
      <c r="A6" s="1017"/>
      <c r="B6" s="1017"/>
      <c r="C6" s="1020"/>
      <c r="D6" s="1020"/>
    </row>
    <row r="7" spans="1:4" ht="33" customHeight="1">
      <c r="A7" s="1017"/>
      <c r="B7" s="1017"/>
      <c r="C7" s="1020"/>
      <c r="D7" s="1020"/>
    </row>
    <row r="8" spans="1:4" ht="36">
      <c r="A8" s="515" t="s">
        <v>1463</v>
      </c>
      <c r="B8" s="516"/>
      <c r="C8" s="1019"/>
      <c r="D8" s="1019"/>
    </row>
    <row r="9" spans="1:4">
      <c r="A9" s="517">
        <v>2004</v>
      </c>
      <c r="B9" s="518">
        <v>13971</v>
      </c>
      <c r="C9" s="519">
        <v>332</v>
      </c>
      <c r="D9" s="519">
        <v>165</v>
      </c>
    </row>
    <row r="10" spans="1:4">
      <c r="A10" s="517">
        <v>2005</v>
      </c>
      <c r="B10" s="520">
        <v>14258</v>
      </c>
      <c r="C10" s="520">
        <v>268</v>
      </c>
      <c r="D10" s="520">
        <v>178</v>
      </c>
    </row>
    <row r="11" spans="1:4">
      <c r="A11" s="517">
        <v>2006</v>
      </c>
      <c r="B11" s="520">
        <v>14457</v>
      </c>
      <c r="C11" s="520">
        <v>262</v>
      </c>
      <c r="D11" s="520">
        <v>186</v>
      </c>
    </row>
    <row r="12" spans="1:4">
      <c r="A12" s="517">
        <v>2007</v>
      </c>
      <c r="B12" s="520">
        <v>14293</v>
      </c>
      <c r="C12" s="520">
        <v>239</v>
      </c>
      <c r="D12" s="520">
        <v>170</v>
      </c>
    </row>
    <row r="13" spans="1:4">
      <c r="A13" s="517">
        <v>2008</v>
      </c>
      <c r="B13" s="520">
        <v>12792</v>
      </c>
      <c r="C13" s="520">
        <v>210</v>
      </c>
      <c r="D13" s="520">
        <v>165</v>
      </c>
    </row>
    <row r="14" spans="1:4">
      <c r="A14" s="517">
        <v>2009</v>
      </c>
      <c r="B14" s="521">
        <v>14742</v>
      </c>
      <c r="C14" s="521">
        <v>192</v>
      </c>
      <c r="D14" s="521">
        <v>196</v>
      </c>
    </row>
    <row r="15" spans="1:4">
      <c r="A15" s="517">
        <v>2010</v>
      </c>
      <c r="B15" s="521">
        <v>18417</v>
      </c>
      <c r="C15" s="521">
        <v>176</v>
      </c>
      <c r="D15" s="521">
        <v>203</v>
      </c>
    </row>
    <row r="16" spans="1:4">
      <c r="A16" s="517">
        <v>2011</v>
      </c>
      <c r="B16" s="522">
        <v>15693</v>
      </c>
      <c r="C16" s="522">
        <v>180</v>
      </c>
      <c r="D16" s="522">
        <v>260</v>
      </c>
    </row>
    <row r="17" spans="1:4">
      <c r="A17" s="517">
        <v>2012</v>
      </c>
      <c r="B17" s="523">
        <v>17453</v>
      </c>
      <c r="C17" s="523">
        <v>173</v>
      </c>
      <c r="D17" s="523">
        <v>194</v>
      </c>
    </row>
    <row r="18" spans="1:4">
      <c r="A18" s="517">
        <v>2013</v>
      </c>
      <c r="B18" s="523">
        <v>14710</v>
      </c>
      <c r="C18" s="523">
        <v>153</v>
      </c>
      <c r="D18" s="523">
        <v>194</v>
      </c>
    </row>
    <row r="19" spans="1:4">
      <c r="A19" s="517">
        <v>2014</v>
      </c>
      <c r="B19" s="523">
        <v>12975</v>
      </c>
      <c r="C19" s="523">
        <v>116</v>
      </c>
      <c r="D19" s="523">
        <v>187</v>
      </c>
    </row>
    <row r="20" spans="1:4">
      <c r="A20" s="517" t="s">
        <v>1464</v>
      </c>
      <c r="B20" s="523">
        <v>14335</v>
      </c>
      <c r="C20" s="523">
        <v>94</v>
      </c>
      <c r="D20" s="523">
        <v>179</v>
      </c>
    </row>
    <row r="21" spans="1:4">
      <c r="A21" s="517">
        <v>2016</v>
      </c>
      <c r="B21" s="522">
        <v>13256</v>
      </c>
      <c r="C21" s="522">
        <v>73</v>
      </c>
      <c r="D21" s="522">
        <v>139</v>
      </c>
    </row>
    <row r="22" spans="1:4">
      <c r="A22" s="1017" t="s">
        <v>2111</v>
      </c>
      <c r="B22" s="1017"/>
      <c r="C22" s="1017"/>
      <c r="D22" s="1017"/>
    </row>
    <row r="23" spans="1:4">
      <c r="A23" s="517">
        <v>2004</v>
      </c>
      <c r="B23" s="901">
        <v>25.981999999999999</v>
      </c>
      <c r="C23" s="901">
        <v>0.61699999999999999</v>
      </c>
      <c r="D23" s="901">
        <v>0.307</v>
      </c>
    </row>
    <row r="24" spans="1:4">
      <c r="A24" s="517">
        <v>2005</v>
      </c>
      <c r="B24" s="901">
        <v>27.385999999999999</v>
      </c>
      <c r="C24" s="901">
        <v>0.51500000000000001</v>
      </c>
      <c r="D24" s="901">
        <v>0.34200000000000003</v>
      </c>
    </row>
    <row r="25" spans="1:4">
      <c r="A25" s="524">
        <v>2006</v>
      </c>
      <c r="B25" s="901">
        <v>28.669</v>
      </c>
      <c r="C25" s="901">
        <v>0.52</v>
      </c>
      <c r="D25" s="901">
        <v>0.36899999999999999</v>
      </c>
    </row>
    <row r="26" spans="1:4">
      <c r="A26" s="524">
        <v>2007</v>
      </c>
      <c r="B26" s="901">
        <v>28.773000000000003</v>
      </c>
      <c r="C26" s="901">
        <v>0.48100000000000004</v>
      </c>
      <c r="D26" s="901">
        <v>0.34200000000000003</v>
      </c>
    </row>
    <row r="27" spans="1:4">
      <c r="A27" s="524">
        <v>2008</v>
      </c>
      <c r="B27" s="901">
        <v>26.530999999999999</v>
      </c>
      <c r="C27" s="901">
        <v>0.436</v>
      </c>
      <c r="D27" s="901">
        <v>0.34200000000000003</v>
      </c>
    </row>
    <row r="28" spans="1:4">
      <c r="A28" s="524">
        <v>2009</v>
      </c>
      <c r="B28" s="901">
        <v>31.361000000000001</v>
      </c>
      <c r="C28" s="901">
        <v>0.40799999999999997</v>
      </c>
      <c r="D28" s="901">
        <v>0.41700000000000004</v>
      </c>
    </row>
    <row r="29" spans="1:4">
      <c r="A29" s="524">
        <v>2010</v>
      </c>
      <c r="B29" s="901">
        <v>39.265999999999998</v>
      </c>
      <c r="C29" s="901">
        <v>0.375</v>
      </c>
      <c r="D29" s="901">
        <v>0.433</v>
      </c>
    </row>
    <row r="30" spans="1:4">
      <c r="A30" s="525">
        <v>2011</v>
      </c>
      <c r="B30" s="901">
        <v>34.31</v>
      </c>
      <c r="C30" s="901">
        <v>0.39400000000000002</v>
      </c>
      <c r="D30" s="901">
        <v>0.56799999999999995</v>
      </c>
    </row>
    <row r="31" spans="1:4">
      <c r="A31" s="524">
        <v>2012</v>
      </c>
      <c r="B31" s="901">
        <v>38.984999999999999</v>
      </c>
      <c r="C31" s="901">
        <v>0.38600000000000001</v>
      </c>
      <c r="D31" s="901">
        <v>0.433</v>
      </c>
    </row>
    <row r="32" spans="1:4">
      <c r="A32" s="524">
        <v>2013</v>
      </c>
      <c r="B32" s="901">
        <v>33.538000000000004</v>
      </c>
      <c r="C32" s="901">
        <v>0.34899999999999998</v>
      </c>
      <c r="D32" s="901">
        <v>0.44200000000000006</v>
      </c>
    </row>
    <row r="33" spans="1:4">
      <c r="A33" s="524">
        <v>2014</v>
      </c>
      <c r="B33" s="901">
        <v>30.123000000000001</v>
      </c>
      <c r="C33" s="901">
        <v>0.26900000000000002</v>
      </c>
      <c r="D33" s="901">
        <v>0.434</v>
      </c>
    </row>
    <row r="34" spans="1:4">
      <c r="A34" s="524">
        <v>2015</v>
      </c>
      <c r="B34" s="901">
        <v>33.844000000000001</v>
      </c>
      <c r="C34" s="901">
        <v>0.222</v>
      </c>
      <c r="D34" s="901">
        <v>0.42299999999999999</v>
      </c>
    </row>
    <row r="35" spans="1:4">
      <c r="A35" s="524">
        <v>2016</v>
      </c>
      <c r="B35" s="901">
        <v>31.759</v>
      </c>
      <c r="C35" s="901">
        <v>0.17500000000000002</v>
      </c>
      <c r="D35" s="901">
        <v>0.33299999999999996</v>
      </c>
    </row>
  </sheetData>
  <mergeCells count="7">
    <mergeCell ref="A22:D22"/>
    <mergeCell ref="A4:A7"/>
    <mergeCell ref="B4:D4"/>
    <mergeCell ref="B5:B7"/>
    <mergeCell ref="C5:C7"/>
    <mergeCell ref="D5:D7"/>
    <mergeCell ref="C8:D8"/>
  </mergeCells>
  <hyperlinks>
    <hyperlink ref="A1" r:id="rId1" display="https://bdoz.rzeszow.uw.gov.pl/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1"/>
  <sheetViews>
    <sheetView topLeftCell="A10" workbookViewId="0">
      <selection activeCell="B20" sqref="B20:G31"/>
    </sheetView>
  </sheetViews>
  <sheetFormatPr defaultRowHeight="14.25"/>
  <cols>
    <col min="1" max="16384" width="9.140625" style="457"/>
  </cols>
  <sheetData>
    <row r="1" spans="1:7">
      <c r="A1" s="526" t="s">
        <v>1419</v>
      </c>
      <c r="B1" s="527"/>
      <c r="C1" s="527"/>
      <c r="D1" s="527"/>
      <c r="E1" s="527"/>
      <c r="F1" s="527"/>
      <c r="G1" s="527"/>
    </row>
    <row r="2" spans="1:7">
      <c r="A2" s="528" t="s">
        <v>1465</v>
      </c>
      <c r="B2" s="527"/>
      <c r="C2" s="527"/>
      <c r="D2" s="527"/>
      <c r="E2" s="527"/>
      <c r="F2" s="527"/>
      <c r="G2" s="527"/>
    </row>
    <row r="3" spans="1:7">
      <c r="A3" s="529"/>
      <c r="B3" s="527"/>
      <c r="C3" s="527"/>
      <c r="D3" s="527"/>
      <c r="E3" s="527"/>
      <c r="F3" s="527"/>
      <c r="G3" s="527"/>
    </row>
    <row r="4" spans="1:7">
      <c r="A4" s="529"/>
      <c r="B4" s="527"/>
      <c r="C4" s="527"/>
      <c r="D4" s="527"/>
      <c r="E4" s="527"/>
      <c r="F4" s="527"/>
      <c r="G4" s="527"/>
    </row>
    <row r="5" spans="1:7" ht="33.75">
      <c r="A5" s="530" t="s">
        <v>1400</v>
      </c>
      <c r="B5" s="531" t="s">
        <v>1461</v>
      </c>
      <c r="C5" s="531" t="s">
        <v>1461</v>
      </c>
      <c r="D5" s="531" t="s">
        <v>1461</v>
      </c>
      <c r="E5" s="531" t="s">
        <v>1461</v>
      </c>
      <c r="F5" s="531" t="s">
        <v>1461</v>
      </c>
      <c r="G5" s="531" t="s">
        <v>1461</v>
      </c>
    </row>
    <row r="6" spans="1:7">
      <c r="A6" s="532" t="s">
        <v>2</v>
      </c>
      <c r="B6" s="517" t="s">
        <v>2</v>
      </c>
      <c r="C6" s="533" t="s">
        <v>1466</v>
      </c>
      <c r="D6" s="534" t="s">
        <v>1467</v>
      </c>
      <c r="E6" s="533" t="s">
        <v>1468</v>
      </c>
      <c r="F6" s="533" t="s">
        <v>1469</v>
      </c>
      <c r="G6" s="533" t="s">
        <v>1470</v>
      </c>
    </row>
    <row r="7" spans="1:7">
      <c r="A7" s="535">
        <v>2004</v>
      </c>
      <c r="B7" s="536">
        <v>1803</v>
      </c>
      <c r="C7" s="537">
        <v>185</v>
      </c>
      <c r="D7" s="538">
        <v>237</v>
      </c>
      <c r="E7" s="538">
        <v>399</v>
      </c>
      <c r="F7" s="538">
        <v>609</v>
      </c>
      <c r="G7" s="536">
        <v>373</v>
      </c>
    </row>
    <row r="8" spans="1:7">
      <c r="A8" s="539">
        <v>2005</v>
      </c>
      <c r="B8" s="520">
        <v>1618</v>
      </c>
      <c r="C8" s="520">
        <v>165</v>
      </c>
      <c r="D8" s="520">
        <v>194</v>
      </c>
      <c r="E8" s="520">
        <v>392</v>
      </c>
      <c r="F8" s="520">
        <v>577</v>
      </c>
      <c r="G8" s="520">
        <v>290</v>
      </c>
    </row>
    <row r="9" spans="1:7">
      <c r="A9" s="539">
        <v>2006</v>
      </c>
      <c r="B9" s="520">
        <v>1528</v>
      </c>
      <c r="C9" s="520">
        <v>193</v>
      </c>
      <c r="D9" s="520">
        <v>201</v>
      </c>
      <c r="E9" s="520">
        <v>338</v>
      </c>
      <c r="F9" s="540">
        <v>523</v>
      </c>
      <c r="G9" s="540">
        <v>273</v>
      </c>
    </row>
    <row r="10" spans="1:7">
      <c r="A10" s="541">
        <v>2007</v>
      </c>
      <c r="B10" s="520">
        <v>1558</v>
      </c>
      <c r="C10" s="520">
        <v>225</v>
      </c>
      <c r="D10" s="520">
        <v>195</v>
      </c>
      <c r="E10" s="520">
        <v>386</v>
      </c>
      <c r="F10" s="520">
        <v>479</v>
      </c>
      <c r="G10" s="520">
        <v>273</v>
      </c>
    </row>
    <row r="11" spans="1:7">
      <c r="A11" s="541">
        <v>2008</v>
      </c>
      <c r="B11" s="520">
        <v>1419</v>
      </c>
      <c r="C11" s="520">
        <v>162</v>
      </c>
      <c r="D11" s="523">
        <v>180</v>
      </c>
      <c r="E11" s="523">
        <v>397</v>
      </c>
      <c r="F11" s="523">
        <v>418</v>
      </c>
      <c r="G11" s="523">
        <v>262</v>
      </c>
    </row>
    <row r="12" spans="1:7">
      <c r="A12" s="542" t="s">
        <v>1471</v>
      </c>
      <c r="B12" s="523">
        <v>1191</v>
      </c>
      <c r="C12" s="523">
        <v>165</v>
      </c>
      <c r="D12" s="523">
        <v>168</v>
      </c>
      <c r="E12" s="523">
        <v>314</v>
      </c>
      <c r="F12" s="523">
        <v>327</v>
      </c>
      <c r="G12" s="543">
        <v>217</v>
      </c>
    </row>
    <row r="13" spans="1:7">
      <c r="A13" s="542" t="s">
        <v>1472</v>
      </c>
      <c r="B13" s="523">
        <v>1218</v>
      </c>
      <c r="C13" s="523">
        <v>160</v>
      </c>
      <c r="D13" s="523">
        <v>160</v>
      </c>
      <c r="E13" s="523">
        <v>299</v>
      </c>
      <c r="F13" s="523">
        <v>364</v>
      </c>
      <c r="G13" s="523">
        <v>235</v>
      </c>
    </row>
    <row r="14" spans="1:7">
      <c r="A14" s="542">
        <v>2011</v>
      </c>
      <c r="B14" s="544">
        <v>1235</v>
      </c>
      <c r="C14" s="523">
        <v>116</v>
      </c>
      <c r="D14" s="544">
        <v>154</v>
      </c>
      <c r="E14" s="544">
        <v>312</v>
      </c>
      <c r="F14" s="544">
        <v>404</v>
      </c>
      <c r="G14" s="523">
        <v>249</v>
      </c>
    </row>
    <row r="15" spans="1:7">
      <c r="A15" s="542">
        <v>2012</v>
      </c>
      <c r="B15" s="523">
        <v>1180</v>
      </c>
      <c r="C15" s="523">
        <v>112</v>
      </c>
      <c r="D15" s="523">
        <v>158</v>
      </c>
      <c r="E15" s="523">
        <v>367</v>
      </c>
      <c r="F15" s="523">
        <v>347</v>
      </c>
      <c r="G15" s="523">
        <v>196</v>
      </c>
    </row>
    <row r="16" spans="1:7">
      <c r="A16" s="524">
        <v>2013</v>
      </c>
      <c r="B16" s="522">
        <v>1034</v>
      </c>
      <c r="C16" s="522">
        <v>102</v>
      </c>
      <c r="D16" s="522">
        <v>102</v>
      </c>
      <c r="E16" s="522">
        <v>213</v>
      </c>
      <c r="F16" s="522">
        <v>307</v>
      </c>
      <c r="G16" s="522">
        <v>310</v>
      </c>
    </row>
    <row r="17" spans="1:7">
      <c r="A17" s="524">
        <v>2014</v>
      </c>
      <c r="B17" s="522">
        <v>839</v>
      </c>
      <c r="C17" s="522">
        <v>82</v>
      </c>
      <c r="D17" s="522">
        <v>91</v>
      </c>
      <c r="E17" s="522">
        <v>200</v>
      </c>
      <c r="F17" s="522">
        <v>247</v>
      </c>
      <c r="G17" s="522">
        <v>219</v>
      </c>
    </row>
    <row r="18" spans="1:7">
      <c r="A18" s="524">
        <v>2015</v>
      </c>
      <c r="B18" s="545">
        <v>689</v>
      </c>
      <c r="C18" s="522">
        <v>64</v>
      </c>
      <c r="D18" s="522">
        <v>101</v>
      </c>
      <c r="E18" s="522">
        <v>136</v>
      </c>
      <c r="F18" s="522">
        <v>217</v>
      </c>
      <c r="G18" s="522">
        <v>171</v>
      </c>
    </row>
    <row r="19" spans="1:7">
      <c r="A19" s="1021" t="s">
        <v>2110</v>
      </c>
      <c r="B19" s="1021"/>
      <c r="C19" s="546"/>
      <c r="D19" s="546"/>
      <c r="E19" s="546"/>
      <c r="F19" s="546"/>
      <c r="G19" s="546"/>
    </row>
    <row r="20" spans="1:7">
      <c r="A20" s="539">
        <v>2004</v>
      </c>
      <c r="B20" s="902">
        <v>3.2923929835325567</v>
      </c>
      <c r="C20" s="902">
        <v>2.9642210507763056</v>
      </c>
      <c r="D20" s="902">
        <v>5.1565457670633794</v>
      </c>
      <c r="E20" s="902">
        <v>3.0773502394780077</v>
      </c>
      <c r="F20" s="902">
        <v>3.7306804050453013</v>
      </c>
      <c r="G20" s="902">
        <v>2.5485801743693459</v>
      </c>
    </row>
    <row r="21" spans="1:7">
      <c r="A21" s="539" t="s">
        <v>1473</v>
      </c>
      <c r="B21" s="901">
        <v>3.1080000000000001</v>
      </c>
      <c r="C21" s="901">
        <v>2.6989999999999998</v>
      </c>
      <c r="D21" s="901">
        <v>4.569</v>
      </c>
      <c r="E21" s="901">
        <v>3.1720000000000002</v>
      </c>
      <c r="F21" s="901">
        <v>3.8000000000000003</v>
      </c>
      <c r="G21" s="901">
        <v>2.048</v>
      </c>
    </row>
    <row r="22" spans="1:7">
      <c r="A22" s="539" t="s">
        <v>1474</v>
      </c>
      <c r="B22" s="901">
        <v>3.0300000000000002</v>
      </c>
      <c r="C22" s="901">
        <v>3.1589999999999998</v>
      </c>
      <c r="D22" s="901">
        <v>4.8739999999999997</v>
      </c>
      <c r="E22" s="901">
        <v>2.8580000000000001</v>
      </c>
      <c r="F22" s="901">
        <v>3.6219999999999999</v>
      </c>
      <c r="G22" s="901">
        <v>1.96</v>
      </c>
    </row>
    <row r="23" spans="1:7">
      <c r="A23" s="541" t="s">
        <v>1475</v>
      </c>
      <c r="B23" s="901">
        <v>3.1860000000000004</v>
      </c>
      <c r="C23" s="901">
        <v>3.6589999999999998</v>
      </c>
      <c r="D23" s="901">
        <v>4.8</v>
      </c>
      <c r="E23" s="901">
        <v>3.3969999999999998</v>
      </c>
      <c r="F23" s="901">
        <v>3.4849999999999999</v>
      </c>
      <c r="G23" s="901">
        <v>2.0110000000000001</v>
      </c>
    </row>
    <row r="24" spans="1:7">
      <c r="A24" s="541" t="s">
        <v>1476</v>
      </c>
      <c r="B24" s="901">
        <v>2.9819999999999998</v>
      </c>
      <c r="C24" s="901">
        <v>2.5619999999999998</v>
      </c>
      <c r="D24" s="901">
        <v>4.4180000000000001</v>
      </c>
      <c r="E24" s="901">
        <v>3.6260000000000003</v>
      </c>
      <c r="F24" s="901">
        <v>3.1710000000000003</v>
      </c>
      <c r="G24" s="901">
        <v>2.0059999999999998</v>
      </c>
    </row>
    <row r="25" spans="1:7">
      <c r="A25" s="547" t="s">
        <v>1471</v>
      </c>
      <c r="B25" s="901">
        <v>2.5710000000000002</v>
      </c>
      <c r="C25" s="901">
        <v>2.5259999999999998</v>
      </c>
      <c r="D25" s="901">
        <v>4.1360000000000001</v>
      </c>
      <c r="E25" s="901">
        <v>2.9619999999999997</v>
      </c>
      <c r="F25" s="901">
        <v>2.5780000000000003</v>
      </c>
      <c r="G25" s="901">
        <v>1.744</v>
      </c>
    </row>
    <row r="26" spans="1:7">
      <c r="A26" s="547" t="s">
        <v>1472</v>
      </c>
      <c r="B26" s="901">
        <v>2.629</v>
      </c>
      <c r="C26" s="901">
        <v>2.2959999999999998</v>
      </c>
      <c r="D26" s="901">
        <v>3.66</v>
      </c>
      <c r="E26" s="901">
        <v>2.7830000000000004</v>
      </c>
      <c r="F26" s="901">
        <v>2.9220000000000002</v>
      </c>
      <c r="G26" s="901">
        <v>1.994</v>
      </c>
    </row>
    <row r="27" spans="1:7">
      <c r="A27" s="542">
        <v>2011</v>
      </c>
      <c r="B27" s="901">
        <v>2.7310000000000003</v>
      </c>
      <c r="C27" s="901">
        <v>1.7269999999999999</v>
      </c>
      <c r="D27" s="901">
        <v>3.3369999999999997</v>
      </c>
      <c r="E27" s="901">
        <v>2.9280000000000004</v>
      </c>
      <c r="F27" s="901">
        <v>3.367</v>
      </c>
      <c r="G27" s="901">
        <v>2.218</v>
      </c>
    </row>
    <row r="28" spans="1:7">
      <c r="A28" s="542">
        <v>2012</v>
      </c>
      <c r="B28" s="901">
        <v>2.6630000000000003</v>
      </c>
      <c r="C28" s="901">
        <v>1.7330000000000001</v>
      </c>
      <c r="D28" s="901">
        <v>3.3250000000000002</v>
      </c>
      <c r="E28" s="901">
        <v>3.4250000000000003</v>
      </c>
      <c r="F28" s="901">
        <v>2.99</v>
      </c>
      <c r="G28" s="901">
        <v>1.8190000000000002</v>
      </c>
    </row>
    <row r="29" spans="1:7">
      <c r="A29" s="524">
        <v>2013</v>
      </c>
      <c r="B29" s="901">
        <v>2.3809999999999998</v>
      </c>
      <c r="C29" s="901">
        <v>1.627</v>
      </c>
      <c r="D29" s="901">
        <v>2.214</v>
      </c>
      <c r="E29" s="901">
        <v>1.9390000000000001</v>
      </c>
      <c r="F29" s="901">
        <v>2.7330000000000001</v>
      </c>
      <c r="G29" s="901">
        <v>2.9989999999999997</v>
      </c>
    </row>
    <row r="30" spans="1:7">
      <c r="A30" s="524">
        <v>2014</v>
      </c>
      <c r="B30" s="901">
        <v>1.9630000000000001</v>
      </c>
      <c r="C30" s="901">
        <v>1.3419999999999999</v>
      </c>
      <c r="D30" s="901">
        <v>2.0740000000000003</v>
      </c>
      <c r="E30" s="901">
        <v>1.7769999999999999</v>
      </c>
      <c r="F30" s="901">
        <v>2.2559999999999998</v>
      </c>
      <c r="G30" s="901">
        <v>2.181</v>
      </c>
    </row>
    <row r="31" spans="1:7">
      <c r="A31" s="524">
        <v>2015</v>
      </c>
      <c r="B31" s="901">
        <v>1.6400000000000001</v>
      </c>
      <c r="C31" s="901">
        <v>1.077</v>
      </c>
      <c r="D31" s="901">
        <v>2.3620000000000001</v>
      </c>
      <c r="E31" s="901">
        <v>1.1990000000000001</v>
      </c>
      <c r="F31" s="901">
        <v>2.024</v>
      </c>
      <c r="G31" s="901">
        <v>1.7569999999999999</v>
      </c>
    </row>
  </sheetData>
  <mergeCells count="1">
    <mergeCell ref="A19:B19"/>
  </mergeCells>
  <hyperlinks>
    <hyperlink ref="A1" r:id="rId1" display="https://bdoz.rzeszow.uw.gov.pl/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1"/>
  <sheetViews>
    <sheetView topLeftCell="A10" workbookViewId="0">
      <selection activeCell="I10" sqref="I1:T1048576"/>
    </sheetView>
  </sheetViews>
  <sheetFormatPr defaultRowHeight="14.25"/>
  <cols>
    <col min="1" max="16384" width="9.140625" style="457"/>
  </cols>
  <sheetData>
    <row r="1" spans="1:7">
      <c r="A1" s="526" t="s">
        <v>1419</v>
      </c>
    </row>
    <row r="2" spans="1:7">
      <c r="A2" s="457" t="s">
        <v>1477</v>
      </c>
    </row>
    <row r="3" spans="1:7">
      <c r="A3" s="457" t="s">
        <v>1478</v>
      </c>
    </row>
    <row r="5" spans="1:7" ht="45">
      <c r="A5" s="530" t="s">
        <v>1400</v>
      </c>
      <c r="B5" s="531" t="s">
        <v>1462</v>
      </c>
      <c r="C5" s="531" t="s">
        <v>1462</v>
      </c>
      <c r="D5" s="531" t="s">
        <v>1462</v>
      </c>
      <c r="E5" s="531" t="s">
        <v>1462</v>
      </c>
      <c r="F5" s="531" t="s">
        <v>1462</v>
      </c>
      <c r="G5" s="531" t="s">
        <v>1462</v>
      </c>
    </row>
    <row r="6" spans="1:7">
      <c r="A6" s="532" t="s">
        <v>2</v>
      </c>
      <c r="B6" s="517"/>
      <c r="C6" s="533" t="s">
        <v>1466</v>
      </c>
      <c r="D6" s="534" t="s">
        <v>1467</v>
      </c>
      <c r="E6" s="533" t="s">
        <v>1468</v>
      </c>
      <c r="F6" s="533" t="s">
        <v>1469</v>
      </c>
      <c r="G6" s="533" t="s">
        <v>1470</v>
      </c>
    </row>
    <row r="7" spans="1:7">
      <c r="A7" s="535">
        <v>2004</v>
      </c>
      <c r="B7" s="536">
        <v>2088</v>
      </c>
      <c r="C7" s="537">
        <v>95</v>
      </c>
      <c r="D7" s="538">
        <v>171</v>
      </c>
      <c r="E7" s="538">
        <v>486</v>
      </c>
      <c r="F7" s="538">
        <v>682</v>
      </c>
      <c r="G7" s="536">
        <v>654</v>
      </c>
    </row>
    <row r="8" spans="1:7">
      <c r="A8" s="539">
        <v>2005</v>
      </c>
      <c r="B8" s="520">
        <v>2156</v>
      </c>
      <c r="C8" s="520">
        <v>85</v>
      </c>
      <c r="D8" s="520">
        <v>201</v>
      </c>
      <c r="E8" s="520">
        <v>466</v>
      </c>
      <c r="F8" s="520">
        <v>784</v>
      </c>
      <c r="G8" s="520">
        <v>620</v>
      </c>
    </row>
    <row r="9" spans="1:7">
      <c r="A9" s="539">
        <v>2006</v>
      </c>
      <c r="B9" s="520">
        <v>2198</v>
      </c>
      <c r="C9" s="520">
        <v>86</v>
      </c>
      <c r="D9" s="520">
        <v>198</v>
      </c>
      <c r="E9" s="520">
        <v>523</v>
      </c>
      <c r="F9" s="540">
        <v>774</v>
      </c>
      <c r="G9" s="540">
        <v>617</v>
      </c>
    </row>
    <row r="10" spans="1:7">
      <c r="A10" s="541">
        <v>2007</v>
      </c>
      <c r="B10" s="520">
        <v>2214</v>
      </c>
      <c r="C10" s="520">
        <v>87</v>
      </c>
      <c r="D10" s="520">
        <v>187</v>
      </c>
      <c r="E10" s="520">
        <v>516</v>
      </c>
      <c r="F10" s="520">
        <v>754</v>
      </c>
      <c r="G10" s="520">
        <v>670</v>
      </c>
    </row>
    <row r="11" spans="1:7">
      <c r="A11" s="541">
        <v>2008</v>
      </c>
      <c r="B11" s="520">
        <v>2119</v>
      </c>
      <c r="C11" s="520">
        <v>80</v>
      </c>
      <c r="D11" s="523">
        <v>195</v>
      </c>
      <c r="E11" s="523">
        <v>517</v>
      </c>
      <c r="F11" s="523">
        <v>714</v>
      </c>
      <c r="G11" s="523">
        <v>613</v>
      </c>
    </row>
    <row r="12" spans="1:7">
      <c r="A12" s="542" t="s">
        <v>1471</v>
      </c>
      <c r="B12" s="523">
        <v>2100</v>
      </c>
      <c r="C12" s="523">
        <v>71</v>
      </c>
      <c r="D12" s="523">
        <v>184</v>
      </c>
      <c r="E12" s="523">
        <v>487</v>
      </c>
      <c r="F12" s="523">
        <v>676</v>
      </c>
      <c r="G12" s="543">
        <v>682</v>
      </c>
    </row>
    <row r="13" spans="1:7">
      <c r="A13" s="542" t="s">
        <v>1472</v>
      </c>
      <c r="B13" s="523">
        <v>2204</v>
      </c>
      <c r="C13" s="523">
        <v>126</v>
      </c>
      <c r="D13" s="523">
        <v>191</v>
      </c>
      <c r="E13" s="523">
        <v>531</v>
      </c>
      <c r="F13" s="523">
        <v>763</v>
      </c>
      <c r="G13" s="523">
        <v>593</v>
      </c>
    </row>
    <row r="14" spans="1:7">
      <c r="A14" s="542">
        <v>2011</v>
      </c>
      <c r="B14" s="544">
        <v>2182</v>
      </c>
      <c r="C14" s="523">
        <v>109</v>
      </c>
      <c r="D14" s="544">
        <v>190</v>
      </c>
      <c r="E14" s="544">
        <v>495</v>
      </c>
      <c r="F14" s="544">
        <v>755</v>
      </c>
      <c r="G14" s="523">
        <v>633</v>
      </c>
    </row>
    <row r="15" spans="1:7">
      <c r="A15" s="542">
        <v>2012</v>
      </c>
      <c r="B15" s="523">
        <v>1997</v>
      </c>
      <c r="C15" s="523">
        <v>96</v>
      </c>
      <c r="D15" s="523">
        <v>204</v>
      </c>
      <c r="E15" s="523">
        <v>497</v>
      </c>
      <c r="F15" s="523">
        <v>652</v>
      </c>
      <c r="G15" s="523">
        <v>548</v>
      </c>
    </row>
    <row r="16" spans="1:7">
      <c r="A16" s="524">
        <v>2013</v>
      </c>
      <c r="B16" s="522">
        <v>1818</v>
      </c>
      <c r="C16" s="522">
        <v>71</v>
      </c>
      <c r="D16" s="522">
        <v>180</v>
      </c>
      <c r="E16" s="522">
        <v>455</v>
      </c>
      <c r="F16" s="522">
        <v>590</v>
      </c>
      <c r="G16" s="522">
        <v>522</v>
      </c>
    </row>
    <row r="17" spans="1:7">
      <c r="A17" s="524">
        <v>2014</v>
      </c>
      <c r="B17" s="522">
        <v>1547</v>
      </c>
      <c r="C17" s="522">
        <v>68</v>
      </c>
      <c r="D17" s="522">
        <v>160</v>
      </c>
      <c r="E17" s="522">
        <v>388</v>
      </c>
      <c r="F17" s="522">
        <v>464</v>
      </c>
      <c r="G17" s="522">
        <v>467</v>
      </c>
    </row>
    <row r="18" spans="1:7">
      <c r="A18" s="524">
        <v>2015</v>
      </c>
      <c r="B18" s="545">
        <v>1517</v>
      </c>
      <c r="C18" s="522">
        <v>60</v>
      </c>
      <c r="D18" s="522">
        <v>125</v>
      </c>
      <c r="E18" s="522">
        <v>401</v>
      </c>
      <c r="F18" s="522">
        <v>484</v>
      </c>
      <c r="G18" s="522">
        <v>447</v>
      </c>
    </row>
    <row r="19" spans="1:7">
      <c r="A19" s="1021" t="s">
        <v>2110</v>
      </c>
      <c r="B19" s="1021"/>
      <c r="C19" s="546"/>
      <c r="D19" s="546"/>
      <c r="E19" s="546"/>
      <c r="F19" s="546"/>
      <c r="G19" s="546"/>
    </row>
    <row r="20" spans="1:7">
      <c r="A20" s="539">
        <v>2004</v>
      </c>
      <c r="B20" s="894">
        <v>3.8128211589661554</v>
      </c>
      <c r="C20" s="894">
        <v>1.5221675666148595</v>
      </c>
      <c r="D20" s="895">
        <v>3.7205456800330716</v>
      </c>
      <c r="E20" s="895">
        <v>3.7483514195145653</v>
      </c>
      <c r="F20" s="895">
        <v>4.1778719806911253</v>
      </c>
      <c r="G20" s="895">
        <v>4.4685561234250732</v>
      </c>
    </row>
    <row r="21" spans="1:7">
      <c r="A21" s="539" t="s">
        <v>1473</v>
      </c>
      <c r="B21" s="896">
        <v>4.141</v>
      </c>
      <c r="C21" s="894">
        <v>1.3900000000000001</v>
      </c>
      <c r="D21" s="895">
        <v>4.734</v>
      </c>
      <c r="E21" s="895">
        <v>3.7710000000000004</v>
      </c>
      <c r="F21" s="895">
        <v>5.1629999999999994</v>
      </c>
      <c r="G21" s="896">
        <v>4.3789999999999996</v>
      </c>
    </row>
    <row r="22" spans="1:7">
      <c r="A22" s="539" t="s">
        <v>1474</v>
      </c>
      <c r="B22" s="896">
        <v>4.359</v>
      </c>
      <c r="C22" s="894">
        <v>1.4080000000000001</v>
      </c>
      <c r="D22" s="895">
        <v>4.8010000000000002</v>
      </c>
      <c r="E22" s="895">
        <v>4.4219999999999997</v>
      </c>
      <c r="F22" s="895">
        <v>5.36</v>
      </c>
      <c r="G22" s="896">
        <v>4.43</v>
      </c>
    </row>
    <row r="23" spans="1:7">
      <c r="A23" s="541" t="s">
        <v>1475</v>
      </c>
      <c r="B23" s="896">
        <v>4.5280000000000005</v>
      </c>
      <c r="C23" s="894">
        <v>1.415</v>
      </c>
      <c r="D23" s="895">
        <v>4.6030000000000006</v>
      </c>
      <c r="E23" s="895">
        <v>4.54</v>
      </c>
      <c r="F23" s="895">
        <v>5.4850000000000003</v>
      </c>
      <c r="G23" s="895">
        <v>4.9350000000000005</v>
      </c>
    </row>
    <row r="24" spans="1:7">
      <c r="A24" s="541" t="s">
        <v>1476</v>
      </c>
      <c r="B24" s="896">
        <v>4.452</v>
      </c>
      <c r="C24" s="894">
        <v>1.2650000000000001</v>
      </c>
      <c r="D24" s="895">
        <v>4.7860000000000005</v>
      </c>
      <c r="E24" s="895">
        <v>4.7220000000000004</v>
      </c>
      <c r="F24" s="895">
        <v>5.4160000000000004</v>
      </c>
      <c r="G24" s="896">
        <v>4.6930000000000005</v>
      </c>
    </row>
    <row r="25" spans="1:7">
      <c r="A25" s="547" t="s">
        <v>1471</v>
      </c>
      <c r="B25" s="897">
        <v>4.5330000000000004</v>
      </c>
      <c r="C25" s="897">
        <v>1.087</v>
      </c>
      <c r="D25" s="895">
        <v>4.5289999999999999</v>
      </c>
      <c r="E25" s="895">
        <v>4.5940000000000003</v>
      </c>
      <c r="F25" s="895">
        <v>5.3289999999999997</v>
      </c>
      <c r="G25" s="898">
        <v>5.4810000000000008</v>
      </c>
    </row>
    <row r="26" spans="1:7">
      <c r="A26" s="547" t="s">
        <v>1472</v>
      </c>
      <c r="B26" s="897">
        <v>4.7569999999999997</v>
      </c>
      <c r="C26" s="897">
        <v>1.8080000000000001</v>
      </c>
      <c r="D26" s="897">
        <v>4.3689999999999998</v>
      </c>
      <c r="E26" s="895">
        <v>4.9420000000000002</v>
      </c>
      <c r="F26" s="895">
        <v>6.125</v>
      </c>
      <c r="G26" s="898">
        <v>5.0310000000000006</v>
      </c>
    </row>
    <row r="27" spans="1:7">
      <c r="A27" s="542">
        <v>2011</v>
      </c>
      <c r="B27" s="899">
        <v>4.8260000000000005</v>
      </c>
      <c r="C27" s="899">
        <v>1.6230000000000002</v>
      </c>
      <c r="D27" s="897">
        <v>4.117</v>
      </c>
      <c r="E27" s="899">
        <v>4.6450000000000005</v>
      </c>
      <c r="F27" s="899">
        <v>6.2920000000000007</v>
      </c>
      <c r="G27" s="899">
        <v>5.6390000000000002</v>
      </c>
    </row>
    <row r="28" spans="1:7">
      <c r="A28" s="542">
        <v>2012</v>
      </c>
      <c r="B28" s="898">
        <v>4.5069999999999997</v>
      </c>
      <c r="C28" s="899">
        <v>1.4850000000000001</v>
      </c>
      <c r="D28" s="897">
        <v>4.2930000000000001</v>
      </c>
      <c r="E28" s="899">
        <v>4.6379999999999999</v>
      </c>
      <c r="F28" s="899">
        <v>5.6189999999999998</v>
      </c>
      <c r="G28" s="898">
        <v>5.0869999999999997</v>
      </c>
    </row>
    <row r="29" spans="1:7">
      <c r="A29" s="524">
        <v>2013</v>
      </c>
      <c r="B29" s="900">
        <v>4.1859999999999999</v>
      </c>
      <c r="C29" s="900">
        <v>1.1320000000000001</v>
      </c>
      <c r="D29" s="900">
        <v>3.907</v>
      </c>
      <c r="E29" s="900">
        <v>4.1420000000000003</v>
      </c>
      <c r="F29" s="900">
        <v>5.2529999999999992</v>
      </c>
      <c r="G29" s="900">
        <v>5.05</v>
      </c>
    </row>
    <row r="30" spans="1:7">
      <c r="A30" s="524">
        <v>2014</v>
      </c>
      <c r="B30" s="900">
        <v>3.6189999999999998</v>
      </c>
      <c r="C30" s="900">
        <v>1.113</v>
      </c>
      <c r="D30" s="900">
        <v>3.6469999999999998</v>
      </c>
      <c r="E30" s="900">
        <v>3.4480000000000004</v>
      </c>
      <c r="F30" s="900">
        <v>4.2380000000000004</v>
      </c>
      <c r="G30" s="900">
        <v>4.6500000000000004</v>
      </c>
    </row>
    <row r="31" spans="1:7">
      <c r="A31" s="524">
        <v>2015</v>
      </c>
      <c r="B31" s="900">
        <v>3.61</v>
      </c>
      <c r="C31" s="900">
        <v>1.01</v>
      </c>
      <c r="D31" s="900">
        <v>2.923</v>
      </c>
      <c r="E31" s="900">
        <v>3.5350000000000001</v>
      </c>
      <c r="F31" s="900">
        <v>4.5149999999999997</v>
      </c>
      <c r="G31" s="900">
        <v>4.593</v>
      </c>
    </row>
  </sheetData>
  <mergeCells count="1">
    <mergeCell ref="A19:B19"/>
  </mergeCells>
  <hyperlinks>
    <hyperlink ref="A1" r:id="rId1" display="https://bdoz.rzeszow.uw.gov.pl/"/>
  </hyperlinks>
  <pageMargins left="0.7" right="0.7" top="0.75" bottom="0.75" header="0.3" footer="0.3"/>
  <pageSetup paperSize="9" orientation="portrait" horizontalDpi="300" verticalDpi="300"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41"/>
  <sheetViews>
    <sheetView topLeftCell="A18" workbookViewId="0">
      <selection activeCell="D23" sqref="D23"/>
    </sheetView>
  </sheetViews>
  <sheetFormatPr defaultRowHeight="14.25"/>
  <cols>
    <col min="1" max="2" width="9.140625" style="457"/>
    <col min="3" max="3" width="17" style="457" customWidth="1"/>
    <col min="4" max="4" width="16" style="457" customWidth="1"/>
    <col min="5" max="16384" width="9.140625" style="457"/>
  </cols>
  <sheetData>
    <row r="1" spans="1:4">
      <c r="A1" s="526" t="s">
        <v>1419</v>
      </c>
      <c r="B1" s="548"/>
      <c r="C1" s="528"/>
    </row>
    <row r="2" spans="1:4">
      <c r="A2" s="528" t="s">
        <v>1479</v>
      </c>
      <c r="B2" s="548"/>
      <c r="C2" s="528"/>
    </row>
    <row r="3" spans="1:4">
      <c r="A3" s="549"/>
      <c r="B3" s="548"/>
    </row>
    <row r="4" spans="1:4">
      <c r="A4" s="550" t="s">
        <v>1400</v>
      </c>
      <c r="B4" s="551" t="s">
        <v>387</v>
      </c>
      <c r="C4" s="552" t="s">
        <v>1480</v>
      </c>
      <c r="D4" s="552" t="s">
        <v>1481</v>
      </c>
    </row>
    <row r="5" spans="1:4">
      <c r="A5" s="531">
        <v>2000</v>
      </c>
      <c r="B5" s="553">
        <v>1784</v>
      </c>
      <c r="C5" s="553">
        <v>959</v>
      </c>
      <c r="D5" s="553">
        <v>825</v>
      </c>
    </row>
    <row r="6" spans="1:4">
      <c r="A6" s="531">
        <v>2001</v>
      </c>
      <c r="B6" s="553">
        <v>1690</v>
      </c>
      <c r="C6" s="553">
        <v>914</v>
      </c>
      <c r="D6" s="553">
        <v>776</v>
      </c>
    </row>
    <row r="7" spans="1:4">
      <c r="A7" s="531">
        <v>2002</v>
      </c>
      <c r="B7" s="553">
        <v>1863</v>
      </c>
      <c r="C7" s="553">
        <v>1022</v>
      </c>
      <c r="D7" s="553">
        <v>841</v>
      </c>
    </row>
    <row r="8" spans="1:4">
      <c r="A8" s="531">
        <v>2003</v>
      </c>
      <c r="B8" s="553">
        <v>1768</v>
      </c>
      <c r="C8" s="553">
        <v>959</v>
      </c>
      <c r="D8" s="553">
        <v>809</v>
      </c>
    </row>
    <row r="9" spans="1:4">
      <c r="A9" s="531">
        <v>2004</v>
      </c>
      <c r="B9" s="553">
        <v>1732</v>
      </c>
      <c r="C9" s="553">
        <v>994</v>
      </c>
      <c r="D9" s="553">
        <v>738</v>
      </c>
    </row>
    <row r="10" spans="1:4">
      <c r="A10" s="531">
        <v>2005</v>
      </c>
      <c r="B10" s="553">
        <v>2046</v>
      </c>
      <c r="C10" s="553">
        <v>1103</v>
      </c>
      <c r="D10" s="553">
        <v>943</v>
      </c>
    </row>
    <row r="11" spans="1:4">
      <c r="A11" s="531">
        <v>2006</v>
      </c>
      <c r="B11" s="554">
        <v>1835</v>
      </c>
      <c r="C11" s="553">
        <v>1001</v>
      </c>
      <c r="D11" s="553">
        <v>834</v>
      </c>
    </row>
    <row r="12" spans="1:4">
      <c r="A12" s="531">
        <v>2007</v>
      </c>
      <c r="B12" s="555">
        <v>1876</v>
      </c>
      <c r="C12" s="555">
        <v>1114</v>
      </c>
      <c r="D12" s="555">
        <v>762</v>
      </c>
    </row>
    <row r="13" spans="1:4">
      <c r="A13" s="531">
        <v>2008</v>
      </c>
      <c r="B13" s="555">
        <v>1738</v>
      </c>
      <c r="C13" s="555">
        <v>1006</v>
      </c>
      <c r="D13" s="555">
        <v>732</v>
      </c>
    </row>
    <row r="14" spans="1:4">
      <c r="A14" s="531">
        <v>2009</v>
      </c>
      <c r="B14" s="555">
        <v>1615</v>
      </c>
      <c r="C14" s="555">
        <v>940</v>
      </c>
      <c r="D14" s="555">
        <v>675</v>
      </c>
    </row>
    <row r="15" spans="1:4">
      <c r="A15" s="531">
        <v>2010</v>
      </c>
      <c r="B15" s="555">
        <v>1881</v>
      </c>
      <c r="C15" s="555">
        <v>1169</v>
      </c>
      <c r="D15" s="555">
        <v>712</v>
      </c>
    </row>
    <row r="16" spans="1:4">
      <c r="A16" s="531">
        <v>2011</v>
      </c>
      <c r="B16" s="555">
        <v>1727</v>
      </c>
      <c r="C16" s="555">
        <v>1092</v>
      </c>
      <c r="D16" s="555">
        <v>635</v>
      </c>
    </row>
    <row r="17" spans="1:4">
      <c r="A17" s="531">
        <v>2012</v>
      </c>
      <c r="B17" s="555">
        <v>1543</v>
      </c>
      <c r="C17" s="555">
        <v>925</v>
      </c>
      <c r="D17" s="555">
        <v>618</v>
      </c>
    </row>
    <row r="18" spans="1:4">
      <c r="A18" s="531">
        <v>2013</v>
      </c>
      <c r="B18" s="555">
        <v>1173</v>
      </c>
      <c r="C18" s="555">
        <v>682</v>
      </c>
      <c r="D18" s="555">
        <v>491</v>
      </c>
    </row>
    <row r="19" spans="1:4">
      <c r="A19" s="531">
        <v>2014</v>
      </c>
      <c r="B19" s="555">
        <v>910</v>
      </c>
      <c r="C19" s="555">
        <v>523</v>
      </c>
      <c r="D19" s="555">
        <v>387</v>
      </c>
    </row>
    <row r="20" spans="1:4">
      <c r="A20" s="531">
        <v>2015</v>
      </c>
      <c r="B20" s="555">
        <v>668</v>
      </c>
      <c r="C20" s="555">
        <v>363</v>
      </c>
      <c r="D20" s="555">
        <v>305</v>
      </c>
    </row>
    <row r="21" spans="1:4">
      <c r="A21" s="531">
        <v>2016</v>
      </c>
      <c r="B21" s="555">
        <v>749</v>
      </c>
      <c r="C21" s="555">
        <v>432</v>
      </c>
      <c r="D21" s="555">
        <v>317</v>
      </c>
    </row>
    <row r="22" spans="1:4" ht="14.25" customHeight="1">
      <c r="A22" s="1022" t="s">
        <v>2109</v>
      </c>
      <c r="B22" s="1023"/>
      <c r="C22" s="457" t="s">
        <v>1480</v>
      </c>
      <c r="D22" s="457" t="s">
        <v>2113</v>
      </c>
    </row>
    <row r="23" spans="1:4">
      <c r="A23" s="531">
        <v>2000</v>
      </c>
      <c r="B23" s="892">
        <v>0.83000000000000007</v>
      </c>
      <c r="C23" s="892">
        <v>0.91</v>
      </c>
      <c r="D23" s="892">
        <v>0.76</v>
      </c>
    </row>
    <row r="24" spans="1:4">
      <c r="A24" s="531">
        <v>2001</v>
      </c>
      <c r="B24" s="892">
        <v>0.79</v>
      </c>
      <c r="C24" s="892">
        <v>0.87</v>
      </c>
      <c r="D24" s="892">
        <v>0.71</v>
      </c>
    </row>
    <row r="25" spans="1:4">
      <c r="A25" s="531">
        <v>2002</v>
      </c>
      <c r="B25" s="892">
        <v>0.88000000000000012</v>
      </c>
      <c r="C25" s="892">
        <v>0.9900000000000001</v>
      </c>
      <c r="D25" s="892">
        <v>0.78</v>
      </c>
    </row>
    <row r="26" spans="1:4">
      <c r="A26" s="531">
        <v>2003</v>
      </c>
      <c r="B26" s="892">
        <v>0.84000000000000008</v>
      </c>
      <c r="C26" s="892">
        <v>0.93000000000000016</v>
      </c>
      <c r="D26" s="892">
        <v>0.75</v>
      </c>
    </row>
    <row r="27" spans="1:4">
      <c r="A27" s="531">
        <v>2004</v>
      </c>
      <c r="B27" s="892">
        <v>0.82</v>
      </c>
      <c r="C27" s="892">
        <v>0.96</v>
      </c>
      <c r="D27" s="892">
        <v>0.69000000000000006</v>
      </c>
    </row>
    <row r="28" spans="1:4">
      <c r="A28" s="531">
        <v>2005</v>
      </c>
      <c r="B28" s="892">
        <v>0.97</v>
      </c>
      <c r="C28" s="892">
        <v>1.07</v>
      </c>
      <c r="D28" s="892">
        <v>0.88000000000000012</v>
      </c>
    </row>
    <row r="29" spans="1:4">
      <c r="A29" s="531">
        <v>2006</v>
      </c>
      <c r="B29" s="892">
        <v>0.87</v>
      </c>
      <c r="C29" s="892">
        <v>0.97</v>
      </c>
      <c r="D29" s="892">
        <v>0.78</v>
      </c>
    </row>
    <row r="30" spans="1:4">
      <c r="A30" s="531">
        <v>2007</v>
      </c>
      <c r="B30" s="893">
        <v>0.89000000000000012</v>
      </c>
      <c r="C30" s="893">
        <v>1.08</v>
      </c>
      <c r="D30" s="893">
        <v>0.71</v>
      </c>
    </row>
    <row r="31" spans="1:4">
      <c r="A31" s="531">
        <v>2008</v>
      </c>
      <c r="B31" s="893">
        <v>0.83000000000000007</v>
      </c>
      <c r="C31" s="893">
        <v>0.98000000000000009</v>
      </c>
      <c r="D31" s="893">
        <v>0.68</v>
      </c>
    </row>
    <row r="32" spans="1:4">
      <c r="A32" s="531">
        <v>2009</v>
      </c>
      <c r="B32" s="893">
        <v>0.77</v>
      </c>
      <c r="C32" s="893">
        <v>0.91</v>
      </c>
      <c r="D32" s="893">
        <v>0.63</v>
      </c>
    </row>
    <row r="33" spans="1:4">
      <c r="A33" s="531">
        <v>2010</v>
      </c>
      <c r="B33" s="893">
        <v>0.88000000000000012</v>
      </c>
      <c r="C33" s="893">
        <v>1.1199999999999999</v>
      </c>
      <c r="D33" s="893">
        <v>0.66</v>
      </c>
    </row>
    <row r="34" spans="1:4">
      <c r="A34" s="531">
        <v>2011</v>
      </c>
      <c r="B34" s="893">
        <v>0.81</v>
      </c>
      <c r="C34" s="893">
        <v>1.05</v>
      </c>
      <c r="D34" s="893">
        <v>0.59000000000000008</v>
      </c>
    </row>
    <row r="35" spans="1:4">
      <c r="A35" s="531">
        <v>2012</v>
      </c>
      <c r="B35" s="893">
        <v>0.73</v>
      </c>
      <c r="C35" s="893">
        <v>0.89000000000000012</v>
      </c>
      <c r="D35" s="893">
        <v>0.57000000000000006</v>
      </c>
    </row>
    <row r="36" spans="1:4">
      <c r="A36" s="531">
        <v>2013</v>
      </c>
      <c r="B36" s="893">
        <v>0.55000000000000004</v>
      </c>
      <c r="C36" s="893">
        <v>0.65</v>
      </c>
      <c r="D36" s="893">
        <v>0.45</v>
      </c>
    </row>
    <row r="37" spans="1:4">
      <c r="A37" s="531">
        <v>2014</v>
      </c>
      <c r="B37" s="893">
        <v>0.43</v>
      </c>
      <c r="C37" s="893">
        <v>0.5</v>
      </c>
      <c r="D37" s="893">
        <v>0.36000000000000004</v>
      </c>
    </row>
    <row r="38" spans="1:4">
      <c r="A38" s="531">
        <v>2015</v>
      </c>
      <c r="B38" s="893">
        <v>0.31000000000000005</v>
      </c>
      <c r="C38" s="893">
        <v>0.35000000000000003</v>
      </c>
      <c r="D38" s="893">
        <v>0.27999999999999997</v>
      </c>
    </row>
    <row r="39" spans="1:4">
      <c r="A39" s="531">
        <v>2016</v>
      </c>
      <c r="B39" s="893">
        <v>0.35000000000000003</v>
      </c>
      <c r="C39" s="893">
        <v>0.42000000000000004</v>
      </c>
      <c r="D39" s="893">
        <v>0.28999999999999998</v>
      </c>
    </row>
    <row r="40" spans="1:4">
      <c r="A40" s="527"/>
      <c r="B40" s="556"/>
    </row>
    <row r="41" spans="1:4">
      <c r="A41" s="557" t="s">
        <v>1482</v>
      </c>
      <c r="B41" s="558"/>
    </row>
  </sheetData>
  <mergeCells count="1">
    <mergeCell ref="A22:B22"/>
  </mergeCells>
  <hyperlinks>
    <hyperlink ref="A1" r:id="rId1" display="https://bdoz.rzeszow.uw.gov.pl/"/>
  </hyperlinks>
  <pageMargins left="0.7" right="0.7" top="0.75" bottom="0.75" header="0.3" footer="0.3"/>
  <pageSetup paperSize="9" orientation="portrait" horizontalDpi="300" verticalDpi="300"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25"/>
  <sheetViews>
    <sheetView topLeftCell="A7" workbookViewId="0">
      <selection activeCell="A4" sqref="A4:D25"/>
    </sheetView>
  </sheetViews>
  <sheetFormatPr defaultRowHeight="14.25"/>
  <cols>
    <col min="1" max="16384" width="9.140625" style="457"/>
  </cols>
  <sheetData>
    <row r="1" spans="1:4">
      <c r="A1" s="443" t="s">
        <v>1419</v>
      </c>
      <c r="B1" s="559"/>
      <c r="C1" s="559"/>
      <c r="D1" s="559"/>
    </row>
    <row r="2" spans="1:4" ht="14.25" customHeight="1">
      <c r="A2" s="457" t="s">
        <v>1483</v>
      </c>
      <c r="B2" s="559"/>
      <c r="C2" s="559"/>
      <c r="D2" s="559"/>
    </row>
    <row r="3" spans="1:4">
      <c r="A3" s="560"/>
      <c r="B3" s="512"/>
      <c r="C3" s="512"/>
      <c r="D3" s="512"/>
    </row>
    <row r="4" spans="1:4">
      <c r="A4" s="1024" t="s">
        <v>1400</v>
      </c>
      <c r="B4" s="1018" t="s">
        <v>2</v>
      </c>
      <c r="C4" s="1019"/>
      <c r="D4" s="1026"/>
    </row>
    <row r="5" spans="1:4">
      <c r="A5" s="1025"/>
      <c r="B5" s="517" t="s">
        <v>1484</v>
      </c>
      <c r="C5" s="517" t="s">
        <v>1485</v>
      </c>
      <c r="D5" s="517" t="s">
        <v>1486</v>
      </c>
    </row>
    <row r="6" spans="1:4">
      <c r="A6" s="561"/>
      <c r="B6" s="516"/>
      <c r="C6" s="1019" t="s">
        <v>1463</v>
      </c>
      <c r="D6" s="1019"/>
    </row>
    <row r="7" spans="1:4">
      <c r="A7" s="517">
        <v>2007</v>
      </c>
      <c r="B7" s="523">
        <v>67942</v>
      </c>
      <c r="C7" s="523">
        <v>30691</v>
      </c>
      <c r="D7" s="523">
        <v>37251</v>
      </c>
    </row>
    <row r="8" spans="1:4">
      <c r="A8" s="517">
        <v>2008</v>
      </c>
      <c r="B8" s="523">
        <v>71952</v>
      </c>
      <c r="C8" s="523">
        <v>31774</v>
      </c>
      <c r="D8" s="523">
        <v>40178</v>
      </c>
    </row>
    <row r="9" spans="1:4">
      <c r="A9" s="517">
        <v>2009</v>
      </c>
      <c r="B9" s="523">
        <v>73117</v>
      </c>
      <c r="C9" s="523">
        <v>32751</v>
      </c>
      <c r="D9" s="523">
        <v>40366</v>
      </c>
    </row>
    <row r="10" spans="1:4">
      <c r="A10" s="517">
        <v>2010</v>
      </c>
      <c r="B10" s="523">
        <v>78214</v>
      </c>
      <c r="C10" s="523">
        <v>33985</v>
      </c>
      <c r="D10" s="523">
        <v>44229</v>
      </c>
    </row>
    <row r="11" spans="1:4">
      <c r="A11" s="562">
        <v>2011</v>
      </c>
      <c r="B11" s="523">
        <v>78871</v>
      </c>
      <c r="C11" s="523">
        <v>33776</v>
      </c>
      <c r="D11" s="523">
        <v>45095</v>
      </c>
    </row>
    <row r="12" spans="1:4">
      <c r="A12" s="562">
        <v>2012</v>
      </c>
      <c r="B12" s="523">
        <v>78124</v>
      </c>
      <c r="C12" s="523">
        <v>34434</v>
      </c>
      <c r="D12" s="523">
        <v>43690</v>
      </c>
    </row>
    <row r="13" spans="1:4">
      <c r="A13" s="562">
        <v>2013</v>
      </c>
      <c r="B13" s="523">
        <v>80156</v>
      </c>
      <c r="C13" s="523">
        <v>34755</v>
      </c>
      <c r="D13" s="523">
        <v>45401</v>
      </c>
    </row>
    <row r="14" spans="1:4">
      <c r="A14" s="562">
        <v>2014</v>
      </c>
      <c r="B14" s="523">
        <v>79352</v>
      </c>
      <c r="C14" s="523">
        <v>34402</v>
      </c>
      <c r="D14" s="523">
        <v>44950</v>
      </c>
    </row>
    <row r="15" spans="1:4">
      <c r="A15" s="562">
        <v>2015</v>
      </c>
      <c r="B15" s="523">
        <v>81695</v>
      </c>
      <c r="C15" s="523">
        <v>35004</v>
      </c>
      <c r="D15" s="523">
        <v>46691</v>
      </c>
    </row>
    <row r="16" spans="1:4">
      <c r="A16" s="1018" t="s">
        <v>2111</v>
      </c>
      <c r="B16" s="1019"/>
      <c r="C16" s="1019"/>
      <c r="D16" s="1019"/>
    </row>
    <row r="17" spans="1:4">
      <c r="A17" s="517">
        <v>2007</v>
      </c>
      <c r="B17" s="901">
        <v>32.393999999999998</v>
      </c>
      <c r="C17" s="901">
        <v>29.939</v>
      </c>
      <c r="D17" s="901">
        <v>34.741999999999997</v>
      </c>
    </row>
    <row r="18" spans="1:4">
      <c r="A18" s="517">
        <v>2008</v>
      </c>
      <c r="B18" s="901">
        <v>34.271000000000001</v>
      </c>
      <c r="C18" s="901">
        <v>30.965</v>
      </c>
      <c r="D18" s="901">
        <v>37.430999999999997</v>
      </c>
    </row>
    <row r="19" spans="1:4">
      <c r="A19" s="517">
        <v>2009</v>
      </c>
      <c r="B19" s="901">
        <v>34.789000000000001</v>
      </c>
      <c r="C19" s="901">
        <v>31.872</v>
      </c>
      <c r="D19" s="901">
        <v>37.579000000000001</v>
      </c>
    </row>
    <row r="20" spans="1:4">
      <c r="A20" s="517">
        <v>2010</v>
      </c>
      <c r="B20" s="901">
        <v>36.756</v>
      </c>
      <c r="C20" s="901">
        <v>32.626999999999995</v>
      </c>
      <c r="D20" s="901">
        <v>40.713999999999999</v>
      </c>
    </row>
    <row r="21" spans="1:4">
      <c r="A21" s="517">
        <v>2011</v>
      </c>
      <c r="B21" s="901">
        <v>37.051000000000002</v>
      </c>
      <c r="C21" s="901">
        <v>32.411000000000001</v>
      </c>
      <c r="D21" s="901">
        <v>41.502000000000002</v>
      </c>
    </row>
    <row r="22" spans="1:4">
      <c r="A22" s="517">
        <v>2012</v>
      </c>
      <c r="B22" s="901">
        <v>36.679000000000002</v>
      </c>
      <c r="C22" s="901">
        <v>33.015999999999998</v>
      </c>
      <c r="D22" s="901">
        <v>40.193000000000005</v>
      </c>
    </row>
    <row r="23" spans="1:4">
      <c r="A23" s="517">
        <v>2013</v>
      </c>
      <c r="B23" s="901">
        <v>37.643999999999998</v>
      </c>
      <c r="C23" s="901">
        <v>33.335000000000001</v>
      </c>
      <c r="D23" s="901">
        <v>41.778999999999996</v>
      </c>
    </row>
    <row r="24" spans="1:4">
      <c r="A24" s="517">
        <v>2014</v>
      </c>
      <c r="B24" s="901">
        <v>37.268999999999998</v>
      </c>
      <c r="C24" s="901">
        <v>32.994</v>
      </c>
      <c r="D24" s="901">
        <v>41.371000000000002</v>
      </c>
    </row>
    <row r="25" spans="1:4">
      <c r="A25" s="517">
        <v>2015</v>
      </c>
      <c r="B25" s="901">
        <v>38.396999999999998</v>
      </c>
      <c r="C25" s="901">
        <v>33.6</v>
      </c>
      <c r="D25" s="901">
        <v>42.998000000000005</v>
      </c>
    </row>
  </sheetData>
  <mergeCells count="4">
    <mergeCell ref="A4:A5"/>
    <mergeCell ref="B4:D4"/>
    <mergeCell ref="C6:D6"/>
    <mergeCell ref="A16:D16"/>
  </mergeCells>
  <hyperlinks>
    <hyperlink ref="A1" r:id="rId1" display="https://bdoz.rzeszow.uw.gov.pl/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105"/>
  <sheetViews>
    <sheetView topLeftCell="A88" workbookViewId="0">
      <selection activeCell="A4" sqref="A4:F105"/>
    </sheetView>
  </sheetViews>
  <sheetFormatPr defaultRowHeight="14.25"/>
  <cols>
    <col min="1" max="5" width="9.140625" style="457"/>
    <col min="6" max="6" width="10.28515625" style="457" customWidth="1"/>
    <col min="7" max="16384" width="9.140625" style="457"/>
  </cols>
  <sheetData>
    <row r="1" spans="1:6">
      <c r="A1" s="443" t="s">
        <v>1419</v>
      </c>
      <c r="B1" s="563"/>
      <c r="C1" s="563"/>
      <c r="D1" s="563"/>
      <c r="E1" s="563"/>
      <c r="F1" s="563"/>
    </row>
    <row r="2" spans="1:6">
      <c r="A2" s="1028" t="s">
        <v>1487</v>
      </c>
      <c r="B2" s="1028"/>
      <c r="C2" s="1028"/>
      <c r="D2" s="1028"/>
      <c r="E2" s="1028"/>
      <c r="F2" s="1028"/>
    </row>
    <row r="3" spans="1:6">
      <c r="A3" s="564"/>
      <c r="B3" s="563"/>
      <c r="C3" s="563"/>
      <c r="D3" s="563"/>
      <c r="E3" s="563"/>
      <c r="F3" s="563"/>
    </row>
    <row r="4" spans="1:6">
      <c r="A4" s="565" t="s">
        <v>1400</v>
      </c>
      <c r="B4" s="565" t="s">
        <v>2</v>
      </c>
      <c r="C4" s="565" t="s">
        <v>204</v>
      </c>
      <c r="D4" s="565" t="s">
        <v>205</v>
      </c>
      <c r="E4" s="565" t="s">
        <v>206</v>
      </c>
      <c r="F4" s="565" t="s">
        <v>96</v>
      </c>
    </row>
    <row r="5" spans="1:6">
      <c r="A5" s="1027" t="s">
        <v>387</v>
      </c>
      <c r="B5" s="1027"/>
      <c r="C5" s="1027"/>
      <c r="D5" s="1027"/>
      <c r="E5" s="1027"/>
      <c r="F5" s="1027"/>
    </row>
    <row r="6" spans="1:6">
      <c r="A6" s="566">
        <v>2007</v>
      </c>
      <c r="B6" s="522">
        <v>67942</v>
      </c>
      <c r="C6" s="522">
        <v>5880</v>
      </c>
      <c r="D6" s="522">
        <v>9965</v>
      </c>
      <c r="E6" s="522">
        <v>43535</v>
      </c>
      <c r="F6" s="522">
        <v>8562</v>
      </c>
    </row>
    <row r="7" spans="1:6">
      <c r="A7" s="566">
        <v>2008</v>
      </c>
      <c r="B7" s="522">
        <v>71952</v>
      </c>
      <c r="C7" s="522">
        <v>5945</v>
      </c>
      <c r="D7" s="522">
        <v>10177</v>
      </c>
      <c r="E7" s="522">
        <v>47532</v>
      </c>
      <c r="F7" s="522">
        <v>8298</v>
      </c>
    </row>
    <row r="8" spans="1:6">
      <c r="A8" s="566">
        <v>2009</v>
      </c>
      <c r="B8" s="522">
        <v>73117</v>
      </c>
      <c r="C8" s="522">
        <v>6208</v>
      </c>
      <c r="D8" s="522">
        <v>11504</v>
      </c>
      <c r="E8" s="522">
        <v>46024</v>
      </c>
      <c r="F8" s="522">
        <v>9381</v>
      </c>
    </row>
    <row r="9" spans="1:6">
      <c r="A9" s="566">
        <v>2010</v>
      </c>
      <c r="B9" s="522">
        <v>78214</v>
      </c>
      <c r="C9" s="522">
        <v>7731</v>
      </c>
      <c r="D9" s="522">
        <v>13143</v>
      </c>
      <c r="E9" s="522">
        <v>47328</v>
      </c>
      <c r="F9" s="522">
        <v>10012</v>
      </c>
    </row>
    <row r="10" spans="1:6">
      <c r="A10" s="566">
        <v>2011</v>
      </c>
      <c r="B10" s="522">
        <v>78871</v>
      </c>
      <c r="C10" s="522">
        <v>6929</v>
      </c>
      <c r="D10" s="522">
        <v>13126</v>
      </c>
      <c r="E10" s="522">
        <v>48970</v>
      </c>
      <c r="F10" s="522">
        <v>9846</v>
      </c>
    </row>
    <row r="11" spans="1:6">
      <c r="A11" s="566">
        <v>2012</v>
      </c>
      <c r="B11" s="522">
        <v>78124</v>
      </c>
      <c r="C11" s="522">
        <v>7243</v>
      </c>
      <c r="D11" s="522">
        <v>12062</v>
      </c>
      <c r="E11" s="522">
        <v>48261</v>
      </c>
      <c r="F11" s="522">
        <v>10558</v>
      </c>
    </row>
    <row r="12" spans="1:6">
      <c r="A12" s="566">
        <v>2013</v>
      </c>
      <c r="B12" s="522">
        <v>80156</v>
      </c>
      <c r="C12" s="522">
        <v>7160</v>
      </c>
      <c r="D12" s="522">
        <v>11734</v>
      </c>
      <c r="E12" s="522">
        <v>50048</v>
      </c>
      <c r="F12" s="522">
        <v>11214</v>
      </c>
    </row>
    <row r="13" spans="1:6">
      <c r="A13" s="566">
        <v>2014</v>
      </c>
      <c r="B13" s="522">
        <v>79352</v>
      </c>
      <c r="C13" s="522">
        <v>6096</v>
      </c>
      <c r="D13" s="522">
        <v>11690</v>
      </c>
      <c r="E13" s="522">
        <v>49287</v>
      </c>
      <c r="F13" s="522">
        <v>12279</v>
      </c>
    </row>
    <row r="14" spans="1:6">
      <c r="A14" s="566">
        <v>2015</v>
      </c>
      <c r="B14" s="845">
        <v>81695</v>
      </c>
      <c r="C14" s="522">
        <v>6537</v>
      </c>
      <c r="D14" s="522">
        <v>11613</v>
      </c>
      <c r="E14" s="522">
        <v>50945</v>
      </c>
      <c r="F14" s="522">
        <v>12600</v>
      </c>
    </row>
    <row r="15" spans="1:6">
      <c r="A15" s="1027" t="s">
        <v>1480</v>
      </c>
      <c r="B15" s="1027"/>
      <c r="C15" s="1027"/>
      <c r="D15" s="1027"/>
      <c r="E15" s="1027"/>
      <c r="F15" s="1027"/>
    </row>
    <row r="16" spans="1:6">
      <c r="A16" s="566">
        <v>2007</v>
      </c>
      <c r="B16" s="522">
        <v>30691</v>
      </c>
      <c r="C16" s="522">
        <v>3103</v>
      </c>
      <c r="D16" s="522">
        <v>5299</v>
      </c>
      <c r="E16" s="522">
        <v>18858</v>
      </c>
      <c r="F16" s="522">
        <v>3431</v>
      </c>
    </row>
    <row r="17" spans="1:6">
      <c r="A17" s="566">
        <v>2008</v>
      </c>
      <c r="B17" s="522">
        <v>31774</v>
      </c>
      <c r="C17" s="522">
        <v>3480</v>
      </c>
      <c r="D17" s="522">
        <v>5111</v>
      </c>
      <c r="E17" s="522">
        <v>20211</v>
      </c>
      <c r="F17" s="522">
        <v>2972</v>
      </c>
    </row>
    <row r="18" spans="1:6">
      <c r="A18" s="566">
        <v>2009</v>
      </c>
      <c r="B18" s="522">
        <v>32751</v>
      </c>
      <c r="C18" s="522">
        <v>3744</v>
      </c>
      <c r="D18" s="522">
        <v>5739</v>
      </c>
      <c r="E18" s="522">
        <v>19565</v>
      </c>
      <c r="F18" s="522">
        <v>3703</v>
      </c>
    </row>
    <row r="19" spans="1:6">
      <c r="A19" s="566">
        <v>2010</v>
      </c>
      <c r="B19" s="522">
        <v>33985</v>
      </c>
      <c r="C19" s="522">
        <v>3823</v>
      </c>
      <c r="D19" s="522">
        <v>6437</v>
      </c>
      <c r="E19" s="522">
        <v>20087</v>
      </c>
      <c r="F19" s="522">
        <v>3638</v>
      </c>
    </row>
    <row r="20" spans="1:6">
      <c r="A20" s="566">
        <v>2011</v>
      </c>
      <c r="B20" s="522">
        <v>33776</v>
      </c>
      <c r="C20" s="522">
        <v>3749</v>
      </c>
      <c r="D20" s="522">
        <v>6141</v>
      </c>
      <c r="E20" s="522">
        <v>20111</v>
      </c>
      <c r="F20" s="522">
        <v>3775</v>
      </c>
    </row>
    <row r="21" spans="1:6">
      <c r="A21" s="566">
        <v>2012</v>
      </c>
      <c r="B21" s="522">
        <v>34434</v>
      </c>
      <c r="C21" s="522">
        <v>4207</v>
      </c>
      <c r="D21" s="522">
        <v>5741</v>
      </c>
      <c r="E21" s="522">
        <v>20472</v>
      </c>
      <c r="F21" s="522">
        <v>4014</v>
      </c>
    </row>
    <row r="22" spans="1:6">
      <c r="A22" s="566">
        <v>2013</v>
      </c>
      <c r="B22" s="522">
        <v>34755</v>
      </c>
      <c r="C22" s="522">
        <v>4271</v>
      </c>
      <c r="D22" s="522">
        <v>5805</v>
      </c>
      <c r="E22" s="522">
        <v>20754</v>
      </c>
      <c r="F22" s="522">
        <v>3925</v>
      </c>
    </row>
    <row r="23" spans="1:6">
      <c r="A23" s="566">
        <v>2014</v>
      </c>
      <c r="B23" s="522">
        <v>34402</v>
      </c>
      <c r="C23" s="522">
        <v>3744</v>
      </c>
      <c r="D23" s="522">
        <v>5304</v>
      </c>
      <c r="E23" s="522">
        <v>20754</v>
      </c>
      <c r="F23" s="522">
        <v>4600</v>
      </c>
    </row>
    <row r="24" spans="1:6">
      <c r="A24" s="566">
        <v>2015</v>
      </c>
      <c r="B24" s="522">
        <v>35004</v>
      </c>
      <c r="C24" s="522">
        <v>3903</v>
      </c>
      <c r="D24" s="522">
        <v>5436</v>
      </c>
      <c r="E24" s="522">
        <v>20946</v>
      </c>
      <c r="F24" s="522">
        <v>4719</v>
      </c>
    </row>
    <row r="25" spans="1:6">
      <c r="A25" s="1027" t="s">
        <v>1481</v>
      </c>
      <c r="B25" s="1027"/>
      <c r="C25" s="1027"/>
      <c r="D25" s="1027"/>
      <c r="E25" s="1027"/>
      <c r="F25" s="1027"/>
    </row>
    <row r="26" spans="1:6">
      <c r="A26" s="566">
        <v>2007</v>
      </c>
      <c r="B26" s="522">
        <v>37251</v>
      </c>
      <c r="C26" s="522">
        <v>2777</v>
      </c>
      <c r="D26" s="522">
        <v>4666</v>
      </c>
      <c r="E26" s="522">
        <v>24677</v>
      </c>
      <c r="F26" s="522">
        <v>5131</v>
      </c>
    </row>
    <row r="27" spans="1:6">
      <c r="A27" s="566">
        <v>2008</v>
      </c>
      <c r="B27" s="522">
        <v>40178</v>
      </c>
      <c r="C27" s="522">
        <v>2465</v>
      </c>
      <c r="D27" s="522">
        <v>5066</v>
      </c>
      <c r="E27" s="522">
        <v>27321</v>
      </c>
      <c r="F27" s="522">
        <v>5326</v>
      </c>
    </row>
    <row r="28" spans="1:6">
      <c r="A28" s="566">
        <v>2009</v>
      </c>
      <c r="B28" s="522">
        <v>40366</v>
      </c>
      <c r="C28" s="522">
        <v>2464</v>
      </c>
      <c r="D28" s="522">
        <v>5765</v>
      </c>
      <c r="E28" s="522">
        <v>26459</v>
      </c>
      <c r="F28" s="522">
        <v>5678</v>
      </c>
    </row>
    <row r="29" spans="1:6">
      <c r="A29" s="566">
        <v>2010</v>
      </c>
      <c r="B29" s="522">
        <v>44229</v>
      </c>
      <c r="C29" s="522">
        <v>3908</v>
      </c>
      <c r="D29" s="522">
        <v>6706</v>
      </c>
      <c r="E29" s="522">
        <v>27241</v>
      </c>
      <c r="F29" s="522">
        <v>6374</v>
      </c>
    </row>
    <row r="30" spans="1:6">
      <c r="A30" s="566">
        <v>2011</v>
      </c>
      <c r="B30" s="522">
        <v>45095</v>
      </c>
      <c r="C30" s="522">
        <v>3180</v>
      </c>
      <c r="D30" s="522">
        <v>6985</v>
      </c>
      <c r="E30" s="522">
        <v>28859</v>
      </c>
      <c r="F30" s="522">
        <v>6071</v>
      </c>
    </row>
    <row r="31" spans="1:6">
      <c r="A31" s="566">
        <v>2012</v>
      </c>
      <c r="B31" s="522">
        <v>43690</v>
      </c>
      <c r="C31" s="522">
        <v>3036</v>
      </c>
      <c r="D31" s="522">
        <v>6321</v>
      </c>
      <c r="E31" s="522">
        <v>27789</v>
      </c>
      <c r="F31" s="522">
        <v>6544</v>
      </c>
    </row>
    <row r="32" spans="1:6">
      <c r="A32" s="566">
        <v>2013</v>
      </c>
      <c r="B32" s="522">
        <v>45401</v>
      </c>
      <c r="C32" s="522">
        <v>2889</v>
      </c>
      <c r="D32" s="522">
        <v>5929</v>
      </c>
      <c r="E32" s="522">
        <v>29294</v>
      </c>
      <c r="F32" s="522">
        <v>7289</v>
      </c>
    </row>
    <row r="33" spans="1:6">
      <c r="A33" s="566">
        <v>2014</v>
      </c>
      <c r="B33" s="522">
        <v>44950</v>
      </c>
      <c r="C33" s="522">
        <v>2352</v>
      </c>
      <c r="D33" s="522">
        <v>6386</v>
      </c>
      <c r="E33" s="522">
        <v>28533</v>
      </c>
      <c r="F33" s="522">
        <v>7679</v>
      </c>
    </row>
    <row r="34" spans="1:6">
      <c r="A34" s="566">
        <v>2015</v>
      </c>
      <c r="B34" s="522">
        <v>46691</v>
      </c>
      <c r="C34" s="522">
        <v>2634</v>
      </c>
      <c r="D34" s="522">
        <v>6177</v>
      </c>
      <c r="E34" s="522">
        <v>29999</v>
      </c>
      <c r="F34" s="522">
        <v>7881</v>
      </c>
    </row>
    <row r="35" spans="1:6">
      <c r="A35" s="1027" t="s">
        <v>1488</v>
      </c>
      <c r="B35" s="1027"/>
      <c r="C35" s="1027"/>
      <c r="D35" s="1027"/>
      <c r="E35" s="1027"/>
      <c r="F35" s="1027"/>
    </row>
    <row r="36" spans="1:6">
      <c r="A36" s="566">
        <v>2007</v>
      </c>
      <c r="B36" s="522">
        <v>32437</v>
      </c>
      <c r="C36" s="522">
        <v>2866</v>
      </c>
      <c r="D36" s="522">
        <v>4862</v>
      </c>
      <c r="E36" s="522">
        <v>20530</v>
      </c>
      <c r="F36" s="522">
        <v>4179</v>
      </c>
    </row>
    <row r="37" spans="1:6">
      <c r="A37" s="566">
        <v>2008</v>
      </c>
      <c r="B37" s="522">
        <v>38145</v>
      </c>
      <c r="C37" s="522">
        <v>3045</v>
      </c>
      <c r="D37" s="522">
        <v>5562</v>
      </c>
      <c r="E37" s="522">
        <v>24847</v>
      </c>
      <c r="F37" s="522">
        <v>4691</v>
      </c>
    </row>
    <row r="38" spans="1:6">
      <c r="A38" s="566">
        <v>2009</v>
      </c>
      <c r="B38" s="522">
        <v>36648</v>
      </c>
      <c r="C38" s="522">
        <v>2789</v>
      </c>
      <c r="D38" s="522">
        <v>6009</v>
      </c>
      <c r="E38" s="522">
        <v>22476</v>
      </c>
      <c r="F38" s="522">
        <v>5374</v>
      </c>
    </row>
    <row r="39" spans="1:6">
      <c r="A39" s="566">
        <v>2010</v>
      </c>
      <c r="B39" s="522">
        <v>41100</v>
      </c>
      <c r="C39" s="522">
        <v>4009</v>
      </c>
      <c r="D39" s="522">
        <v>7170</v>
      </c>
      <c r="E39" s="522">
        <v>24117</v>
      </c>
      <c r="F39" s="522">
        <v>5804</v>
      </c>
    </row>
    <row r="40" spans="1:6">
      <c r="A40" s="566">
        <v>2011</v>
      </c>
      <c r="B40" s="522">
        <v>40209</v>
      </c>
      <c r="C40" s="522">
        <v>3504</v>
      </c>
      <c r="D40" s="522">
        <v>6915</v>
      </c>
      <c r="E40" s="522">
        <v>24387</v>
      </c>
      <c r="F40" s="522">
        <v>5403</v>
      </c>
    </row>
    <row r="41" spans="1:6">
      <c r="A41" s="566">
        <v>2012</v>
      </c>
      <c r="B41" s="522">
        <v>41681</v>
      </c>
      <c r="C41" s="522">
        <v>3487</v>
      </c>
      <c r="D41" s="522">
        <v>6763</v>
      </c>
      <c r="E41" s="522">
        <v>25296</v>
      </c>
      <c r="F41" s="522">
        <v>6135</v>
      </c>
    </row>
    <row r="42" spans="1:6">
      <c r="A42" s="566">
        <v>2013</v>
      </c>
      <c r="B42" s="522">
        <v>43060</v>
      </c>
      <c r="C42" s="522">
        <v>3491</v>
      </c>
      <c r="D42" s="522">
        <v>6414</v>
      </c>
      <c r="E42" s="522">
        <v>26558</v>
      </c>
      <c r="F42" s="522">
        <v>6597</v>
      </c>
    </row>
    <row r="43" spans="1:6">
      <c r="A43" s="566">
        <v>2014</v>
      </c>
      <c r="B43" s="522">
        <v>43353</v>
      </c>
      <c r="C43" s="522">
        <v>2443</v>
      </c>
      <c r="D43" s="522">
        <v>6652</v>
      </c>
      <c r="E43" s="522">
        <v>26993</v>
      </c>
      <c r="F43" s="522">
        <v>7265</v>
      </c>
    </row>
    <row r="44" spans="1:6">
      <c r="A44" s="566">
        <v>2015</v>
      </c>
      <c r="B44" s="522">
        <v>45384</v>
      </c>
      <c r="C44" s="522">
        <v>3286</v>
      </c>
      <c r="D44" s="522">
        <v>7067</v>
      </c>
      <c r="E44" s="522">
        <v>27411</v>
      </c>
      <c r="F44" s="522">
        <v>7620</v>
      </c>
    </row>
    <row r="45" spans="1:6">
      <c r="A45" s="1029" t="s">
        <v>1489</v>
      </c>
      <c r="B45" s="1029"/>
      <c r="C45" s="1029"/>
      <c r="D45" s="1029"/>
      <c r="E45" s="1029"/>
      <c r="F45" s="1029"/>
    </row>
    <row r="46" spans="1:6">
      <c r="A46" s="566">
        <v>1999</v>
      </c>
      <c r="B46" s="522"/>
      <c r="C46" s="522"/>
      <c r="D46" s="522"/>
      <c r="E46" s="522"/>
      <c r="F46" s="522"/>
    </row>
    <row r="47" spans="1:6">
      <c r="A47" s="566">
        <v>2007</v>
      </c>
      <c r="B47" s="522">
        <v>35505</v>
      </c>
      <c r="C47" s="522">
        <v>3014</v>
      </c>
      <c r="D47" s="522">
        <v>5103</v>
      </c>
      <c r="E47" s="522">
        <v>23005</v>
      </c>
      <c r="F47" s="522">
        <v>4383</v>
      </c>
    </row>
    <row r="48" spans="1:6">
      <c r="A48" s="566">
        <v>2008</v>
      </c>
      <c r="B48" s="522">
        <v>33807</v>
      </c>
      <c r="C48" s="522">
        <v>2900</v>
      </c>
      <c r="D48" s="522">
        <v>4615</v>
      </c>
      <c r="E48" s="522">
        <v>22685</v>
      </c>
      <c r="F48" s="522">
        <v>3607</v>
      </c>
    </row>
    <row r="49" spans="1:6">
      <c r="A49" s="566">
        <v>2009</v>
      </c>
      <c r="B49" s="522">
        <v>36469</v>
      </c>
      <c r="C49" s="522">
        <v>3419</v>
      </c>
      <c r="D49" s="522">
        <v>5495</v>
      </c>
      <c r="E49" s="522">
        <v>23548</v>
      </c>
      <c r="F49" s="522">
        <v>4007</v>
      </c>
    </row>
    <row r="50" spans="1:6">
      <c r="A50" s="566">
        <v>2010</v>
      </c>
      <c r="B50" s="522">
        <v>37114</v>
      </c>
      <c r="C50" s="522">
        <v>3722</v>
      </c>
      <c r="D50" s="522">
        <v>5973</v>
      </c>
      <c r="E50" s="522">
        <v>23211</v>
      </c>
      <c r="F50" s="522">
        <v>4208</v>
      </c>
    </row>
    <row r="51" spans="1:6">
      <c r="A51" s="566">
        <v>2011</v>
      </c>
      <c r="B51" s="522">
        <v>38662</v>
      </c>
      <c r="C51" s="522">
        <v>3425</v>
      </c>
      <c r="D51" s="522">
        <v>6211</v>
      </c>
      <c r="E51" s="522">
        <v>24583</v>
      </c>
      <c r="F51" s="522">
        <v>4443</v>
      </c>
    </row>
    <row r="52" spans="1:6">
      <c r="A52" s="566">
        <v>2012</v>
      </c>
      <c r="B52" s="522">
        <v>36443</v>
      </c>
      <c r="C52" s="522">
        <v>3756</v>
      </c>
      <c r="D52" s="522">
        <v>5299</v>
      </c>
      <c r="E52" s="522">
        <v>22965</v>
      </c>
      <c r="F52" s="522">
        <v>4423</v>
      </c>
    </row>
    <row r="53" spans="1:6">
      <c r="A53" s="566">
        <v>2013</v>
      </c>
      <c r="B53" s="522">
        <v>37096</v>
      </c>
      <c r="C53" s="522">
        <v>3669</v>
      </c>
      <c r="D53" s="522">
        <v>5320</v>
      </c>
      <c r="E53" s="522">
        <v>23490</v>
      </c>
      <c r="F53" s="522">
        <v>4617</v>
      </c>
    </row>
    <row r="54" spans="1:6">
      <c r="A54" s="566">
        <v>2014</v>
      </c>
      <c r="B54" s="522">
        <v>35999</v>
      </c>
      <c r="C54" s="522">
        <v>3653</v>
      </c>
      <c r="D54" s="522">
        <v>5038</v>
      </c>
      <c r="E54" s="522">
        <v>22294</v>
      </c>
      <c r="F54" s="522">
        <v>5014</v>
      </c>
    </row>
    <row r="55" spans="1:6">
      <c r="A55" s="566">
        <v>2015</v>
      </c>
      <c r="B55" s="522">
        <v>36311</v>
      </c>
      <c r="C55" s="522">
        <v>3251</v>
      </c>
      <c r="D55" s="522">
        <v>4546</v>
      </c>
      <c r="E55" s="522">
        <v>23534</v>
      </c>
      <c r="F55" s="522">
        <v>4980</v>
      </c>
    </row>
    <row r="56" spans="1:6">
      <c r="A56" s="1029" t="s">
        <v>2114</v>
      </c>
      <c r="B56" s="1029"/>
      <c r="C56" s="1029"/>
      <c r="D56" s="1029"/>
      <c r="E56" s="1029"/>
      <c r="F56" s="1029"/>
    </row>
    <row r="57" spans="1:6">
      <c r="A57" s="566">
        <v>2007</v>
      </c>
      <c r="B57" s="901">
        <v>32.393999999999998</v>
      </c>
      <c r="C57" s="901">
        <v>15.199000000000002</v>
      </c>
      <c r="D57" s="901">
        <v>25.414000000000001</v>
      </c>
      <c r="E57" s="901">
        <v>46.158999999999999</v>
      </c>
      <c r="F57" s="901">
        <v>31.352</v>
      </c>
    </row>
    <row r="58" spans="1:6">
      <c r="A58" s="566">
        <v>2008</v>
      </c>
      <c r="B58" s="901">
        <v>34.271000000000001</v>
      </c>
      <c r="C58" s="901">
        <v>15.984000000000002</v>
      </c>
      <c r="D58" s="901">
        <v>25.927</v>
      </c>
      <c r="E58" s="901">
        <v>49.628</v>
      </c>
      <c r="F58" s="901">
        <v>30.364000000000001</v>
      </c>
    </row>
    <row r="59" spans="1:6">
      <c r="A59" s="566">
        <v>2009</v>
      </c>
      <c r="B59" s="901">
        <v>34.789000000000001</v>
      </c>
      <c r="C59" s="901">
        <v>17.376000000000001</v>
      </c>
      <c r="D59" s="901">
        <v>29.278000000000002</v>
      </c>
      <c r="E59" s="901">
        <v>47.417999999999999</v>
      </c>
      <c r="F59" s="901">
        <v>34.116999999999997</v>
      </c>
    </row>
    <row r="60" spans="1:6">
      <c r="A60" s="566">
        <v>2010</v>
      </c>
      <c r="B60" s="901">
        <v>36.756</v>
      </c>
      <c r="C60" s="901">
        <v>16.687999999999999</v>
      </c>
      <c r="D60" s="901">
        <v>34.15</v>
      </c>
      <c r="E60" s="901">
        <v>47.248000000000005</v>
      </c>
      <c r="F60" s="901">
        <v>35.999000000000002</v>
      </c>
    </row>
    <row r="61" spans="1:6">
      <c r="A61" s="566">
        <v>2011</v>
      </c>
      <c r="B61" s="901">
        <v>37.051000000000002</v>
      </c>
      <c r="C61" s="901">
        <v>15.325000000000001</v>
      </c>
      <c r="D61" s="901">
        <v>34.465000000000003</v>
      </c>
      <c r="E61" s="901">
        <v>48.36</v>
      </c>
      <c r="F61" s="901">
        <v>34.781999999999996</v>
      </c>
    </row>
    <row r="62" spans="1:6">
      <c r="A62" s="566">
        <v>2012</v>
      </c>
      <c r="B62" s="901">
        <v>36.679000000000002</v>
      </c>
      <c r="C62" s="901">
        <v>16.347000000000001</v>
      </c>
      <c r="D62" s="901">
        <v>32.286999999999999</v>
      </c>
      <c r="E62" s="901">
        <v>47.178000000000004</v>
      </c>
      <c r="F62" s="901">
        <v>36.366999999999997</v>
      </c>
    </row>
    <row r="63" spans="1:6">
      <c r="A63" s="566">
        <v>2013</v>
      </c>
      <c r="B63" s="901">
        <v>37.643999999999998</v>
      </c>
      <c r="C63" s="901">
        <v>16.484999999999999</v>
      </c>
      <c r="D63" s="901">
        <v>32.213000000000001</v>
      </c>
      <c r="E63" s="901">
        <v>48.491000000000007</v>
      </c>
      <c r="F63" s="901">
        <v>37.555</v>
      </c>
    </row>
    <row r="64" spans="1:6">
      <c r="A64" s="566">
        <v>2014</v>
      </c>
      <c r="B64" s="901">
        <v>37.268999999999998</v>
      </c>
      <c r="C64" s="901">
        <v>14.262</v>
      </c>
      <c r="D64" s="901">
        <v>33.049999999999997</v>
      </c>
      <c r="E64" s="901">
        <v>47.387</v>
      </c>
      <c r="F64" s="901">
        <v>39.871000000000002</v>
      </c>
    </row>
    <row r="65" spans="1:6">
      <c r="A65" s="566">
        <v>2015</v>
      </c>
      <c r="B65" s="901">
        <v>38.396999999999998</v>
      </c>
      <c r="C65" s="901">
        <v>15.558</v>
      </c>
      <c r="D65" s="901">
        <v>33.734000000000002</v>
      </c>
      <c r="E65" s="901">
        <v>48.683</v>
      </c>
      <c r="F65" s="901">
        <v>39.774000000000001</v>
      </c>
    </row>
    <row r="66" spans="1:6">
      <c r="A66" s="1029" t="s">
        <v>2115</v>
      </c>
      <c r="B66" s="1029"/>
      <c r="C66" s="1029"/>
      <c r="D66" s="1029"/>
      <c r="E66" s="1029"/>
      <c r="F66" s="1029"/>
    </row>
    <row r="67" spans="1:6">
      <c r="A67" s="566">
        <v>2007</v>
      </c>
      <c r="B67" s="901">
        <v>29.939</v>
      </c>
      <c r="C67" s="901">
        <v>15.677000000000001</v>
      </c>
      <c r="D67" s="901">
        <v>26.459000000000003</v>
      </c>
      <c r="E67" s="901">
        <v>40.204999999999998</v>
      </c>
      <c r="F67" s="901">
        <v>32.568000000000005</v>
      </c>
    </row>
    <row r="68" spans="1:6">
      <c r="A68" s="566">
        <v>2008</v>
      </c>
      <c r="B68" s="901">
        <v>30.965</v>
      </c>
      <c r="C68" s="901">
        <v>18.284000000000002</v>
      </c>
      <c r="D68" s="901">
        <v>25.491</v>
      </c>
      <c r="E68" s="901">
        <v>42.405000000000001</v>
      </c>
      <c r="F68" s="901">
        <v>28.249000000000002</v>
      </c>
    </row>
    <row r="69" spans="1:6">
      <c r="A69" s="566">
        <v>2009</v>
      </c>
      <c r="B69" s="901">
        <v>31.872</v>
      </c>
      <c r="C69" s="901">
        <v>20.460999999999999</v>
      </c>
      <c r="D69" s="901">
        <v>28.573000000000004</v>
      </c>
      <c r="E69" s="901">
        <v>40.475000000000001</v>
      </c>
      <c r="F69" s="901">
        <v>34.991999999999997</v>
      </c>
    </row>
    <row r="70" spans="1:6">
      <c r="A70" s="566">
        <v>2010</v>
      </c>
      <c r="B70" s="901">
        <v>32.626999999999995</v>
      </c>
      <c r="C70" s="901">
        <v>16.117000000000001</v>
      </c>
      <c r="D70" s="901">
        <v>32.679000000000002</v>
      </c>
      <c r="E70" s="901">
        <v>40.130000000000003</v>
      </c>
      <c r="F70" s="901">
        <v>34.036999999999999</v>
      </c>
    </row>
    <row r="71" spans="1:6">
      <c r="A71" s="566">
        <v>2011</v>
      </c>
      <c r="B71" s="901">
        <v>32.411000000000001</v>
      </c>
      <c r="C71" s="901">
        <v>16.179000000000002</v>
      </c>
      <c r="D71" s="901">
        <v>31.498000000000001</v>
      </c>
      <c r="E71" s="901">
        <v>39.723000000000006</v>
      </c>
      <c r="F71" s="901">
        <v>34.588000000000001</v>
      </c>
    </row>
    <row r="72" spans="1:6">
      <c r="A72" s="566">
        <v>2012</v>
      </c>
      <c r="B72" s="901">
        <v>33.015999999999998</v>
      </c>
      <c r="C72" s="901">
        <v>18.524000000000001</v>
      </c>
      <c r="D72" s="901">
        <v>29.995999999999999</v>
      </c>
      <c r="E72" s="901">
        <v>39.996000000000002</v>
      </c>
      <c r="F72" s="901">
        <v>35.654000000000003</v>
      </c>
    </row>
    <row r="73" spans="1:6">
      <c r="A73" s="566">
        <v>2013</v>
      </c>
      <c r="B73" s="901">
        <v>33.335000000000001</v>
      </c>
      <c r="C73" s="901">
        <v>19.167999999999999</v>
      </c>
      <c r="D73" s="901">
        <v>31.118000000000002</v>
      </c>
      <c r="E73" s="901">
        <v>40.148000000000003</v>
      </c>
      <c r="F73" s="901">
        <v>33.749000000000002</v>
      </c>
    </row>
    <row r="74" spans="1:6">
      <c r="A74" s="566">
        <v>2014</v>
      </c>
      <c r="B74" s="901">
        <v>32.994</v>
      </c>
      <c r="C74" s="901">
        <v>17.068000000000001</v>
      </c>
      <c r="D74" s="901">
        <v>29.294</v>
      </c>
      <c r="E74" s="901">
        <v>39.789000000000001</v>
      </c>
      <c r="F74" s="901">
        <v>38.123000000000005</v>
      </c>
    </row>
    <row r="75" spans="1:6">
      <c r="A75" s="566">
        <v>2015</v>
      </c>
      <c r="B75" s="901">
        <v>33.6</v>
      </c>
      <c r="C75" s="901">
        <v>18.115000000000002</v>
      </c>
      <c r="D75" s="901">
        <v>30.826000000000001</v>
      </c>
      <c r="E75" s="901">
        <v>39.904000000000003</v>
      </c>
      <c r="F75" s="901">
        <v>37.730000000000004</v>
      </c>
    </row>
    <row r="76" spans="1:6">
      <c r="A76" s="1029" t="s">
        <v>2116</v>
      </c>
      <c r="B76" s="1029"/>
      <c r="C76" s="1029"/>
      <c r="D76" s="1029"/>
      <c r="E76" s="1029"/>
      <c r="F76" s="1029"/>
    </row>
    <row r="77" spans="1:6">
      <c r="A77" s="566">
        <v>2007</v>
      </c>
      <c r="B77" s="901">
        <v>34.741999999999997</v>
      </c>
      <c r="C77" s="901">
        <v>14.698</v>
      </c>
      <c r="D77" s="901">
        <v>24.324000000000002</v>
      </c>
      <c r="E77" s="901">
        <v>52.048999999999999</v>
      </c>
      <c r="F77" s="901">
        <v>30.589000000000002</v>
      </c>
    </row>
    <row r="78" spans="1:6">
      <c r="A78" s="566">
        <v>2008</v>
      </c>
      <c r="B78" s="901">
        <v>37.430999999999997</v>
      </c>
      <c r="C78" s="901">
        <v>13.574000000000002</v>
      </c>
      <c r="D78" s="901">
        <v>26.381999999999998</v>
      </c>
      <c r="E78" s="901">
        <v>56.783999999999999</v>
      </c>
      <c r="F78" s="901">
        <v>31.688000000000002</v>
      </c>
    </row>
    <row r="79" spans="1:6">
      <c r="A79" s="566">
        <v>2009</v>
      </c>
      <c r="B79" s="901">
        <v>37.579000000000001</v>
      </c>
      <c r="C79" s="901">
        <v>14.135999999999999</v>
      </c>
      <c r="D79" s="901">
        <v>30.015000000000001</v>
      </c>
      <c r="E79" s="901">
        <v>54.306000000000004</v>
      </c>
      <c r="F79" s="901">
        <v>33.569000000000003</v>
      </c>
    </row>
    <row r="80" spans="1:6">
      <c r="A80" s="566">
        <v>2010</v>
      </c>
      <c r="B80" s="901">
        <v>40.713999999999999</v>
      </c>
      <c r="C80" s="901">
        <v>17.287000000000003</v>
      </c>
      <c r="D80" s="901">
        <v>35.692</v>
      </c>
      <c r="E80" s="901">
        <v>54.358000000000004</v>
      </c>
      <c r="F80" s="901">
        <v>37.224000000000004</v>
      </c>
    </row>
    <row r="81" spans="1:6">
      <c r="A81" s="566">
        <v>2011</v>
      </c>
      <c r="B81" s="901">
        <v>41.502000000000002</v>
      </c>
      <c r="C81" s="901">
        <v>14.427000000000001</v>
      </c>
      <c r="D81" s="901">
        <v>37.576000000000001</v>
      </c>
      <c r="E81" s="901">
        <v>56.995000000000005</v>
      </c>
      <c r="F81" s="901">
        <v>34.904000000000003</v>
      </c>
    </row>
    <row r="82" spans="1:6">
      <c r="A82" s="566">
        <v>2012</v>
      </c>
      <c r="B82" s="901">
        <v>40.193000000000005</v>
      </c>
      <c r="C82" s="901">
        <v>14.057</v>
      </c>
      <c r="D82" s="901">
        <v>34.695</v>
      </c>
      <c r="E82" s="901">
        <v>54.370000000000005</v>
      </c>
      <c r="F82" s="901">
        <v>36.819000000000003</v>
      </c>
    </row>
    <row r="83" spans="1:6">
      <c r="A83" s="566">
        <v>2013</v>
      </c>
      <c r="B83" s="901">
        <v>41.778999999999996</v>
      </c>
      <c r="C83" s="901">
        <v>13.659000000000001</v>
      </c>
      <c r="D83" s="901">
        <v>33.363</v>
      </c>
      <c r="E83" s="901">
        <v>56.863</v>
      </c>
      <c r="F83" s="901">
        <v>39.983000000000004</v>
      </c>
    </row>
    <row r="84" spans="1:6">
      <c r="A84" s="566">
        <v>2014</v>
      </c>
      <c r="B84" s="901">
        <v>41.371000000000002</v>
      </c>
      <c r="C84" s="901">
        <v>11.304</v>
      </c>
      <c r="D84" s="901">
        <v>36.989000000000004</v>
      </c>
      <c r="E84" s="901">
        <v>55.031999999999996</v>
      </c>
      <c r="F84" s="901">
        <v>40.997</v>
      </c>
    </row>
    <row r="85" spans="1:6">
      <c r="A85" s="566">
        <v>2015</v>
      </c>
      <c r="B85" s="901">
        <v>42.998000000000005</v>
      </c>
      <c r="C85" s="901">
        <v>12.867000000000001</v>
      </c>
      <c r="D85" s="901">
        <v>36.788000000000004</v>
      </c>
      <c r="E85" s="901">
        <v>57.52</v>
      </c>
      <c r="F85" s="901">
        <v>41.106999999999999</v>
      </c>
    </row>
    <row r="86" spans="1:6">
      <c r="A86" s="1029" t="s">
        <v>2117</v>
      </c>
      <c r="B86" s="1029"/>
      <c r="C86" s="1029"/>
      <c r="D86" s="1029"/>
      <c r="E86" s="1029"/>
      <c r="F86" s="1029"/>
    </row>
    <row r="87" spans="1:6">
      <c r="A87" s="566">
        <v>2007</v>
      </c>
      <c r="B87" s="901">
        <v>38.131</v>
      </c>
      <c r="C87" s="901">
        <v>20.686999999999998</v>
      </c>
      <c r="D87" s="901">
        <v>29.131</v>
      </c>
      <c r="E87" s="901">
        <v>50.807000000000002</v>
      </c>
      <c r="F87" s="901">
        <v>40.630000000000003</v>
      </c>
    </row>
    <row r="88" spans="1:6">
      <c r="A88" s="566">
        <v>2008</v>
      </c>
      <c r="B88" s="901">
        <v>44.381999999999998</v>
      </c>
      <c r="C88" s="901">
        <v>22.76</v>
      </c>
      <c r="D88" s="901">
        <v>33.290999999999997</v>
      </c>
      <c r="E88" s="901">
        <v>60.106999999999999</v>
      </c>
      <c r="F88" s="901">
        <v>44.521999999999998</v>
      </c>
    </row>
    <row r="89" spans="1:6">
      <c r="A89" s="566">
        <v>2009</v>
      </c>
      <c r="B89" s="901">
        <v>42.461000000000006</v>
      </c>
      <c r="C89" s="901">
        <v>21.695</v>
      </c>
      <c r="D89" s="901">
        <v>36.264000000000003</v>
      </c>
      <c r="E89" s="901">
        <v>53.573</v>
      </c>
      <c r="F89" s="901">
        <v>49.817</v>
      </c>
    </row>
    <row r="90" spans="1:6">
      <c r="A90" s="566">
        <v>2010</v>
      </c>
      <c r="B90" s="901">
        <v>46.585000000000001</v>
      </c>
      <c r="C90" s="901">
        <v>23.57</v>
      </c>
      <c r="D90" s="901">
        <v>44.138999999999996</v>
      </c>
      <c r="E90" s="901">
        <v>55.056000000000004</v>
      </c>
      <c r="F90" s="901">
        <v>51.968999999999994</v>
      </c>
    </row>
    <row r="91" spans="1:6">
      <c r="A91" s="566">
        <v>2011</v>
      </c>
      <c r="B91" s="901">
        <v>45.653999999999996</v>
      </c>
      <c r="C91" s="901">
        <v>21.087</v>
      </c>
      <c r="D91" s="901">
        <v>43.83</v>
      </c>
      <c r="E91" s="901">
        <v>55.251000000000005</v>
      </c>
      <c r="F91" s="901">
        <v>46.814</v>
      </c>
    </row>
    <row r="92" spans="1:6">
      <c r="A92" s="566">
        <v>2012</v>
      </c>
      <c r="B92" s="901">
        <v>47.326000000000008</v>
      </c>
      <c r="C92" s="901">
        <v>21.271000000000001</v>
      </c>
      <c r="D92" s="901">
        <v>44.571000000000005</v>
      </c>
      <c r="E92" s="901">
        <v>56.89</v>
      </c>
      <c r="F92" s="901">
        <v>50.951000000000008</v>
      </c>
    </row>
    <row r="93" spans="1:6">
      <c r="A93" s="566">
        <v>2013</v>
      </c>
      <c r="B93" s="901">
        <v>49.027000000000001</v>
      </c>
      <c r="C93" s="901">
        <v>21.626999999999999</v>
      </c>
      <c r="D93" s="901">
        <v>44.356000000000002</v>
      </c>
      <c r="E93" s="901">
        <v>59.473999999999997</v>
      </c>
      <c r="F93" s="901">
        <v>52.47</v>
      </c>
    </row>
    <row r="94" spans="1:6">
      <c r="A94" s="566">
        <v>2014</v>
      </c>
      <c r="B94" s="901">
        <v>49.246000000000002</v>
      </c>
      <c r="C94" s="901">
        <v>15.202999999999999</v>
      </c>
      <c r="D94" s="901">
        <v>48.266999999999996</v>
      </c>
      <c r="E94" s="901">
        <v>59.998000000000005</v>
      </c>
      <c r="F94" s="901">
        <v>55.071000000000005</v>
      </c>
    </row>
    <row r="95" spans="1:6">
      <c r="A95" s="566">
        <v>2015</v>
      </c>
      <c r="B95" s="901">
        <v>51.71</v>
      </c>
      <c r="C95" s="901">
        <v>20.716000000000001</v>
      </c>
      <c r="D95" s="901">
        <v>53.838999999999999</v>
      </c>
      <c r="E95" s="901">
        <v>60.863999999999997</v>
      </c>
      <c r="F95" s="901">
        <v>55.448</v>
      </c>
    </row>
    <row r="96" spans="1:6">
      <c r="A96" s="1029" t="s">
        <v>2118</v>
      </c>
      <c r="B96" s="1029"/>
      <c r="C96" s="1029"/>
      <c r="D96" s="1029"/>
      <c r="E96" s="1029"/>
      <c r="F96" s="1029"/>
    </row>
    <row r="97" spans="1:6">
      <c r="A97" s="566">
        <v>2007</v>
      </c>
      <c r="B97" s="901">
        <v>28.48</v>
      </c>
      <c r="C97" s="901">
        <v>12.137</v>
      </c>
      <c r="D97" s="901">
        <v>22.66</v>
      </c>
      <c r="E97" s="901">
        <v>42.675000000000004</v>
      </c>
      <c r="F97" s="901">
        <v>25.747</v>
      </c>
    </row>
    <row r="98" spans="1:6">
      <c r="A98" s="566">
        <v>2008</v>
      </c>
      <c r="B98" s="901">
        <v>27.263000000000002</v>
      </c>
      <c r="C98" s="901">
        <v>12.177000000000001</v>
      </c>
      <c r="D98" s="901">
        <v>20.469000000000001</v>
      </c>
      <c r="E98" s="901">
        <v>41.671000000000006</v>
      </c>
      <c r="F98" s="901">
        <v>21.480999999999998</v>
      </c>
    </row>
    <row r="99" spans="1:6">
      <c r="A99" s="566">
        <v>2009</v>
      </c>
      <c r="B99" s="901">
        <v>29.443000000000001</v>
      </c>
      <c r="C99" s="901">
        <v>14.948</v>
      </c>
      <c r="D99" s="901">
        <v>24.184000000000001</v>
      </c>
      <c r="E99" s="901">
        <v>42.731999999999999</v>
      </c>
      <c r="F99" s="901">
        <v>23.98</v>
      </c>
    </row>
    <row r="100" spans="1:6">
      <c r="A100" s="566">
        <v>2010</v>
      </c>
      <c r="B100" s="901">
        <v>29.794</v>
      </c>
      <c r="C100" s="901">
        <v>12.695</v>
      </c>
      <c r="D100" s="901">
        <v>26.854000000000003</v>
      </c>
      <c r="E100" s="901">
        <v>41.18</v>
      </c>
      <c r="F100" s="901">
        <v>25.283000000000001</v>
      </c>
    </row>
    <row r="101" spans="1:6">
      <c r="A101" s="566">
        <v>2011</v>
      </c>
      <c r="B101" s="901">
        <v>30.98</v>
      </c>
      <c r="C101" s="901">
        <v>11.977</v>
      </c>
      <c r="D101" s="901">
        <v>27.841000000000001</v>
      </c>
      <c r="E101" s="901">
        <v>43.035000000000004</v>
      </c>
      <c r="F101" s="901">
        <v>26.5</v>
      </c>
    </row>
    <row r="102" spans="1:6">
      <c r="A102" s="566">
        <v>2012</v>
      </c>
      <c r="B102" s="901">
        <v>29.171999999999997</v>
      </c>
      <c r="C102" s="901">
        <v>13.455</v>
      </c>
      <c r="D102" s="901">
        <v>23.885999999999999</v>
      </c>
      <c r="E102" s="901">
        <v>39.71</v>
      </c>
      <c r="F102" s="901">
        <v>26.032</v>
      </c>
    </row>
    <row r="103" spans="1:6">
      <c r="A103" s="566">
        <v>2013</v>
      </c>
      <c r="B103" s="901">
        <v>29.653000000000002</v>
      </c>
      <c r="C103" s="901">
        <v>13.444000000000001</v>
      </c>
      <c r="D103" s="901">
        <v>24.219000000000001</v>
      </c>
      <c r="E103" s="901">
        <v>40.116</v>
      </c>
      <c r="F103" s="901">
        <v>26.708000000000002</v>
      </c>
    </row>
    <row r="104" spans="1:6">
      <c r="A104" s="566">
        <v>2014</v>
      </c>
      <c r="B104" s="901">
        <v>28.826000000000001</v>
      </c>
      <c r="C104" s="901">
        <v>13.695</v>
      </c>
      <c r="D104" s="901">
        <v>23.335999999999999</v>
      </c>
      <c r="E104" s="901">
        <v>37.774000000000001</v>
      </c>
      <c r="F104" s="901">
        <v>28.480999999999998</v>
      </c>
    </row>
    <row r="105" spans="1:6">
      <c r="A105" s="566">
        <v>2015</v>
      </c>
      <c r="B105" s="901">
        <v>29.049000000000003</v>
      </c>
      <c r="C105" s="901">
        <v>12.43</v>
      </c>
      <c r="D105" s="901">
        <v>21.344000000000001</v>
      </c>
      <c r="E105" s="901">
        <v>39.480000000000004</v>
      </c>
      <c r="F105" s="901">
        <v>27.765000000000001</v>
      </c>
    </row>
  </sheetData>
  <mergeCells count="11">
    <mergeCell ref="A25:F25"/>
    <mergeCell ref="A2:F2"/>
    <mergeCell ref="A5:F5"/>
    <mergeCell ref="A15:F15"/>
    <mergeCell ref="A96:F96"/>
    <mergeCell ref="A35:F35"/>
    <mergeCell ref="A45:F45"/>
    <mergeCell ref="A56:F56"/>
    <mergeCell ref="A66:F66"/>
    <mergeCell ref="A76:F76"/>
    <mergeCell ref="A86:F86"/>
  </mergeCells>
  <hyperlinks>
    <hyperlink ref="A1" r:id="rId1" display="https://bdoz.rzeszow.uw.gov.pl/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24"/>
  <sheetViews>
    <sheetView topLeftCell="A4" workbookViewId="0">
      <selection activeCell="A4" sqref="A4:R24"/>
    </sheetView>
  </sheetViews>
  <sheetFormatPr defaultRowHeight="14.25"/>
  <cols>
    <col min="1" max="14" width="9.140625" style="457"/>
    <col min="15" max="15" width="13.7109375" style="457" customWidth="1"/>
    <col min="16" max="17" width="9.140625" style="457"/>
    <col min="18" max="18" width="15" style="457" customWidth="1"/>
    <col min="19" max="16384" width="9.140625" style="457"/>
  </cols>
  <sheetData>
    <row r="1" spans="1:18" ht="14.25" customHeight="1">
      <c r="A1" s="443" t="s">
        <v>1419</v>
      </c>
      <c r="B1" s="559"/>
      <c r="C1" s="559"/>
      <c r="D1" s="559"/>
      <c r="E1" s="559"/>
      <c r="F1" s="559"/>
      <c r="G1" s="559"/>
      <c r="H1" s="559"/>
      <c r="I1" s="559"/>
      <c r="J1" s="559"/>
      <c r="K1" s="559"/>
      <c r="L1" s="559"/>
      <c r="M1" s="559"/>
      <c r="N1" s="559"/>
      <c r="O1" s="559"/>
      <c r="P1" s="559"/>
      <c r="Q1" s="559"/>
      <c r="R1" s="559"/>
    </row>
    <row r="2" spans="1:18" ht="14.25" customHeight="1">
      <c r="A2" s="457" t="s">
        <v>1490</v>
      </c>
      <c r="B2" s="559"/>
      <c r="C2" s="559"/>
      <c r="D2" s="559"/>
      <c r="E2" s="559"/>
      <c r="F2" s="559"/>
      <c r="G2" s="559"/>
      <c r="H2" s="559"/>
      <c r="I2" s="559"/>
      <c r="J2" s="559"/>
      <c r="K2" s="559"/>
      <c r="L2" s="559"/>
      <c r="M2" s="559"/>
      <c r="N2" s="559"/>
      <c r="O2" s="559"/>
      <c r="P2" s="559"/>
      <c r="Q2" s="559"/>
      <c r="R2" s="559"/>
    </row>
    <row r="3" spans="1:18">
      <c r="A3" s="567"/>
      <c r="B3" s="568"/>
      <c r="C3" s="569"/>
      <c r="D3" s="569"/>
      <c r="E3" s="569"/>
      <c r="F3" s="569"/>
      <c r="G3" s="569"/>
      <c r="H3" s="569"/>
      <c r="I3" s="569"/>
      <c r="J3" s="569"/>
      <c r="K3" s="569"/>
      <c r="L3" s="569"/>
      <c r="M3" s="569"/>
      <c r="N3" s="569"/>
      <c r="O3" s="569"/>
      <c r="P3" s="569"/>
      <c r="Q3" s="569"/>
      <c r="R3" s="568"/>
    </row>
    <row r="4" spans="1:18" ht="77.25" customHeight="1">
      <c r="A4" s="570" t="s">
        <v>1400</v>
      </c>
      <c r="B4" s="570" t="s">
        <v>1491</v>
      </c>
      <c r="C4" s="531" t="s">
        <v>1492</v>
      </c>
      <c r="D4" s="531" t="s">
        <v>1493</v>
      </c>
      <c r="E4" s="531" t="s">
        <v>1494</v>
      </c>
      <c r="F4" s="531" t="s">
        <v>1495</v>
      </c>
      <c r="G4" s="531" t="s">
        <v>1496</v>
      </c>
      <c r="H4" s="531" t="s">
        <v>1497</v>
      </c>
      <c r="I4" s="531" t="s">
        <v>1498</v>
      </c>
      <c r="J4" s="531" t="s">
        <v>1499</v>
      </c>
      <c r="K4" s="571" t="s">
        <v>1500</v>
      </c>
      <c r="L4" s="531" t="s">
        <v>1501</v>
      </c>
      <c r="M4" s="531" t="s">
        <v>1502</v>
      </c>
      <c r="N4" s="531" t="s">
        <v>1503</v>
      </c>
      <c r="O4" s="531" t="s">
        <v>1504</v>
      </c>
      <c r="P4" s="531" t="s">
        <v>1505</v>
      </c>
      <c r="Q4" s="531" t="s">
        <v>1506</v>
      </c>
      <c r="R4" s="531" t="s">
        <v>1507</v>
      </c>
    </row>
    <row r="5" spans="1:18">
      <c r="A5" s="572" t="s">
        <v>387</v>
      </c>
      <c r="B5" s="573"/>
      <c r="C5" s="573"/>
      <c r="D5" s="573"/>
      <c r="E5" s="573"/>
      <c r="F5" s="573"/>
      <c r="G5" s="573"/>
      <c r="H5" s="573"/>
      <c r="I5" s="573"/>
      <c r="J5" s="573"/>
      <c r="K5" s="573"/>
      <c r="L5" s="573"/>
      <c r="M5" s="573"/>
      <c r="N5" s="573"/>
      <c r="O5" s="573"/>
      <c r="P5" s="573"/>
      <c r="Q5" s="573"/>
      <c r="R5" s="574"/>
    </row>
    <row r="6" spans="1:18">
      <c r="A6" s="551">
        <v>2007</v>
      </c>
      <c r="B6" s="575">
        <v>67942</v>
      </c>
      <c r="C6" s="575">
        <v>9509</v>
      </c>
      <c r="D6" s="575">
        <v>6800</v>
      </c>
      <c r="E6" s="575">
        <v>4152</v>
      </c>
      <c r="F6" s="575">
        <v>7748</v>
      </c>
      <c r="G6" s="575">
        <v>7451</v>
      </c>
      <c r="H6" s="575">
        <v>3311</v>
      </c>
      <c r="I6" s="575">
        <v>16137</v>
      </c>
      <c r="J6" s="575">
        <v>268</v>
      </c>
      <c r="K6" s="575">
        <v>184</v>
      </c>
      <c r="L6" s="575">
        <v>1400</v>
      </c>
      <c r="M6" s="575">
        <v>4394</v>
      </c>
      <c r="N6" s="575">
        <v>314</v>
      </c>
      <c r="O6" s="575">
        <v>150</v>
      </c>
      <c r="P6" s="575">
        <v>2305</v>
      </c>
      <c r="Q6" s="575">
        <v>197</v>
      </c>
      <c r="R6" s="575">
        <v>468</v>
      </c>
    </row>
    <row r="7" spans="1:18">
      <c r="A7" s="576">
        <v>2008</v>
      </c>
      <c r="B7" s="575">
        <v>71952</v>
      </c>
      <c r="C7" s="575">
        <v>10280</v>
      </c>
      <c r="D7" s="575">
        <v>7167</v>
      </c>
      <c r="E7" s="575">
        <v>4831</v>
      </c>
      <c r="F7" s="575">
        <v>7360</v>
      </c>
      <c r="G7" s="575">
        <v>7804</v>
      </c>
      <c r="H7" s="575">
        <v>3594</v>
      </c>
      <c r="I7" s="575">
        <v>17882</v>
      </c>
      <c r="J7" s="575">
        <v>252</v>
      </c>
      <c r="K7" s="575">
        <v>207</v>
      </c>
      <c r="L7" s="575">
        <v>2104</v>
      </c>
      <c r="M7" s="575">
        <v>4347</v>
      </c>
      <c r="N7" s="575">
        <v>464</v>
      </c>
      <c r="O7" s="575">
        <v>219</v>
      </c>
      <c r="P7" s="575">
        <v>2903</v>
      </c>
      <c r="Q7" s="575">
        <v>217</v>
      </c>
      <c r="R7" s="575">
        <v>530</v>
      </c>
    </row>
    <row r="8" spans="1:18">
      <c r="A8" s="551">
        <v>2009</v>
      </c>
      <c r="B8" s="575">
        <v>73117</v>
      </c>
      <c r="C8" s="575">
        <v>11031</v>
      </c>
      <c r="D8" s="575">
        <v>7396</v>
      </c>
      <c r="E8" s="575">
        <v>3941</v>
      </c>
      <c r="F8" s="575">
        <v>6584</v>
      </c>
      <c r="G8" s="575">
        <v>8165</v>
      </c>
      <c r="H8" s="575">
        <v>3288</v>
      </c>
      <c r="I8" s="575">
        <v>19188</v>
      </c>
      <c r="J8" s="575">
        <v>363</v>
      </c>
      <c r="K8" s="575">
        <v>206</v>
      </c>
      <c r="L8" s="575">
        <v>1870</v>
      </c>
      <c r="M8" s="575">
        <v>4359</v>
      </c>
      <c r="N8" s="575">
        <v>464</v>
      </c>
      <c r="O8" s="575">
        <v>213</v>
      </c>
      <c r="P8" s="575">
        <v>3137</v>
      </c>
      <c r="Q8" s="575">
        <v>165</v>
      </c>
      <c r="R8" s="575">
        <v>248</v>
      </c>
    </row>
    <row r="9" spans="1:18">
      <c r="A9" s="551">
        <v>2010</v>
      </c>
      <c r="B9" s="575">
        <v>78214</v>
      </c>
      <c r="C9" s="575">
        <v>10872</v>
      </c>
      <c r="D9" s="575">
        <v>8239</v>
      </c>
      <c r="E9" s="575">
        <v>3347</v>
      </c>
      <c r="F9" s="575">
        <v>7883</v>
      </c>
      <c r="G9" s="575">
        <v>8267</v>
      </c>
      <c r="H9" s="575">
        <v>3637</v>
      </c>
      <c r="I9" s="575">
        <v>21280</v>
      </c>
      <c r="J9" s="575">
        <v>537</v>
      </c>
      <c r="K9" s="575">
        <v>220</v>
      </c>
      <c r="L9" s="575">
        <v>2260</v>
      </c>
      <c r="M9" s="575">
        <v>4584</v>
      </c>
      <c r="N9" s="575">
        <v>428</v>
      </c>
      <c r="O9" s="575">
        <v>570</v>
      </c>
      <c r="P9" s="575">
        <v>4993</v>
      </c>
      <c r="Q9" s="575">
        <v>145</v>
      </c>
      <c r="R9" s="575">
        <v>300</v>
      </c>
    </row>
    <row r="10" spans="1:18">
      <c r="A10" s="551">
        <v>2011</v>
      </c>
      <c r="B10" s="575">
        <v>78871</v>
      </c>
      <c r="C10" s="575">
        <v>11450</v>
      </c>
      <c r="D10" s="575">
        <v>8935</v>
      </c>
      <c r="E10" s="575">
        <v>3365</v>
      </c>
      <c r="F10" s="575">
        <v>8175</v>
      </c>
      <c r="G10" s="575">
        <v>8658</v>
      </c>
      <c r="H10" s="575">
        <v>3342</v>
      </c>
      <c r="I10" s="575">
        <v>19849</v>
      </c>
      <c r="J10" s="575">
        <v>389</v>
      </c>
      <c r="K10" s="575">
        <v>255</v>
      </c>
      <c r="L10" s="575">
        <v>3120</v>
      </c>
      <c r="M10" s="575">
        <v>4797</v>
      </c>
      <c r="N10" s="575">
        <v>735</v>
      </c>
      <c r="O10" s="575">
        <v>322</v>
      </c>
      <c r="P10" s="575">
        <v>4130</v>
      </c>
      <c r="Q10" s="575">
        <v>171</v>
      </c>
      <c r="R10" s="575">
        <v>270</v>
      </c>
    </row>
    <row r="11" spans="1:18">
      <c r="A11" s="576">
        <v>2012</v>
      </c>
      <c r="B11" s="575">
        <v>78124</v>
      </c>
      <c r="C11" s="575">
        <v>12100</v>
      </c>
      <c r="D11" s="575">
        <v>8739</v>
      </c>
      <c r="E11" s="575">
        <v>2663</v>
      </c>
      <c r="F11" s="575">
        <v>8437</v>
      </c>
      <c r="G11" s="575">
        <v>8502</v>
      </c>
      <c r="H11" s="575">
        <v>2866</v>
      </c>
      <c r="I11" s="575">
        <v>19100</v>
      </c>
      <c r="J11" s="575">
        <v>444</v>
      </c>
      <c r="K11" s="575">
        <v>262</v>
      </c>
      <c r="L11" s="575">
        <v>3023</v>
      </c>
      <c r="M11" s="575">
        <v>4484</v>
      </c>
      <c r="N11" s="575">
        <v>762</v>
      </c>
      <c r="O11" s="575">
        <v>452</v>
      </c>
      <c r="P11" s="575">
        <v>4428</v>
      </c>
      <c r="Q11" s="575">
        <v>144</v>
      </c>
      <c r="R11" s="575">
        <v>168</v>
      </c>
    </row>
    <row r="12" spans="1:18">
      <c r="A12" s="576">
        <v>2013</v>
      </c>
      <c r="B12" s="575">
        <v>80156</v>
      </c>
      <c r="C12" s="575">
        <v>12007</v>
      </c>
      <c r="D12" s="575">
        <v>8968</v>
      </c>
      <c r="E12" s="575">
        <v>2314</v>
      </c>
      <c r="F12" s="575">
        <v>9207</v>
      </c>
      <c r="G12" s="575">
        <v>9119</v>
      </c>
      <c r="H12" s="575">
        <v>2826</v>
      </c>
      <c r="I12" s="575">
        <v>20032</v>
      </c>
      <c r="J12" s="575">
        <v>428</v>
      </c>
      <c r="K12" s="575">
        <v>472</v>
      </c>
      <c r="L12" s="575">
        <v>2669</v>
      </c>
      <c r="M12" s="575">
        <v>4311</v>
      </c>
      <c r="N12" s="575">
        <v>1086</v>
      </c>
      <c r="O12" s="575">
        <v>649</v>
      </c>
      <c r="P12" s="575">
        <v>4041</v>
      </c>
      <c r="Q12" s="575">
        <v>126</v>
      </c>
      <c r="R12" s="575">
        <v>204</v>
      </c>
    </row>
    <row r="13" spans="1:18">
      <c r="A13" s="576">
        <v>2014</v>
      </c>
      <c r="B13" s="575">
        <v>79352</v>
      </c>
      <c r="C13" s="575">
        <v>11230</v>
      </c>
      <c r="D13" s="575">
        <v>9529</v>
      </c>
      <c r="E13" s="575">
        <v>2239</v>
      </c>
      <c r="F13" s="575">
        <v>8690</v>
      </c>
      <c r="G13" s="575">
        <v>9901</v>
      </c>
      <c r="H13" s="575">
        <v>3725</v>
      </c>
      <c r="I13" s="575">
        <v>20511</v>
      </c>
      <c r="J13" s="575">
        <v>422</v>
      </c>
      <c r="K13" s="575">
        <v>427</v>
      </c>
      <c r="L13" s="575">
        <v>2191</v>
      </c>
      <c r="M13" s="575">
        <v>4821</v>
      </c>
      <c r="N13" s="575">
        <v>1336</v>
      </c>
      <c r="O13" s="575">
        <v>497</v>
      </c>
      <c r="P13" s="575">
        <v>3712</v>
      </c>
      <c r="Q13" s="575">
        <v>121</v>
      </c>
      <c r="R13" s="575">
        <v>294</v>
      </c>
    </row>
    <row r="14" spans="1:18">
      <c r="A14" s="576">
        <v>2015</v>
      </c>
      <c r="B14" s="575">
        <v>81695</v>
      </c>
      <c r="C14" s="575">
        <v>11841</v>
      </c>
      <c r="D14" s="575">
        <v>9399</v>
      </c>
      <c r="E14" s="575">
        <v>2393</v>
      </c>
      <c r="F14" s="575">
        <v>8799</v>
      </c>
      <c r="G14" s="575">
        <v>10409</v>
      </c>
      <c r="H14" s="575">
        <v>3439</v>
      </c>
      <c r="I14" s="575">
        <v>22137</v>
      </c>
      <c r="J14" s="575">
        <v>509</v>
      </c>
      <c r="K14" s="575">
        <v>458</v>
      </c>
      <c r="L14" s="575">
        <v>2054</v>
      </c>
      <c r="M14" s="575">
        <v>4608</v>
      </c>
      <c r="N14" s="575">
        <v>2211</v>
      </c>
      <c r="O14" s="575">
        <v>446</v>
      </c>
      <c r="P14" s="575">
        <v>2874</v>
      </c>
      <c r="Q14" s="575">
        <v>118</v>
      </c>
      <c r="R14" s="575">
        <v>201</v>
      </c>
    </row>
    <row r="15" spans="1:18">
      <c r="A15" s="576" t="s">
        <v>2114</v>
      </c>
      <c r="B15" s="577"/>
      <c r="C15" s="577"/>
      <c r="D15" s="577"/>
      <c r="E15" s="577"/>
      <c r="F15" s="577"/>
      <c r="G15" s="577"/>
      <c r="H15" s="577"/>
      <c r="I15" s="577"/>
      <c r="J15" s="577"/>
      <c r="K15" s="577"/>
      <c r="L15" s="577"/>
      <c r="M15" s="577"/>
      <c r="N15" s="577"/>
      <c r="O15" s="577"/>
      <c r="P15" s="577"/>
      <c r="Q15" s="577"/>
      <c r="R15" s="578"/>
    </row>
    <row r="16" spans="1:18">
      <c r="A16" s="551">
        <v>2007</v>
      </c>
      <c r="B16" s="901">
        <v>32.393999999999998</v>
      </c>
      <c r="C16" s="901">
        <v>4.5339999999999998</v>
      </c>
      <c r="D16" s="901">
        <v>3.242</v>
      </c>
      <c r="E16" s="901">
        <v>1.98</v>
      </c>
      <c r="F16" s="901">
        <v>3.694</v>
      </c>
      <c r="G16" s="901">
        <v>3.5530000000000004</v>
      </c>
      <c r="H16" s="901">
        <v>1.5790000000000002</v>
      </c>
      <c r="I16" s="901">
        <v>7.694</v>
      </c>
      <c r="J16" s="901">
        <v>0.128</v>
      </c>
      <c r="K16" s="901">
        <v>8.8000000000000009E-2</v>
      </c>
      <c r="L16" s="901">
        <v>0.66800000000000004</v>
      </c>
      <c r="M16" s="901">
        <v>2.0950000000000002</v>
      </c>
      <c r="N16" s="901">
        <v>0.15</v>
      </c>
      <c r="O16" s="901">
        <v>7.2000000000000008E-2</v>
      </c>
      <c r="P16" s="901">
        <v>1.099</v>
      </c>
      <c r="Q16" s="901">
        <v>9.4E-2</v>
      </c>
      <c r="R16" s="901">
        <v>0.223</v>
      </c>
    </row>
    <row r="17" spans="1:18">
      <c r="A17" s="576">
        <v>2008</v>
      </c>
      <c r="B17" s="901">
        <v>34.271000000000001</v>
      </c>
      <c r="C17" s="901">
        <v>4.8959999999999999</v>
      </c>
      <c r="D17" s="901">
        <v>3.4139999999999997</v>
      </c>
      <c r="E17" s="901">
        <v>2.3010000000000002</v>
      </c>
      <c r="F17" s="901">
        <v>3.5060000000000002</v>
      </c>
      <c r="G17" s="901">
        <v>3.7170000000000001</v>
      </c>
      <c r="H17" s="901">
        <v>1.712</v>
      </c>
      <c r="I17" s="901">
        <v>8.5170000000000012</v>
      </c>
      <c r="J17" s="901">
        <v>0.12</v>
      </c>
      <c r="K17" s="901">
        <v>9.9000000000000005E-2</v>
      </c>
      <c r="L17" s="901">
        <v>1.002</v>
      </c>
      <c r="M17" s="901">
        <v>2.0699999999999998</v>
      </c>
      <c r="N17" s="901">
        <v>0.22100000000000003</v>
      </c>
      <c r="O17" s="901">
        <v>0.10400000000000001</v>
      </c>
      <c r="P17" s="901">
        <v>1.3830000000000002</v>
      </c>
      <c r="Q17" s="901">
        <v>0.10300000000000001</v>
      </c>
      <c r="R17" s="901">
        <v>0.252</v>
      </c>
    </row>
    <row r="18" spans="1:18">
      <c r="A18" s="576">
        <v>2009</v>
      </c>
      <c r="B18" s="901">
        <v>34.789000000000001</v>
      </c>
      <c r="C18" s="901">
        <v>5.2489999999999997</v>
      </c>
      <c r="D18" s="901">
        <v>3.5189999999999997</v>
      </c>
      <c r="E18" s="901">
        <v>1.875</v>
      </c>
      <c r="F18" s="901">
        <v>3.133</v>
      </c>
      <c r="G18" s="901">
        <v>3.8850000000000002</v>
      </c>
      <c r="H18" s="901">
        <v>1.5640000000000001</v>
      </c>
      <c r="I18" s="901">
        <v>9.1300000000000008</v>
      </c>
      <c r="J18" s="901">
        <v>0.17300000000000001</v>
      </c>
      <c r="K18" s="901">
        <v>9.8000000000000004E-2</v>
      </c>
      <c r="L18" s="901">
        <v>0.89</v>
      </c>
      <c r="M18" s="901">
        <v>2.0740000000000003</v>
      </c>
      <c r="N18" s="901">
        <v>0.22100000000000003</v>
      </c>
      <c r="O18" s="901">
        <v>0.10099999999999999</v>
      </c>
      <c r="P18" s="901">
        <v>1.4930000000000001</v>
      </c>
      <c r="Q18" s="901">
        <v>7.9000000000000001E-2</v>
      </c>
      <c r="R18" s="901">
        <v>0.11800000000000001</v>
      </c>
    </row>
    <row r="19" spans="1:18">
      <c r="A19" s="576">
        <v>2010</v>
      </c>
      <c r="B19" s="901">
        <v>36.756</v>
      </c>
      <c r="C19" s="901">
        <v>5.109</v>
      </c>
      <c r="D19" s="901">
        <v>3.8719999999999999</v>
      </c>
      <c r="E19" s="901">
        <v>1.5730000000000002</v>
      </c>
      <c r="F19" s="901">
        <v>3.7050000000000001</v>
      </c>
      <c r="G19" s="901">
        <v>3.8850000000000002</v>
      </c>
      <c r="H19" s="901">
        <v>1.7090000000000001</v>
      </c>
      <c r="I19" s="901">
        <v>10</v>
      </c>
      <c r="J19" s="901">
        <v>0.252</v>
      </c>
      <c r="K19" s="901">
        <v>0.10300000000000001</v>
      </c>
      <c r="L19" s="901">
        <v>1.0620000000000001</v>
      </c>
      <c r="M19" s="901">
        <v>2.1539999999999999</v>
      </c>
      <c r="N19" s="901">
        <v>0.20100000000000001</v>
      </c>
      <c r="O19" s="901">
        <v>0.26800000000000002</v>
      </c>
      <c r="P19" s="901">
        <v>2.3460000000000001</v>
      </c>
      <c r="Q19" s="901">
        <v>6.8000000000000005E-2</v>
      </c>
      <c r="R19" s="901">
        <v>0.14099999999999999</v>
      </c>
    </row>
    <row r="20" spans="1:18">
      <c r="A20" s="576">
        <v>2011</v>
      </c>
      <c r="B20" s="901">
        <v>37.051000000000002</v>
      </c>
      <c r="C20" s="901">
        <v>5.3789999999999996</v>
      </c>
      <c r="D20" s="901">
        <v>4.1970000000000001</v>
      </c>
      <c r="E20" s="901">
        <v>1.581</v>
      </c>
      <c r="F20" s="901">
        <v>3.84</v>
      </c>
      <c r="G20" s="901">
        <v>4.0670000000000002</v>
      </c>
      <c r="H20" s="901">
        <v>1.57</v>
      </c>
      <c r="I20" s="901">
        <v>9.3250000000000011</v>
      </c>
      <c r="J20" s="901">
        <v>0.18300000000000002</v>
      </c>
      <c r="K20" s="901">
        <v>0.12</v>
      </c>
      <c r="L20" s="901">
        <v>1.466</v>
      </c>
      <c r="M20" s="901">
        <v>2.254</v>
      </c>
      <c r="N20" s="901">
        <v>0.34500000000000003</v>
      </c>
      <c r="O20" s="901">
        <v>0.151</v>
      </c>
      <c r="P20" s="901">
        <v>1.94</v>
      </c>
      <c r="Q20" s="901">
        <v>0.08</v>
      </c>
      <c r="R20" s="901">
        <v>0.127</v>
      </c>
    </row>
    <row r="21" spans="1:18">
      <c r="A21" s="576">
        <v>2012</v>
      </c>
      <c r="B21" s="901">
        <v>36.679000000000002</v>
      </c>
      <c r="C21" s="901">
        <v>5.681</v>
      </c>
      <c r="D21" s="901">
        <v>4.1029999999999998</v>
      </c>
      <c r="E21" s="901">
        <v>1.25</v>
      </c>
      <c r="F21" s="901">
        <v>3.9610000000000003</v>
      </c>
      <c r="G21" s="901">
        <v>3.992</v>
      </c>
      <c r="H21" s="901">
        <v>1.3459999999999999</v>
      </c>
      <c r="I21" s="901">
        <v>8.9670000000000005</v>
      </c>
      <c r="J21" s="901">
        <v>0.20800000000000002</v>
      </c>
      <c r="K21" s="901">
        <v>0.12300000000000001</v>
      </c>
      <c r="L21" s="901">
        <v>1.419</v>
      </c>
      <c r="M21" s="901">
        <v>2.105</v>
      </c>
      <c r="N21" s="901">
        <v>0.35799999999999998</v>
      </c>
      <c r="O21" s="901">
        <v>0.21199999999999999</v>
      </c>
      <c r="P21" s="901">
        <v>2.0790000000000002</v>
      </c>
      <c r="Q21" s="901">
        <v>6.8000000000000005E-2</v>
      </c>
      <c r="R21" s="901">
        <v>7.9000000000000001E-2</v>
      </c>
    </row>
    <row r="22" spans="1:18">
      <c r="A22" s="579">
        <v>2013</v>
      </c>
      <c r="B22" s="901">
        <v>37.643999999999998</v>
      </c>
      <c r="C22" s="901">
        <v>5.6390000000000002</v>
      </c>
      <c r="D22" s="901">
        <v>4.2119999999999997</v>
      </c>
      <c r="E22" s="901">
        <v>1.087</v>
      </c>
      <c r="F22" s="901">
        <v>4.3239999999999998</v>
      </c>
      <c r="G22" s="901">
        <v>4.2830000000000004</v>
      </c>
      <c r="H22" s="901">
        <v>1.327</v>
      </c>
      <c r="I22" s="901">
        <v>9.4079999999999995</v>
      </c>
      <c r="J22" s="901">
        <v>0.20100000000000001</v>
      </c>
      <c r="K22" s="901">
        <v>0.222</v>
      </c>
      <c r="L22" s="901">
        <v>1.2529999999999999</v>
      </c>
      <c r="M22" s="901">
        <v>2.0249999999999999</v>
      </c>
      <c r="N22" s="901">
        <v>0.51</v>
      </c>
      <c r="O22" s="901">
        <v>0.30499999999999999</v>
      </c>
      <c r="P22" s="901">
        <v>1.8980000000000001</v>
      </c>
      <c r="Q22" s="901">
        <v>5.9000000000000004E-2</v>
      </c>
      <c r="R22" s="901">
        <v>9.6000000000000002E-2</v>
      </c>
    </row>
    <row r="23" spans="1:18">
      <c r="A23" s="551">
        <v>2014</v>
      </c>
      <c r="B23" s="901">
        <v>37.268999999999998</v>
      </c>
      <c r="C23" s="901">
        <v>5.274</v>
      </c>
      <c r="D23" s="901">
        <v>4.4750000000000005</v>
      </c>
      <c r="E23" s="901">
        <v>1.052</v>
      </c>
      <c r="F23" s="901">
        <v>4.0810000000000004</v>
      </c>
      <c r="G23" s="901">
        <v>4.6500000000000004</v>
      </c>
      <c r="H23" s="901">
        <v>1.7490000000000001</v>
      </c>
      <c r="I23" s="901">
        <v>9.6329999999999991</v>
      </c>
      <c r="J23" s="901">
        <v>0.19800000000000001</v>
      </c>
      <c r="K23" s="901">
        <v>0.20100000000000001</v>
      </c>
      <c r="L23" s="901">
        <v>1.0290000000000001</v>
      </c>
      <c r="M23" s="901">
        <v>2.2640000000000002</v>
      </c>
      <c r="N23" s="901">
        <v>0.627</v>
      </c>
      <c r="O23" s="901">
        <v>0.23300000000000001</v>
      </c>
      <c r="P23" s="901">
        <v>1.7430000000000001</v>
      </c>
      <c r="Q23" s="901">
        <v>5.7000000000000002E-2</v>
      </c>
      <c r="R23" s="901">
        <v>0.13800000000000001</v>
      </c>
    </row>
    <row r="24" spans="1:18">
      <c r="A24" s="580">
        <v>2015</v>
      </c>
      <c r="B24" s="901">
        <v>38.396999999999998</v>
      </c>
      <c r="C24" s="901">
        <v>5.5650000000000004</v>
      </c>
      <c r="D24" s="901">
        <v>4.4180000000000001</v>
      </c>
      <c r="E24" s="901">
        <v>1.125</v>
      </c>
      <c r="F24" s="901">
        <v>4.1360000000000001</v>
      </c>
      <c r="G24" s="901">
        <v>4.8920000000000003</v>
      </c>
      <c r="H24" s="901">
        <v>1.6159999999999999</v>
      </c>
      <c r="I24" s="901">
        <v>10.404000000000002</v>
      </c>
      <c r="J24" s="901">
        <v>0.23899999999999999</v>
      </c>
      <c r="K24" s="901">
        <v>0.215</v>
      </c>
      <c r="L24" s="901">
        <v>0.96499999999999997</v>
      </c>
      <c r="M24" s="901">
        <v>2.1659999999999999</v>
      </c>
      <c r="N24" s="901">
        <v>1.0390000000000001</v>
      </c>
      <c r="O24" s="901">
        <v>0.21</v>
      </c>
      <c r="P24" s="901">
        <v>1.351</v>
      </c>
      <c r="Q24" s="901">
        <v>5.5E-2</v>
      </c>
      <c r="R24" s="901">
        <v>9.4E-2</v>
      </c>
    </row>
  </sheetData>
  <hyperlinks>
    <hyperlink ref="A1" r:id="rId1" display="https://bdoz.rzeszow.uw.gov.pl/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26"/>
  <sheetViews>
    <sheetView workbookViewId="0">
      <selection activeCell="A4" sqref="A4:D25"/>
    </sheetView>
  </sheetViews>
  <sheetFormatPr defaultRowHeight="14.25"/>
  <cols>
    <col min="1" max="16384" width="9.140625" style="457"/>
  </cols>
  <sheetData>
    <row r="1" spans="1:4">
      <c r="A1" s="443" t="s">
        <v>1419</v>
      </c>
      <c r="B1" s="559"/>
      <c r="C1" s="559"/>
      <c r="D1" s="559"/>
    </row>
    <row r="2" spans="1:4">
      <c r="A2" s="457" t="s">
        <v>1508</v>
      </c>
      <c r="B2" s="559"/>
      <c r="C2" s="559"/>
      <c r="D2" s="559"/>
    </row>
    <row r="3" spans="1:4">
      <c r="A3" s="560"/>
      <c r="B3" s="512"/>
      <c r="C3" s="512"/>
      <c r="D3" s="512"/>
    </row>
    <row r="4" spans="1:4">
      <c r="A4" s="1024" t="s">
        <v>1400</v>
      </c>
      <c r="B4" s="1018" t="s">
        <v>2</v>
      </c>
      <c r="C4" s="1019"/>
      <c r="D4" s="1026"/>
    </row>
    <row r="5" spans="1:4">
      <c r="A5" s="1025"/>
      <c r="B5" s="517" t="s">
        <v>1484</v>
      </c>
      <c r="C5" s="517" t="s">
        <v>1485</v>
      </c>
      <c r="D5" s="517" t="s">
        <v>1486</v>
      </c>
    </row>
    <row r="6" spans="1:4">
      <c r="A6" s="561"/>
      <c r="B6" s="516"/>
      <c r="C6" s="1019" t="s">
        <v>1463</v>
      </c>
      <c r="D6" s="1019"/>
    </row>
    <row r="7" spans="1:4">
      <c r="A7" s="517">
        <v>2007</v>
      </c>
      <c r="B7" s="523">
        <v>15652</v>
      </c>
      <c r="C7" s="523">
        <v>7143</v>
      </c>
      <c r="D7" s="523">
        <v>8509</v>
      </c>
    </row>
    <row r="8" spans="1:4">
      <c r="A8" s="517">
        <v>2008</v>
      </c>
      <c r="B8" s="523">
        <v>16494</v>
      </c>
      <c r="C8" s="523">
        <v>7215</v>
      </c>
      <c r="D8" s="523">
        <v>9279</v>
      </c>
    </row>
    <row r="9" spans="1:4">
      <c r="A9" s="517">
        <v>2009</v>
      </c>
      <c r="B9" s="523">
        <v>16847</v>
      </c>
      <c r="C9" s="523">
        <v>7491</v>
      </c>
      <c r="D9" s="523">
        <v>9356</v>
      </c>
    </row>
    <row r="10" spans="1:4">
      <c r="A10" s="517">
        <v>2010</v>
      </c>
      <c r="B10" s="523">
        <v>16539</v>
      </c>
      <c r="C10" s="523">
        <v>7209</v>
      </c>
      <c r="D10" s="523">
        <v>9330</v>
      </c>
    </row>
    <row r="11" spans="1:4">
      <c r="A11" s="562">
        <v>2011</v>
      </c>
      <c r="B11" s="523">
        <v>18788</v>
      </c>
      <c r="C11" s="523">
        <v>8299</v>
      </c>
      <c r="D11" s="523">
        <v>10489</v>
      </c>
    </row>
    <row r="12" spans="1:4">
      <c r="A12" s="562">
        <v>2012</v>
      </c>
      <c r="B12" s="523">
        <v>18362</v>
      </c>
      <c r="C12" s="523">
        <v>8270</v>
      </c>
      <c r="D12" s="523">
        <v>10092</v>
      </c>
    </row>
    <row r="13" spans="1:4">
      <c r="A13" s="562">
        <v>2013</v>
      </c>
      <c r="B13" s="523">
        <v>15942</v>
      </c>
      <c r="C13" s="523">
        <v>7419</v>
      </c>
      <c r="D13" s="523">
        <v>8523</v>
      </c>
    </row>
    <row r="14" spans="1:4">
      <c r="A14" s="562">
        <v>2014</v>
      </c>
      <c r="B14" s="523">
        <v>15425</v>
      </c>
      <c r="C14" s="523">
        <v>6760</v>
      </c>
      <c r="D14" s="523">
        <v>8665</v>
      </c>
    </row>
    <row r="15" spans="1:4">
      <c r="A15" s="562">
        <v>2015</v>
      </c>
      <c r="B15" s="523">
        <v>17779</v>
      </c>
      <c r="C15" s="523">
        <v>7393</v>
      </c>
      <c r="D15" s="523">
        <v>10386</v>
      </c>
    </row>
    <row r="16" spans="1:4">
      <c r="A16" s="1018" t="s">
        <v>2111</v>
      </c>
      <c r="B16" s="1019"/>
      <c r="C16" s="1019"/>
      <c r="D16" s="1019"/>
    </row>
    <row r="17" spans="1:4">
      <c r="A17" s="517">
        <v>2007</v>
      </c>
      <c r="B17" s="901">
        <v>7.4630000000000001</v>
      </c>
      <c r="C17" s="901">
        <v>6.9670000000000005</v>
      </c>
      <c r="D17" s="901">
        <v>7.9379999999999997</v>
      </c>
    </row>
    <row r="18" spans="1:4">
      <c r="A18" s="517">
        <v>2008</v>
      </c>
      <c r="B18" s="901">
        <v>7.8639999999999999</v>
      </c>
      <c r="C18" s="901">
        <v>7.04</v>
      </c>
      <c r="D18" s="901">
        <v>8.6530000000000005</v>
      </c>
    </row>
    <row r="19" spans="1:4">
      <c r="A19" s="517">
        <v>2009</v>
      </c>
      <c r="B19" s="901">
        <v>8.0210000000000008</v>
      </c>
      <c r="C19" s="901">
        <v>7.2970000000000006</v>
      </c>
      <c r="D19" s="901">
        <v>8.7129999999999992</v>
      </c>
    </row>
    <row r="20" spans="1:4">
      <c r="A20" s="517">
        <v>2010</v>
      </c>
      <c r="B20" s="901">
        <v>7.7750000000000004</v>
      </c>
      <c r="C20" s="901">
        <v>6.9239999999999995</v>
      </c>
      <c r="D20" s="901">
        <v>8.5910000000000011</v>
      </c>
    </row>
    <row r="21" spans="1:4">
      <c r="A21" s="517">
        <v>2011</v>
      </c>
      <c r="B21" s="901">
        <v>8.83</v>
      </c>
      <c r="C21" s="901">
        <v>7.968</v>
      </c>
      <c r="D21" s="901">
        <v>9.6560000000000006</v>
      </c>
    </row>
    <row r="22" spans="1:4">
      <c r="A22" s="517">
        <v>2012</v>
      </c>
      <c r="B22" s="901">
        <v>8.625</v>
      </c>
      <c r="C22" s="901">
        <v>7.9340000000000002</v>
      </c>
      <c r="D22" s="901">
        <v>9.2880000000000003</v>
      </c>
    </row>
    <row r="23" spans="1:4">
      <c r="A23" s="517">
        <v>2013</v>
      </c>
      <c r="B23" s="901">
        <v>7.4889999999999999</v>
      </c>
      <c r="C23" s="901">
        <v>7.1179999999999994</v>
      </c>
      <c r="D23" s="901">
        <v>7.8449999999999998</v>
      </c>
    </row>
    <row r="24" spans="1:4">
      <c r="A24" s="517">
        <v>2014</v>
      </c>
      <c r="B24" s="901">
        <v>7.2470000000000008</v>
      </c>
      <c r="C24" s="901">
        <v>6.4860000000000007</v>
      </c>
      <c r="D24" s="901">
        <v>7.9770000000000003</v>
      </c>
    </row>
    <row r="25" spans="1:4">
      <c r="A25" s="517">
        <v>2015</v>
      </c>
      <c r="B25" s="901">
        <v>8.3570000000000011</v>
      </c>
      <c r="C25" s="901">
        <v>7.0960000000000001</v>
      </c>
      <c r="D25" s="901">
        <v>9.5679999999999996</v>
      </c>
    </row>
    <row r="26" spans="1:4">
      <c r="A26" s="512"/>
      <c r="B26" s="512"/>
      <c r="C26" s="512"/>
      <c r="D26" s="512"/>
    </row>
  </sheetData>
  <mergeCells count="4">
    <mergeCell ref="A4:A5"/>
    <mergeCell ref="B4:D4"/>
    <mergeCell ref="C6:D6"/>
    <mergeCell ref="A16:D16"/>
  </mergeCells>
  <hyperlinks>
    <hyperlink ref="A1" r:id="rId1" display="https://bdoz.rzeszow.uw.gov.pl/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23"/>
  <sheetViews>
    <sheetView topLeftCell="A5" workbookViewId="0">
      <selection activeCell="A4" sqref="A4:R23"/>
    </sheetView>
  </sheetViews>
  <sheetFormatPr defaultRowHeight="14.25"/>
  <cols>
    <col min="1" max="16384" width="9.140625" style="457"/>
  </cols>
  <sheetData>
    <row r="1" spans="1:18">
      <c r="A1" s="443" t="s">
        <v>1419</v>
      </c>
      <c r="B1" s="559"/>
      <c r="C1" s="559"/>
      <c r="D1" s="559"/>
      <c r="E1" s="559"/>
      <c r="F1" s="559"/>
      <c r="G1" s="559"/>
      <c r="H1" s="559"/>
      <c r="I1" s="559"/>
      <c r="J1" s="559"/>
      <c r="K1" s="559"/>
      <c r="L1" s="559"/>
      <c r="M1" s="559"/>
      <c r="N1" s="559"/>
      <c r="O1" s="559"/>
      <c r="P1" s="559"/>
      <c r="Q1" s="559"/>
      <c r="R1" s="559"/>
    </row>
    <row r="2" spans="1:18">
      <c r="A2" s="457" t="s">
        <v>1509</v>
      </c>
      <c r="B2" s="559"/>
      <c r="C2" s="559"/>
      <c r="D2" s="559"/>
      <c r="E2" s="559"/>
      <c r="F2" s="559"/>
      <c r="G2" s="559"/>
      <c r="H2" s="559"/>
      <c r="I2" s="559"/>
      <c r="J2" s="559"/>
      <c r="K2" s="559"/>
      <c r="L2" s="559"/>
      <c r="M2" s="559"/>
      <c r="N2" s="559"/>
      <c r="O2" s="559"/>
      <c r="P2" s="559"/>
      <c r="Q2" s="559"/>
      <c r="R2" s="559"/>
    </row>
    <row r="3" spans="1:18" ht="13.5" customHeight="1">
      <c r="A3" s="567"/>
      <c r="B3" s="568"/>
      <c r="C3" s="569"/>
      <c r="D3" s="569"/>
      <c r="E3" s="569"/>
      <c r="F3" s="569"/>
      <c r="G3" s="569"/>
      <c r="H3" s="569"/>
      <c r="I3" s="569"/>
      <c r="J3" s="569"/>
      <c r="K3" s="569"/>
      <c r="L3" s="569"/>
      <c r="M3" s="569"/>
      <c r="N3" s="569"/>
      <c r="O3" s="569"/>
      <c r="P3" s="569"/>
      <c r="Q3" s="569"/>
      <c r="R3" s="568"/>
    </row>
    <row r="4" spans="1:18" ht="100.5" customHeight="1">
      <c r="A4" s="570" t="s">
        <v>1400</v>
      </c>
      <c r="B4" s="570" t="s">
        <v>1491</v>
      </c>
      <c r="C4" s="531" t="s">
        <v>1492</v>
      </c>
      <c r="D4" s="531" t="s">
        <v>1493</v>
      </c>
      <c r="E4" s="531" t="s">
        <v>1494</v>
      </c>
      <c r="F4" s="531" t="s">
        <v>1495</v>
      </c>
      <c r="G4" s="531" t="s">
        <v>1496</v>
      </c>
      <c r="H4" s="571" t="s">
        <v>1497</v>
      </c>
      <c r="I4" s="571" t="s">
        <v>1498</v>
      </c>
      <c r="J4" s="571" t="s">
        <v>1499</v>
      </c>
      <c r="K4" s="531" t="s">
        <v>1500</v>
      </c>
      <c r="L4" s="531" t="s">
        <v>1501</v>
      </c>
      <c r="M4" s="531" t="s">
        <v>1502</v>
      </c>
      <c r="N4" s="531" t="s">
        <v>1503</v>
      </c>
      <c r="O4" s="531" t="s">
        <v>1504</v>
      </c>
      <c r="P4" s="531" t="s">
        <v>1505</v>
      </c>
      <c r="Q4" s="531" t="s">
        <v>1506</v>
      </c>
      <c r="R4" s="531" t="s">
        <v>1507</v>
      </c>
    </row>
    <row r="5" spans="1:18">
      <c r="A5" s="551">
        <v>2007</v>
      </c>
      <c r="B5" s="575">
        <v>15652</v>
      </c>
      <c r="C5" s="575">
        <v>1924</v>
      </c>
      <c r="D5" s="575">
        <v>764</v>
      </c>
      <c r="E5" s="575">
        <v>526</v>
      </c>
      <c r="F5" s="575">
        <v>2000</v>
      </c>
      <c r="G5" s="575">
        <v>995</v>
      </c>
      <c r="H5" s="575">
        <v>576</v>
      </c>
      <c r="I5" s="575">
        <v>4330</v>
      </c>
      <c r="J5" s="575">
        <v>103</v>
      </c>
      <c r="K5" s="575">
        <v>47</v>
      </c>
      <c r="L5" s="575">
        <v>351</v>
      </c>
      <c r="M5" s="575">
        <v>785</v>
      </c>
      <c r="N5" s="575">
        <v>134</v>
      </c>
      <c r="O5" s="575">
        <v>70</v>
      </c>
      <c r="P5" s="575">
        <v>995</v>
      </c>
      <c r="Q5" s="575">
        <v>107</v>
      </c>
      <c r="R5" s="575">
        <v>285</v>
      </c>
    </row>
    <row r="6" spans="1:18">
      <c r="A6" s="576">
        <v>2008</v>
      </c>
      <c r="B6" s="575">
        <v>16494</v>
      </c>
      <c r="C6" s="575">
        <v>2077</v>
      </c>
      <c r="D6" s="575">
        <v>918</v>
      </c>
      <c r="E6" s="575">
        <v>698</v>
      </c>
      <c r="F6" s="575">
        <v>1974</v>
      </c>
      <c r="G6" s="575">
        <v>1016</v>
      </c>
      <c r="H6" s="575">
        <v>507</v>
      </c>
      <c r="I6" s="575">
        <v>5017</v>
      </c>
      <c r="J6" s="575">
        <v>96</v>
      </c>
      <c r="K6" s="575">
        <v>66</v>
      </c>
      <c r="L6" s="575">
        <v>407</v>
      </c>
      <c r="M6" s="575">
        <v>988</v>
      </c>
      <c r="N6" s="575">
        <v>196</v>
      </c>
      <c r="O6" s="575">
        <v>81</v>
      </c>
      <c r="P6" s="575">
        <v>1273</v>
      </c>
      <c r="Q6" s="575">
        <v>66</v>
      </c>
      <c r="R6" s="575">
        <v>266</v>
      </c>
    </row>
    <row r="7" spans="1:18">
      <c r="A7" s="551">
        <v>2009</v>
      </c>
      <c r="B7" s="575">
        <v>16847</v>
      </c>
      <c r="C7" s="575">
        <v>2561</v>
      </c>
      <c r="D7" s="575">
        <v>810</v>
      </c>
      <c r="E7" s="575">
        <v>533</v>
      </c>
      <c r="F7" s="575">
        <v>2042</v>
      </c>
      <c r="G7" s="575">
        <v>1002</v>
      </c>
      <c r="H7" s="575">
        <v>477</v>
      </c>
      <c r="I7" s="575">
        <v>5379</v>
      </c>
      <c r="J7" s="575">
        <v>110</v>
      </c>
      <c r="K7" s="575">
        <v>75</v>
      </c>
      <c r="L7" s="575">
        <v>556</v>
      </c>
      <c r="M7" s="575">
        <v>814</v>
      </c>
      <c r="N7" s="575">
        <v>231</v>
      </c>
      <c r="O7" s="575">
        <v>65</v>
      </c>
      <c r="P7" s="575">
        <v>1289</v>
      </c>
      <c r="Q7" s="575">
        <v>46</v>
      </c>
      <c r="R7" s="575">
        <v>175</v>
      </c>
    </row>
    <row r="8" spans="1:18">
      <c r="A8" s="551">
        <v>2010</v>
      </c>
      <c r="B8" s="575">
        <v>16539</v>
      </c>
      <c r="C8" s="575">
        <v>2298</v>
      </c>
      <c r="D8" s="575">
        <v>962</v>
      </c>
      <c r="E8" s="575">
        <v>458</v>
      </c>
      <c r="F8" s="575">
        <v>1634</v>
      </c>
      <c r="G8" s="575">
        <v>886</v>
      </c>
      <c r="H8" s="575">
        <v>568</v>
      </c>
      <c r="I8" s="575">
        <v>5495</v>
      </c>
      <c r="J8" s="575">
        <v>127</v>
      </c>
      <c r="K8" s="575">
        <v>74</v>
      </c>
      <c r="L8" s="575">
        <v>560</v>
      </c>
      <c r="M8" s="575">
        <v>997</v>
      </c>
      <c r="N8" s="575">
        <v>145</v>
      </c>
      <c r="O8" s="575">
        <v>173</v>
      </c>
      <c r="P8" s="575">
        <v>1520</v>
      </c>
      <c r="Q8" s="575">
        <v>69</v>
      </c>
      <c r="R8" s="575">
        <v>217</v>
      </c>
    </row>
    <row r="9" spans="1:18">
      <c r="A9" s="551">
        <v>2011</v>
      </c>
      <c r="B9" s="575">
        <v>18788</v>
      </c>
      <c r="C9" s="575">
        <v>2608</v>
      </c>
      <c r="D9" s="575">
        <v>1038</v>
      </c>
      <c r="E9" s="575">
        <v>439</v>
      </c>
      <c r="F9" s="575">
        <v>2567</v>
      </c>
      <c r="G9" s="575">
        <v>1123</v>
      </c>
      <c r="H9" s="575">
        <v>434</v>
      </c>
      <c r="I9" s="575">
        <v>5905</v>
      </c>
      <c r="J9" s="575">
        <v>152</v>
      </c>
      <c r="K9" s="575">
        <v>87</v>
      </c>
      <c r="L9" s="575">
        <v>1194</v>
      </c>
      <c r="M9" s="575">
        <v>1023</v>
      </c>
      <c r="N9" s="575">
        <v>430</v>
      </c>
      <c r="O9" s="575">
        <v>82</v>
      </c>
      <c r="P9" s="575">
        <v>1383</v>
      </c>
      <c r="Q9" s="575">
        <v>90</v>
      </c>
      <c r="R9" s="575">
        <v>168</v>
      </c>
    </row>
    <row r="10" spans="1:18">
      <c r="A10" s="576">
        <v>2012</v>
      </c>
      <c r="B10" s="575">
        <v>18362</v>
      </c>
      <c r="C10" s="575">
        <v>2600</v>
      </c>
      <c r="D10" s="575">
        <v>886</v>
      </c>
      <c r="E10" s="575">
        <v>457</v>
      </c>
      <c r="F10" s="575">
        <v>2254</v>
      </c>
      <c r="G10" s="575">
        <v>1049</v>
      </c>
      <c r="H10" s="575">
        <v>434</v>
      </c>
      <c r="I10" s="575">
        <v>5599</v>
      </c>
      <c r="J10" s="575">
        <v>124</v>
      </c>
      <c r="K10" s="575">
        <v>78</v>
      </c>
      <c r="L10" s="575">
        <v>1240</v>
      </c>
      <c r="M10" s="575">
        <v>821</v>
      </c>
      <c r="N10" s="575">
        <v>437</v>
      </c>
      <c r="O10" s="575">
        <v>85</v>
      </c>
      <c r="P10" s="575">
        <v>1728</v>
      </c>
      <c r="Q10" s="575">
        <v>67</v>
      </c>
      <c r="R10" s="575">
        <v>149</v>
      </c>
    </row>
    <row r="11" spans="1:18">
      <c r="A11" s="576">
        <v>2013</v>
      </c>
      <c r="B11" s="575">
        <v>15942</v>
      </c>
      <c r="C11" s="575">
        <v>2139</v>
      </c>
      <c r="D11" s="575">
        <v>658</v>
      </c>
      <c r="E11" s="575">
        <v>363</v>
      </c>
      <c r="F11" s="575">
        <v>1923</v>
      </c>
      <c r="G11" s="575">
        <v>932</v>
      </c>
      <c r="H11" s="575">
        <v>475</v>
      </c>
      <c r="I11" s="575">
        <v>4968</v>
      </c>
      <c r="J11" s="575">
        <v>101</v>
      </c>
      <c r="K11" s="575">
        <v>254</v>
      </c>
      <c r="L11" s="575">
        <v>796</v>
      </c>
      <c r="M11" s="575">
        <v>735</v>
      </c>
      <c r="N11" s="575">
        <v>613</v>
      </c>
      <c r="O11" s="575">
        <v>157</v>
      </c>
      <c r="P11" s="575">
        <v>1320</v>
      </c>
      <c r="Q11" s="575">
        <v>48</v>
      </c>
      <c r="R11" s="575">
        <v>170</v>
      </c>
    </row>
    <row r="12" spans="1:18">
      <c r="A12" s="576">
        <v>2014</v>
      </c>
      <c r="B12" s="575">
        <v>15425</v>
      </c>
      <c r="C12" s="575">
        <v>2066</v>
      </c>
      <c r="D12" s="575">
        <v>819</v>
      </c>
      <c r="E12" s="575">
        <v>341</v>
      </c>
      <c r="F12" s="575">
        <v>2037</v>
      </c>
      <c r="G12" s="575">
        <v>1084</v>
      </c>
      <c r="H12" s="575">
        <v>584</v>
      </c>
      <c r="I12" s="575">
        <v>5056</v>
      </c>
      <c r="J12" s="575">
        <v>105</v>
      </c>
      <c r="K12" s="575">
        <v>168</v>
      </c>
      <c r="L12" s="575">
        <v>633</v>
      </c>
      <c r="M12" s="575">
        <v>773</v>
      </c>
      <c r="N12" s="575">
        <v>428</v>
      </c>
      <c r="O12" s="575">
        <v>194</v>
      </c>
      <c r="P12" s="575">
        <v>1078</v>
      </c>
      <c r="Q12" s="575">
        <v>59</v>
      </c>
      <c r="R12" s="575">
        <v>254</v>
      </c>
    </row>
    <row r="13" spans="1:18">
      <c r="A13" s="576">
        <v>2015</v>
      </c>
      <c r="B13" s="575">
        <v>17779</v>
      </c>
      <c r="C13" s="575">
        <v>2190</v>
      </c>
      <c r="D13" s="575">
        <v>653</v>
      </c>
      <c r="E13" s="575">
        <v>372</v>
      </c>
      <c r="F13" s="575">
        <v>2209</v>
      </c>
      <c r="G13" s="575">
        <v>1156</v>
      </c>
      <c r="H13" s="575">
        <v>492</v>
      </c>
      <c r="I13" s="575">
        <v>6935</v>
      </c>
      <c r="J13" s="575">
        <v>133</v>
      </c>
      <c r="K13" s="575">
        <v>159</v>
      </c>
      <c r="L13" s="575">
        <v>777</v>
      </c>
      <c r="M13" s="575">
        <v>670</v>
      </c>
      <c r="N13" s="575">
        <v>853</v>
      </c>
      <c r="O13" s="575">
        <v>163</v>
      </c>
      <c r="P13" s="575">
        <v>932</v>
      </c>
      <c r="Q13" s="575">
        <v>85</v>
      </c>
      <c r="R13" s="575">
        <v>122</v>
      </c>
    </row>
    <row r="14" spans="1:18">
      <c r="A14" s="576" t="s">
        <v>2114</v>
      </c>
      <c r="B14" s="577"/>
      <c r="C14" s="577"/>
      <c r="D14" s="577"/>
      <c r="E14" s="577"/>
      <c r="F14" s="577"/>
      <c r="G14" s="577"/>
      <c r="H14" s="577"/>
      <c r="I14" s="577"/>
      <c r="J14" s="577"/>
      <c r="K14" s="577"/>
      <c r="L14" s="577"/>
      <c r="M14" s="577"/>
      <c r="N14" s="577"/>
      <c r="O14" s="577"/>
      <c r="P14" s="577"/>
      <c r="Q14" s="577"/>
      <c r="R14" s="578"/>
    </row>
    <row r="15" spans="1:18">
      <c r="A15" s="551">
        <v>2007</v>
      </c>
      <c r="B15" s="901">
        <v>7.4630000000000001</v>
      </c>
      <c r="C15" s="901">
        <v>0.91700000000000004</v>
      </c>
      <c r="D15" s="901">
        <v>0.36399999999999999</v>
      </c>
      <c r="E15" s="901">
        <v>0.251</v>
      </c>
      <c r="F15" s="901">
        <v>0.95400000000000007</v>
      </c>
      <c r="G15" s="901">
        <v>0.47399999999999998</v>
      </c>
      <c r="H15" s="901">
        <v>0.27500000000000002</v>
      </c>
      <c r="I15" s="901">
        <v>2.0649999999999999</v>
      </c>
      <c r="J15" s="901">
        <v>4.9000000000000002E-2</v>
      </c>
      <c r="K15" s="901">
        <v>2.2000000000000002E-2</v>
      </c>
      <c r="L15" s="901">
        <v>0.16700000000000001</v>
      </c>
      <c r="M15" s="901">
        <v>0.374</v>
      </c>
      <c r="N15" s="901">
        <v>6.4000000000000001E-2</v>
      </c>
      <c r="O15" s="901">
        <v>3.3000000000000002E-2</v>
      </c>
      <c r="P15" s="901">
        <v>0.47399999999999998</v>
      </c>
      <c r="Q15" s="901">
        <v>5.0999999999999997E-2</v>
      </c>
      <c r="R15" s="901">
        <v>0.13600000000000001</v>
      </c>
    </row>
    <row r="16" spans="1:18">
      <c r="A16" s="576">
        <v>2008</v>
      </c>
      <c r="B16" s="901">
        <v>7.8639999999999999</v>
      </c>
      <c r="C16" s="901">
        <v>0.99</v>
      </c>
      <c r="D16" s="901">
        <v>0.438</v>
      </c>
      <c r="E16" s="901">
        <v>0.33299999999999996</v>
      </c>
      <c r="F16" s="901">
        <v>0.94099999999999995</v>
      </c>
      <c r="G16" s="901">
        <v>0.48399999999999999</v>
      </c>
      <c r="H16" s="901">
        <v>0.24199999999999999</v>
      </c>
      <c r="I16" s="901">
        <v>2.3919999999999999</v>
      </c>
      <c r="J16" s="901">
        <v>4.5999999999999999E-2</v>
      </c>
      <c r="K16" s="901">
        <v>3.1000000000000003E-2</v>
      </c>
      <c r="L16" s="901">
        <v>0.19399999999999998</v>
      </c>
      <c r="M16" s="901">
        <v>0.47100000000000003</v>
      </c>
      <c r="N16" s="901">
        <v>9.3000000000000013E-2</v>
      </c>
      <c r="O16" s="901">
        <v>3.9E-2</v>
      </c>
      <c r="P16" s="901">
        <v>0.6070000000000001</v>
      </c>
      <c r="Q16" s="901">
        <v>3.1000000000000003E-2</v>
      </c>
      <c r="R16" s="901">
        <v>0.127</v>
      </c>
    </row>
    <row r="17" spans="1:18">
      <c r="A17" s="576">
        <v>2009</v>
      </c>
      <c r="B17" s="901">
        <v>8.0210000000000008</v>
      </c>
      <c r="C17" s="901">
        <v>1.2190000000000001</v>
      </c>
      <c r="D17" s="901">
        <v>0.38600000000000001</v>
      </c>
      <c r="E17" s="901">
        <v>0.254</v>
      </c>
      <c r="F17" s="901">
        <v>0.97200000000000009</v>
      </c>
      <c r="G17" s="901">
        <v>0.47700000000000004</v>
      </c>
      <c r="H17" s="901">
        <v>0.22700000000000001</v>
      </c>
      <c r="I17" s="901">
        <v>2.5610000000000004</v>
      </c>
      <c r="J17" s="901">
        <v>5.2000000000000005E-2</v>
      </c>
      <c r="K17" s="901">
        <v>3.6000000000000004E-2</v>
      </c>
      <c r="L17" s="901">
        <v>0.26500000000000001</v>
      </c>
      <c r="M17" s="901">
        <v>0.38799999999999996</v>
      </c>
      <c r="N17" s="901">
        <v>0.11</v>
      </c>
      <c r="O17" s="901">
        <v>3.1000000000000003E-2</v>
      </c>
      <c r="P17" s="901">
        <v>0.61399999999999999</v>
      </c>
      <c r="Q17" s="901">
        <v>2.2000000000000002E-2</v>
      </c>
      <c r="R17" s="901">
        <v>8.3000000000000004E-2</v>
      </c>
    </row>
    <row r="18" spans="1:18">
      <c r="A18" s="576">
        <v>2010</v>
      </c>
      <c r="B18" s="901">
        <v>7.7750000000000004</v>
      </c>
      <c r="C18" s="901">
        <v>1.08</v>
      </c>
      <c r="D18" s="901">
        <v>0.45200000000000001</v>
      </c>
      <c r="E18" s="901">
        <v>0.215</v>
      </c>
      <c r="F18" s="901">
        <v>0.76800000000000002</v>
      </c>
      <c r="G18" s="901">
        <v>0.41700000000000004</v>
      </c>
      <c r="H18" s="901">
        <v>0.26700000000000002</v>
      </c>
      <c r="I18" s="901">
        <v>2.5830000000000002</v>
      </c>
      <c r="J18" s="901">
        <v>0.06</v>
      </c>
      <c r="K18" s="901">
        <v>3.5000000000000003E-2</v>
      </c>
      <c r="L18" s="901">
        <v>0.26300000000000001</v>
      </c>
      <c r="M18" s="901">
        <v>0.46899999999999997</v>
      </c>
      <c r="N18" s="901">
        <v>6.8000000000000005E-2</v>
      </c>
      <c r="O18" s="901">
        <v>8.1000000000000003E-2</v>
      </c>
      <c r="P18" s="901">
        <v>0.71499999999999997</v>
      </c>
      <c r="Q18" s="901">
        <v>3.2000000000000001E-2</v>
      </c>
      <c r="R18" s="901">
        <v>0.10199999999999999</v>
      </c>
    </row>
    <row r="19" spans="1:18">
      <c r="A19" s="576">
        <v>2011</v>
      </c>
      <c r="B19" s="901">
        <v>8.83</v>
      </c>
      <c r="C19" s="901">
        <v>1.226</v>
      </c>
      <c r="D19" s="901">
        <v>0.48799999999999999</v>
      </c>
      <c r="E19" s="901">
        <v>0.20600000000000002</v>
      </c>
      <c r="F19" s="901">
        <v>1.206</v>
      </c>
      <c r="G19" s="901">
        <v>0.52800000000000002</v>
      </c>
      <c r="H19" s="901">
        <v>0.20399999999999999</v>
      </c>
      <c r="I19" s="901">
        <v>2.7749999999999999</v>
      </c>
      <c r="J19" s="901">
        <v>7.0999999999999994E-2</v>
      </c>
      <c r="K19" s="901">
        <v>4.0999999999999995E-2</v>
      </c>
      <c r="L19" s="901">
        <v>0.56100000000000005</v>
      </c>
      <c r="M19" s="901">
        <v>0.48100000000000004</v>
      </c>
      <c r="N19" s="901">
        <v>0.20199999999999999</v>
      </c>
      <c r="O19" s="901">
        <v>3.9E-2</v>
      </c>
      <c r="P19" s="901">
        <v>0.65</v>
      </c>
      <c r="Q19" s="901">
        <v>4.2000000000000003E-2</v>
      </c>
      <c r="R19" s="901">
        <v>7.9000000000000001E-2</v>
      </c>
    </row>
    <row r="20" spans="1:18">
      <c r="A20" s="576">
        <v>2012</v>
      </c>
      <c r="B20" s="901">
        <v>8.625</v>
      </c>
      <c r="C20" s="901">
        <v>1.2209999999999999</v>
      </c>
      <c r="D20" s="901">
        <v>0.41600000000000004</v>
      </c>
      <c r="E20" s="901">
        <v>0.215</v>
      </c>
      <c r="F20" s="901">
        <v>1.0590000000000002</v>
      </c>
      <c r="G20" s="901">
        <v>0.49299999999999999</v>
      </c>
      <c r="H20" s="901">
        <v>0.20399999999999999</v>
      </c>
      <c r="I20" s="901">
        <v>2.63</v>
      </c>
      <c r="J20" s="901">
        <v>5.7999999999999996E-2</v>
      </c>
      <c r="K20" s="901">
        <v>3.7000000000000005E-2</v>
      </c>
      <c r="L20" s="901">
        <v>0.58200000000000007</v>
      </c>
      <c r="M20" s="901">
        <v>0.38600000000000001</v>
      </c>
      <c r="N20" s="901">
        <v>0.20500000000000002</v>
      </c>
      <c r="O20" s="901">
        <v>0.04</v>
      </c>
      <c r="P20" s="901">
        <v>0.81200000000000006</v>
      </c>
      <c r="Q20" s="901">
        <v>3.1000000000000003E-2</v>
      </c>
      <c r="R20" s="901">
        <v>7.0000000000000007E-2</v>
      </c>
    </row>
    <row r="21" spans="1:18">
      <c r="A21" s="579">
        <v>2013</v>
      </c>
      <c r="B21" s="901">
        <v>7.4889999999999999</v>
      </c>
      <c r="C21" s="901">
        <v>1.0050000000000001</v>
      </c>
      <c r="D21" s="901">
        <v>0.309</v>
      </c>
      <c r="E21" s="901">
        <v>0.17100000000000001</v>
      </c>
      <c r="F21" s="901">
        <v>0.90300000000000002</v>
      </c>
      <c r="G21" s="901">
        <v>0.438</v>
      </c>
      <c r="H21" s="901">
        <v>0.223</v>
      </c>
      <c r="I21" s="901">
        <v>2.3340000000000001</v>
      </c>
      <c r="J21" s="901">
        <v>4.7E-2</v>
      </c>
      <c r="K21" s="901">
        <v>0.11900000000000001</v>
      </c>
      <c r="L21" s="901">
        <v>0.374</v>
      </c>
      <c r="M21" s="901">
        <v>0.34500000000000003</v>
      </c>
      <c r="N21" s="901">
        <v>0.28800000000000003</v>
      </c>
      <c r="O21" s="901">
        <v>7.400000000000001E-2</v>
      </c>
      <c r="P21" s="901">
        <v>0.62</v>
      </c>
      <c r="Q21" s="901">
        <v>2.3E-2</v>
      </c>
      <c r="R21" s="901">
        <v>0.08</v>
      </c>
    </row>
    <row r="22" spans="1:18">
      <c r="A22" s="551">
        <v>2014</v>
      </c>
      <c r="B22" s="901">
        <v>7.2470000000000008</v>
      </c>
      <c r="C22" s="901">
        <v>0.97099999999999997</v>
      </c>
      <c r="D22" s="901">
        <v>0.38500000000000001</v>
      </c>
      <c r="E22" s="901">
        <v>0.16</v>
      </c>
      <c r="F22" s="901">
        <v>0.95700000000000007</v>
      </c>
      <c r="G22" s="901">
        <v>0.50900000000000001</v>
      </c>
      <c r="H22" s="901">
        <v>0.27399999999999997</v>
      </c>
      <c r="I22" s="901">
        <v>2.375</v>
      </c>
      <c r="J22" s="901">
        <v>4.9000000000000002E-2</v>
      </c>
      <c r="K22" s="901">
        <v>7.9000000000000001E-2</v>
      </c>
      <c r="L22" s="901">
        <v>0.29699999999999999</v>
      </c>
      <c r="M22" s="901">
        <v>0.36299999999999999</v>
      </c>
      <c r="N22" s="901">
        <v>0.20100000000000001</v>
      </c>
      <c r="O22" s="901">
        <v>9.0999999999999998E-2</v>
      </c>
      <c r="P22" s="901">
        <v>0.50600000000000001</v>
      </c>
      <c r="Q22" s="901">
        <v>2.7999999999999997E-2</v>
      </c>
      <c r="R22" s="901">
        <v>0.11900000000000001</v>
      </c>
    </row>
    <row r="23" spans="1:18">
      <c r="A23" s="580">
        <v>2015</v>
      </c>
      <c r="B23" s="901">
        <v>8.3570000000000011</v>
      </c>
      <c r="C23" s="901">
        <v>1.0290000000000001</v>
      </c>
      <c r="D23" s="901">
        <v>0.307</v>
      </c>
      <c r="E23" s="901">
        <v>0.17500000000000002</v>
      </c>
      <c r="F23" s="901">
        <v>1.038</v>
      </c>
      <c r="G23" s="901">
        <v>0.54300000000000004</v>
      </c>
      <c r="H23" s="901">
        <v>0.23100000000000001</v>
      </c>
      <c r="I23" s="901">
        <v>3.2600000000000002</v>
      </c>
      <c r="J23" s="901">
        <v>6.3E-2</v>
      </c>
      <c r="K23" s="901">
        <v>7.4999999999999997E-2</v>
      </c>
      <c r="L23" s="901">
        <v>0.36499999999999999</v>
      </c>
      <c r="M23" s="901">
        <v>0.315</v>
      </c>
      <c r="N23" s="901">
        <v>0.40100000000000002</v>
      </c>
      <c r="O23" s="901">
        <v>7.6999999999999999E-2</v>
      </c>
      <c r="P23" s="901">
        <v>0.438</v>
      </c>
      <c r="Q23" s="901">
        <v>0.04</v>
      </c>
      <c r="R23" s="901">
        <v>5.7000000000000002E-2</v>
      </c>
    </row>
  </sheetData>
  <hyperlinks>
    <hyperlink ref="A1" r:id="rId1" display="https://bdoz.rzeszow.uw.gov.pl/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24"/>
  <sheetViews>
    <sheetView workbookViewId="0">
      <selection activeCell="A4" sqref="A4:F24"/>
    </sheetView>
  </sheetViews>
  <sheetFormatPr defaultRowHeight="14.25"/>
  <cols>
    <col min="1" max="16384" width="9.140625" style="457"/>
  </cols>
  <sheetData>
    <row r="1" spans="1:6">
      <c r="A1" s="443" t="s">
        <v>1419</v>
      </c>
      <c r="B1" s="559"/>
      <c r="C1" s="559"/>
      <c r="D1" s="559"/>
      <c r="E1" s="559"/>
      <c r="F1" s="559"/>
    </row>
    <row r="2" spans="1:6">
      <c r="A2" s="457" t="s">
        <v>1510</v>
      </c>
      <c r="B2" s="559"/>
      <c r="C2" s="559"/>
      <c r="D2" s="559"/>
      <c r="E2" s="559"/>
      <c r="F2" s="559"/>
    </row>
    <row r="3" spans="1:6">
      <c r="A3" s="564"/>
      <c r="B3" s="563"/>
      <c r="C3" s="563"/>
      <c r="D3" s="563"/>
      <c r="E3" s="563"/>
      <c r="F3" s="563"/>
    </row>
    <row r="4" spans="1:6">
      <c r="A4" s="565" t="s">
        <v>1400</v>
      </c>
      <c r="B4" s="565" t="s">
        <v>2</v>
      </c>
      <c r="C4" s="565" t="s">
        <v>204</v>
      </c>
      <c r="D4" s="565" t="s">
        <v>205</v>
      </c>
      <c r="E4" s="565" t="s">
        <v>206</v>
      </c>
      <c r="F4" s="565" t="s">
        <v>96</v>
      </c>
    </row>
    <row r="5" spans="1:6">
      <c r="A5" s="1027" t="s">
        <v>387</v>
      </c>
      <c r="B5" s="1027"/>
      <c r="C5" s="1027"/>
      <c r="D5" s="1027"/>
      <c r="E5" s="1027"/>
      <c r="F5" s="1027"/>
    </row>
    <row r="6" spans="1:6">
      <c r="A6" s="566">
        <v>2007</v>
      </c>
      <c r="B6" s="522">
        <v>15652</v>
      </c>
      <c r="C6" s="522">
        <v>2932</v>
      </c>
      <c r="D6" s="522">
        <v>2930</v>
      </c>
      <c r="E6" s="522">
        <v>7578</v>
      </c>
      <c r="F6" s="522">
        <v>2212</v>
      </c>
    </row>
    <row r="7" spans="1:6">
      <c r="A7" s="566">
        <v>2008</v>
      </c>
      <c r="B7" s="522">
        <v>16494</v>
      </c>
      <c r="C7" s="522">
        <v>2504</v>
      </c>
      <c r="D7" s="522">
        <v>3046</v>
      </c>
      <c r="E7" s="522">
        <v>9042</v>
      </c>
      <c r="F7" s="522">
        <v>1902</v>
      </c>
    </row>
    <row r="8" spans="1:6">
      <c r="A8" s="566">
        <v>2009</v>
      </c>
      <c r="B8" s="522">
        <v>16847</v>
      </c>
      <c r="C8" s="522">
        <v>2489</v>
      </c>
      <c r="D8" s="522">
        <v>2977</v>
      </c>
      <c r="E8" s="522">
        <v>9035</v>
      </c>
      <c r="F8" s="522">
        <v>2346</v>
      </c>
    </row>
    <row r="9" spans="1:6">
      <c r="A9" s="566">
        <v>2010</v>
      </c>
      <c r="B9" s="522">
        <v>16539</v>
      </c>
      <c r="C9" s="522">
        <v>2911</v>
      </c>
      <c r="D9" s="522">
        <v>3267</v>
      </c>
      <c r="E9" s="522">
        <v>8381</v>
      </c>
      <c r="F9" s="522">
        <v>1980</v>
      </c>
    </row>
    <row r="10" spans="1:6">
      <c r="A10" s="566">
        <v>2011</v>
      </c>
      <c r="B10" s="522">
        <v>18788</v>
      </c>
      <c r="C10" s="522">
        <v>2714</v>
      </c>
      <c r="D10" s="522">
        <v>3813</v>
      </c>
      <c r="E10" s="522">
        <v>9948</v>
      </c>
      <c r="F10" s="522">
        <v>2313</v>
      </c>
    </row>
    <row r="11" spans="1:6">
      <c r="A11" s="566">
        <v>2012</v>
      </c>
      <c r="B11" s="522">
        <v>18362</v>
      </c>
      <c r="C11" s="522">
        <v>2906</v>
      </c>
      <c r="D11" s="522">
        <v>3596</v>
      </c>
      <c r="E11" s="522">
        <v>9466</v>
      </c>
      <c r="F11" s="522">
        <v>2394</v>
      </c>
    </row>
    <row r="12" spans="1:6">
      <c r="A12" s="566">
        <v>2013</v>
      </c>
      <c r="B12" s="522">
        <v>15942</v>
      </c>
      <c r="C12" s="522">
        <v>2503</v>
      </c>
      <c r="D12" s="522">
        <v>3015</v>
      </c>
      <c r="E12" s="522">
        <v>8366</v>
      </c>
      <c r="F12" s="522">
        <v>2058</v>
      </c>
    </row>
    <row r="13" spans="1:6">
      <c r="A13" s="566">
        <v>2014</v>
      </c>
      <c r="B13" s="522">
        <v>15425</v>
      </c>
      <c r="C13" s="522">
        <v>1921</v>
      </c>
      <c r="D13" s="522">
        <v>3117</v>
      </c>
      <c r="E13" s="522">
        <v>8281</v>
      </c>
      <c r="F13" s="522">
        <v>2106</v>
      </c>
    </row>
    <row r="14" spans="1:6">
      <c r="A14" s="566">
        <v>2015</v>
      </c>
      <c r="B14" s="522">
        <v>17779</v>
      </c>
      <c r="C14" s="522">
        <v>2476</v>
      </c>
      <c r="D14" s="522">
        <v>3445</v>
      </c>
      <c r="E14" s="522">
        <v>9540</v>
      </c>
      <c r="F14" s="522">
        <v>2318</v>
      </c>
    </row>
    <row r="15" spans="1:6">
      <c r="A15" s="1029" t="s">
        <v>2114</v>
      </c>
      <c r="B15" s="1029"/>
      <c r="C15" s="1029"/>
      <c r="D15" s="1029"/>
      <c r="E15" s="1029"/>
      <c r="F15" s="1029"/>
    </row>
    <row r="16" spans="1:6">
      <c r="A16" s="566">
        <v>2007</v>
      </c>
      <c r="B16" s="901">
        <v>7.4630000000000001</v>
      </c>
      <c r="C16" s="901">
        <v>5.9020000000000001</v>
      </c>
      <c r="D16" s="901">
        <v>7.4779999999999998</v>
      </c>
      <c r="E16" s="901">
        <v>8.097999999999999</v>
      </c>
      <c r="F16" s="901">
        <v>8.1039999999999992</v>
      </c>
    </row>
    <row r="17" spans="1:6">
      <c r="A17" s="566">
        <v>2008</v>
      </c>
      <c r="B17" s="901">
        <v>7.8639999999999999</v>
      </c>
      <c r="C17" s="901">
        <v>5.1929999999999996</v>
      </c>
      <c r="D17" s="901">
        <v>7.766</v>
      </c>
      <c r="E17" s="901">
        <v>9.516</v>
      </c>
      <c r="F17" s="901">
        <v>6.9750000000000005</v>
      </c>
    </row>
    <row r="18" spans="1:6">
      <c r="A18" s="566">
        <v>2009</v>
      </c>
      <c r="B18" s="901">
        <v>8.0210000000000008</v>
      </c>
      <c r="C18" s="901">
        <v>5.2949999999999999</v>
      </c>
      <c r="D18" s="901">
        <v>7.5829999999999993</v>
      </c>
      <c r="E18" s="901">
        <v>9.3729999999999993</v>
      </c>
      <c r="F18" s="901">
        <v>8.57</v>
      </c>
    </row>
    <row r="19" spans="1:6">
      <c r="A19" s="566">
        <v>2010</v>
      </c>
      <c r="B19" s="901">
        <v>7.7750000000000004</v>
      </c>
      <c r="C19" s="901">
        <v>6.2060000000000004</v>
      </c>
      <c r="D19" s="901">
        <v>8.4489999999999998</v>
      </c>
      <c r="E19" s="901">
        <v>8.4270000000000014</v>
      </c>
      <c r="F19" s="901">
        <v>7.1510000000000007</v>
      </c>
    </row>
    <row r="20" spans="1:6">
      <c r="A20" s="566">
        <v>2011</v>
      </c>
      <c r="B20" s="901">
        <v>8.83</v>
      </c>
      <c r="C20" s="901">
        <v>5.9340000000000002</v>
      </c>
      <c r="D20" s="901">
        <v>9.9580000000000002</v>
      </c>
      <c r="E20" s="901">
        <v>9.8770000000000007</v>
      </c>
      <c r="F20" s="901">
        <v>8.2490000000000006</v>
      </c>
    </row>
    <row r="21" spans="1:6">
      <c r="A21" s="566">
        <v>2012</v>
      </c>
      <c r="B21" s="901">
        <v>8.625</v>
      </c>
      <c r="C21" s="901">
        <v>6.4910000000000005</v>
      </c>
      <c r="D21" s="901">
        <v>9.5370000000000008</v>
      </c>
      <c r="E21" s="901">
        <v>9.3010000000000002</v>
      </c>
      <c r="F21" s="901">
        <v>8.3570000000000011</v>
      </c>
    </row>
    <row r="22" spans="1:6">
      <c r="A22" s="566">
        <v>2013</v>
      </c>
      <c r="B22" s="901">
        <v>7.4889999999999999</v>
      </c>
      <c r="C22" s="901">
        <v>5.7070000000000007</v>
      </c>
      <c r="D22" s="901">
        <v>8.1810000000000009</v>
      </c>
      <c r="E22" s="901">
        <v>8.1420000000000012</v>
      </c>
      <c r="F22" s="901">
        <v>6.9979999999999993</v>
      </c>
    </row>
    <row r="23" spans="1:6">
      <c r="A23" s="566">
        <v>2014</v>
      </c>
      <c r="B23" s="901">
        <v>7.2470000000000008</v>
      </c>
      <c r="C23" s="901">
        <v>4.46</v>
      </c>
      <c r="D23" s="901">
        <v>8.69</v>
      </c>
      <c r="E23" s="901">
        <v>7.9929999999999994</v>
      </c>
      <c r="F23" s="901">
        <v>6.95</v>
      </c>
    </row>
    <row r="24" spans="1:6">
      <c r="A24" s="566">
        <v>2015</v>
      </c>
      <c r="B24" s="901">
        <v>8.3570000000000011</v>
      </c>
      <c r="C24" s="901">
        <v>5.8460000000000001</v>
      </c>
      <c r="D24" s="901">
        <v>9.8840000000000003</v>
      </c>
      <c r="E24" s="901">
        <v>9.1440000000000001</v>
      </c>
      <c r="F24" s="901">
        <v>7.43</v>
      </c>
    </row>
  </sheetData>
  <mergeCells count="2">
    <mergeCell ref="A5:F5"/>
    <mergeCell ref="A15:F15"/>
  </mergeCells>
  <hyperlinks>
    <hyperlink ref="A1" r:id="rId1" display="https://bdoz.rzeszow.uw.gov.pl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2"/>
  <sheetViews>
    <sheetView workbookViewId="0">
      <selection activeCell="A5" sqref="A5:E22"/>
    </sheetView>
  </sheetViews>
  <sheetFormatPr defaultRowHeight="15"/>
  <cols>
    <col min="1" max="1" width="23" customWidth="1"/>
    <col min="2" max="2" width="32.42578125" customWidth="1"/>
    <col min="3" max="3" width="17.28515625" customWidth="1"/>
    <col min="4" max="4" width="27.7109375" customWidth="1"/>
    <col min="5" max="5" width="24.85546875" customWidth="1"/>
    <col min="6" max="6" width="25.42578125" customWidth="1"/>
  </cols>
  <sheetData>
    <row r="1" spans="1:5" ht="15.75">
      <c r="A1" s="421" t="s">
        <v>1358</v>
      </c>
    </row>
    <row r="2" spans="1:5" ht="15.75">
      <c r="A2" s="422" t="s">
        <v>1359</v>
      </c>
    </row>
    <row r="3" spans="1:5">
      <c r="A3" s="423" t="s">
        <v>1395</v>
      </c>
    </row>
    <row r="4" spans="1:5" ht="15.75" thickBot="1">
      <c r="A4" s="423"/>
    </row>
    <row r="5" spans="1:5" ht="30.75" thickBot="1">
      <c r="A5" s="431" t="s">
        <v>1360</v>
      </c>
      <c r="B5" s="427" t="s">
        <v>1299</v>
      </c>
      <c r="C5" s="427" t="s">
        <v>1300</v>
      </c>
      <c r="D5" s="427" t="s">
        <v>1301</v>
      </c>
      <c r="E5" s="427" t="s">
        <v>1302</v>
      </c>
    </row>
    <row r="6" spans="1:5" ht="15.75" thickBot="1">
      <c r="A6" s="420" t="s">
        <v>1361</v>
      </c>
      <c r="B6" s="417" t="s">
        <v>1362</v>
      </c>
      <c r="C6" s="426">
        <v>511.1</v>
      </c>
      <c r="D6" s="426">
        <v>430.6</v>
      </c>
      <c r="E6" s="426">
        <v>591.6</v>
      </c>
    </row>
    <row r="7" spans="1:5" ht="15.75" thickBot="1">
      <c r="A7" s="420" t="s">
        <v>1363</v>
      </c>
      <c r="B7" s="417" t="s">
        <v>1364</v>
      </c>
      <c r="C7" s="426">
        <v>217.4</v>
      </c>
      <c r="D7" s="426">
        <v>185.9</v>
      </c>
      <c r="E7" s="426">
        <v>248.9</v>
      </c>
    </row>
    <row r="8" spans="1:5" ht="15.75" thickBot="1">
      <c r="A8" s="420" t="s">
        <v>1365</v>
      </c>
      <c r="B8" s="417" t="s">
        <v>1366</v>
      </c>
      <c r="C8" s="426">
        <v>183.1</v>
      </c>
      <c r="D8" s="426">
        <v>145.69999999999999</v>
      </c>
      <c r="E8" s="426">
        <v>220.4</v>
      </c>
    </row>
    <row r="9" spans="1:5" ht="15.75" thickBot="1">
      <c r="A9" s="420" t="s">
        <v>1367</v>
      </c>
      <c r="B9" s="417" t="s">
        <v>1368</v>
      </c>
      <c r="C9" s="426">
        <v>522.29999999999995</v>
      </c>
      <c r="D9" s="426">
        <v>425.7</v>
      </c>
      <c r="E9" s="426">
        <v>619</v>
      </c>
    </row>
    <row r="10" spans="1:5" ht="15.75" thickBot="1">
      <c r="A10" s="420" t="s">
        <v>1369</v>
      </c>
      <c r="B10" s="417" t="s">
        <v>1370</v>
      </c>
      <c r="C10" s="426">
        <v>373.3</v>
      </c>
      <c r="D10" s="426">
        <v>31.6</v>
      </c>
      <c r="E10" s="426">
        <v>435</v>
      </c>
    </row>
    <row r="11" spans="1:5" ht="15.75" thickBot="1">
      <c r="A11" s="420" t="s">
        <v>1371</v>
      </c>
      <c r="B11" s="417" t="s">
        <v>1372</v>
      </c>
      <c r="C11" s="426">
        <v>374</v>
      </c>
      <c r="D11" s="426">
        <v>283</v>
      </c>
      <c r="E11" s="426">
        <v>464.9</v>
      </c>
    </row>
    <row r="12" spans="1:5" ht="15.75" thickBot="1">
      <c r="A12" s="420" t="s">
        <v>1373</v>
      </c>
      <c r="B12" s="417" t="s">
        <v>1374</v>
      </c>
      <c r="C12" s="426">
        <v>526.1</v>
      </c>
      <c r="D12" s="426">
        <v>452.6</v>
      </c>
      <c r="E12" s="426">
        <v>599.6</v>
      </c>
    </row>
    <row r="13" spans="1:5" ht="15.75" thickBot="1">
      <c r="A13" s="420" t="s">
        <v>1375</v>
      </c>
      <c r="B13" s="417" t="s">
        <v>1376</v>
      </c>
      <c r="C13" s="426">
        <v>235.1</v>
      </c>
      <c r="D13" s="426">
        <v>169.9</v>
      </c>
      <c r="E13" s="426">
        <v>300.2</v>
      </c>
    </row>
    <row r="14" spans="1:5" ht="15.75" thickBot="1">
      <c r="A14" s="420" t="s">
        <v>1377</v>
      </c>
      <c r="B14" s="417" t="s">
        <v>1378</v>
      </c>
      <c r="C14" s="426">
        <v>758.1</v>
      </c>
      <c r="D14" s="426">
        <v>630.20000000000005</v>
      </c>
      <c r="E14" s="426">
        <v>886</v>
      </c>
    </row>
    <row r="15" spans="1:5" ht="15.75" thickBot="1">
      <c r="A15" s="420" t="s">
        <v>1379</v>
      </c>
      <c r="B15" s="417" t="s">
        <v>1380</v>
      </c>
      <c r="C15" s="426">
        <v>179.7</v>
      </c>
      <c r="D15" s="426">
        <v>137.9</v>
      </c>
      <c r="E15" s="426">
        <v>221.6</v>
      </c>
    </row>
    <row r="16" spans="1:5" ht="15.75" thickBot="1">
      <c r="A16" s="420" t="s">
        <v>1381</v>
      </c>
      <c r="B16" s="417" t="s">
        <v>1382</v>
      </c>
      <c r="C16" s="426">
        <v>144.6</v>
      </c>
      <c r="D16" s="426">
        <v>95.5</v>
      </c>
      <c r="E16" s="426">
        <v>193.6</v>
      </c>
    </row>
    <row r="17" spans="1:5" ht="15.75" thickBot="1">
      <c r="A17" s="420" t="s">
        <v>1383</v>
      </c>
      <c r="B17" s="417" t="s">
        <v>1384</v>
      </c>
      <c r="C17" s="426">
        <v>301.5</v>
      </c>
      <c r="D17" s="426">
        <v>235.2</v>
      </c>
      <c r="E17" s="426">
        <v>367.8</v>
      </c>
    </row>
    <row r="18" spans="1:5" ht="15.75" thickBot="1">
      <c r="A18" s="420" t="s">
        <v>1385</v>
      </c>
      <c r="B18" s="417" t="s">
        <v>1386</v>
      </c>
      <c r="C18" s="426">
        <v>763.2</v>
      </c>
      <c r="D18" s="426">
        <v>648.79999999999995</v>
      </c>
      <c r="E18" s="426">
        <v>877.7</v>
      </c>
    </row>
    <row r="19" spans="1:5" ht="15.75" thickBot="1">
      <c r="A19" s="420" t="s">
        <v>1387</v>
      </c>
      <c r="B19" s="417" t="s">
        <v>1388</v>
      </c>
      <c r="C19" s="426">
        <v>494.6</v>
      </c>
      <c r="D19" s="426">
        <v>410.4</v>
      </c>
      <c r="E19" s="426">
        <v>578.70000000000005</v>
      </c>
    </row>
    <row r="20" spans="1:5" ht="15.75" thickBot="1">
      <c r="A20" s="420" t="s">
        <v>1389</v>
      </c>
      <c r="B20" s="417" t="s">
        <v>1390</v>
      </c>
      <c r="C20" s="426">
        <v>219.6</v>
      </c>
      <c r="D20" s="426">
        <v>172.7</v>
      </c>
      <c r="E20" s="426">
        <v>266.5</v>
      </c>
    </row>
    <row r="21" spans="1:5" ht="15.75" thickBot="1">
      <c r="A21" s="420" t="s">
        <v>1391</v>
      </c>
      <c r="B21" s="417" t="s">
        <v>1392</v>
      </c>
      <c r="C21" s="426">
        <v>250</v>
      </c>
      <c r="D21" s="426">
        <v>188.9</v>
      </c>
      <c r="E21" s="426">
        <v>311</v>
      </c>
    </row>
    <row r="22" spans="1:5" ht="15.75" thickBot="1">
      <c r="A22" s="420" t="s">
        <v>1393</v>
      </c>
      <c r="B22" s="417" t="s">
        <v>1394</v>
      </c>
      <c r="C22" s="432">
        <v>6053.7</v>
      </c>
      <c r="D22" s="428">
        <v>4645</v>
      </c>
      <c r="E22" s="428">
        <v>7183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260"/>
  <sheetViews>
    <sheetView topLeftCell="A232" workbookViewId="0">
      <selection activeCell="A264" sqref="A264"/>
    </sheetView>
  </sheetViews>
  <sheetFormatPr defaultRowHeight="15"/>
  <cols>
    <col min="1" max="1" width="23.85546875" style="693" customWidth="1"/>
    <col min="2" max="2" width="31" style="693" customWidth="1"/>
    <col min="3" max="3" width="29.5703125" style="693" customWidth="1"/>
    <col min="4" max="4" width="36" style="693" customWidth="1"/>
    <col min="5" max="5" width="36.5703125" style="693" customWidth="1"/>
    <col min="6" max="16384" width="9.140625" style="693"/>
  </cols>
  <sheetData>
    <row r="1" spans="1:5">
      <c r="A1" s="693" t="s">
        <v>1623</v>
      </c>
    </row>
    <row r="3" spans="1:5" ht="15.75" thickBot="1">
      <c r="A3" s="692" t="s">
        <v>1578</v>
      </c>
    </row>
    <row r="4" spans="1:5" ht="15.75" thickBot="1">
      <c r="A4" s="694" t="s">
        <v>1579</v>
      </c>
      <c r="B4" s="695" t="s">
        <v>1580</v>
      </c>
      <c r="C4" s="695" t="s">
        <v>1581</v>
      </c>
      <c r="D4" s="695" t="s">
        <v>1582</v>
      </c>
    </row>
    <row r="5" spans="1:5" ht="39" thickBot="1">
      <c r="A5" s="696" t="s">
        <v>1583</v>
      </c>
      <c r="B5" s="689">
        <v>883</v>
      </c>
      <c r="C5" s="690">
        <v>41407</v>
      </c>
      <c r="D5" s="691">
        <v>46.9</v>
      </c>
    </row>
    <row r="6" spans="1:5" ht="51.75" thickBot="1">
      <c r="A6" s="696" t="s">
        <v>1584</v>
      </c>
      <c r="B6" s="689">
        <v>225</v>
      </c>
      <c r="C6" s="690">
        <v>10631</v>
      </c>
      <c r="D6" s="691">
        <v>47.2</v>
      </c>
    </row>
    <row r="7" spans="1:5" ht="51.75" thickBot="1">
      <c r="A7" s="696" t="s">
        <v>1585</v>
      </c>
      <c r="B7" s="689">
        <v>76</v>
      </c>
      <c r="C7" s="690">
        <v>4055</v>
      </c>
      <c r="D7" s="691">
        <v>53.4</v>
      </c>
    </row>
    <row r="8" spans="1:5" ht="26.25" thickBot="1">
      <c r="A8" s="696" t="s">
        <v>1586</v>
      </c>
      <c r="B8" s="689">
        <v>24</v>
      </c>
      <c r="C8" s="690">
        <v>2429</v>
      </c>
      <c r="D8" s="691">
        <v>101.2</v>
      </c>
    </row>
    <row r="9" spans="1:5" ht="39" thickBot="1">
      <c r="A9" s="696" t="s">
        <v>1587</v>
      </c>
      <c r="B9" s="689">
        <v>77</v>
      </c>
      <c r="C9" s="690">
        <v>3810</v>
      </c>
      <c r="D9" s="691">
        <v>49.5</v>
      </c>
    </row>
    <row r="10" spans="1:5" ht="26.25" thickBot="1">
      <c r="A10" s="696" t="s">
        <v>1588</v>
      </c>
      <c r="B10" s="689">
        <v>410</v>
      </c>
      <c r="C10" s="690">
        <v>10371</v>
      </c>
      <c r="D10" s="691">
        <v>25.3</v>
      </c>
    </row>
    <row r="12" spans="1:5" ht="15.75" thickBot="1">
      <c r="A12" s="693" t="s">
        <v>1622</v>
      </c>
    </row>
    <row r="13" spans="1:5" ht="15.75" thickBot="1">
      <c r="A13" s="694" t="s">
        <v>1579</v>
      </c>
      <c r="B13" s="695" t="s">
        <v>1589</v>
      </c>
      <c r="C13" s="695" t="s">
        <v>1580</v>
      </c>
      <c r="D13" s="695" t="s">
        <v>1581</v>
      </c>
      <c r="E13" s="695" t="s">
        <v>1582</v>
      </c>
    </row>
    <row r="14" spans="1:5" ht="39" thickBot="1">
      <c r="A14" s="1030" t="s">
        <v>1583</v>
      </c>
      <c r="B14" s="697" t="s">
        <v>1590</v>
      </c>
      <c r="C14" s="704">
        <v>95</v>
      </c>
      <c r="D14" s="705">
        <v>4194</v>
      </c>
      <c r="E14" s="704">
        <v>44.1</v>
      </c>
    </row>
    <row r="15" spans="1:5" ht="15.75" thickBot="1">
      <c r="A15" s="1031"/>
      <c r="B15" s="697" t="s">
        <v>143</v>
      </c>
      <c r="C15" s="704">
        <v>54</v>
      </c>
      <c r="D15" s="705">
        <v>3483</v>
      </c>
      <c r="E15" s="704">
        <v>64.5</v>
      </c>
    </row>
    <row r="16" spans="1:5" ht="26.25" thickBot="1">
      <c r="A16" s="1031"/>
      <c r="B16" s="697" t="s">
        <v>1591</v>
      </c>
      <c r="C16" s="704">
        <v>35</v>
      </c>
      <c r="D16" s="705">
        <v>1495</v>
      </c>
      <c r="E16" s="704">
        <v>42.7</v>
      </c>
    </row>
    <row r="17" spans="1:5" ht="15.75" thickBot="1">
      <c r="A17" s="1031"/>
      <c r="B17" s="697" t="s">
        <v>321</v>
      </c>
      <c r="C17" s="704">
        <v>44</v>
      </c>
      <c r="D17" s="705">
        <v>2158</v>
      </c>
      <c r="E17" s="704">
        <v>49</v>
      </c>
    </row>
    <row r="18" spans="1:5" ht="51.75" thickBot="1">
      <c r="A18" s="1031"/>
      <c r="B18" s="697" t="s">
        <v>135</v>
      </c>
      <c r="C18" s="704">
        <v>92</v>
      </c>
      <c r="D18" s="705">
        <v>3574</v>
      </c>
      <c r="E18" s="704">
        <v>38.799999999999997</v>
      </c>
    </row>
    <row r="19" spans="1:5" ht="26.25" thickBot="1">
      <c r="A19" s="1031"/>
      <c r="B19" s="697" t="s">
        <v>178</v>
      </c>
      <c r="C19" s="704">
        <v>54</v>
      </c>
      <c r="D19" s="705">
        <v>2895</v>
      </c>
      <c r="E19" s="704">
        <v>53.6</v>
      </c>
    </row>
    <row r="20" spans="1:5" ht="51.75" thickBot="1">
      <c r="A20" s="1031"/>
      <c r="B20" s="697" t="s">
        <v>152</v>
      </c>
      <c r="C20" s="704">
        <v>143</v>
      </c>
      <c r="D20" s="705">
        <v>5774</v>
      </c>
      <c r="E20" s="704">
        <v>40.4</v>
      </c>
    </row>
    <row r="21" spans="1:5" ht="26.25" thickBot="1">
      <c r="A21" s="1031"/>
      <c r="B21" s="697" t="s">
        <v>158</v>
      </c>
      <c r="C21" s="704">
        <v>112</v>
      </c>
      <c r="D21" s="705">
        <v>5315</v>
      </c>
      <c r="E21" s="704">
        <v>47.5</v>
      </c>
    </row>
    <row r="22" spans="1:5" ht="51.75" thickBot="1">
      <c r="A22" s="1031"/>
      <c r="B22" s="697" t="s">
        <v>1592</v>
      </c>
      <c r="C22" s="704">
        <v>205</v>
      </c>
      <c r="D22" s="705">
        <v>8337</v>
      </c>
      <c r="E22" s="704">
        <v>40.700000000000003</v>
      </c>
    </row>
    <row r="23" spans="1:5" ht="26.25" thickBot="1">
      <c r="A23" s="1032"/>
      <c r="B23" s="697" t="s">
        <v>1593</v>
      </c>
      <c r="C23" s="704">
        <v>52</v>
      </c>
      <c r="D23" s="705">
        <v>4182</v>
      </c>
      <c r="E23" s="704">
        <v>80.400000000000006</v>
      </c>
    </row>
    <row r="24" spans="1:5" ht="26.25" thickBot="1">
      <c r="A24" s="1030" t="s">
        <v>1584</v>
      </c>
      <c r="B24" s="697" t="s">
        <v>1594</v>
      </c>
      <c r="C24" s="704">
        <v>26</v>
      </c>
      <c r="D24" s="705">
        <v>1097</v>
      </c>
      <c r="E24" s="704">
        <v>42.2</v>
      </c>
    </row>
    <row r="25" spans="1:5" ht="26.25" thickBot="1">
      <c r="A25" s="1031"/>
      <c r="B25" s="697" t="s">
        <v>1595</v>
      </c>
      <c r="C25" s="704">
        <v>137</v>
      </c>
      <c r="D25" s="705">
        <v>5535</v>
      </c>
      <c r="E25" s="704">
        <v>40.4</v>
      </c>
    </row>
    <row r="26" spans="1:5" ht="26.25" thickBot="1">
      <c r="A26" s="1032"/>
      <c r="B26" s="697" t="s">
        <v>162</v>
      </c>
      <c r="C26" s="704">
        <v>66</v>
      </c>
      <c r="D26" s="705">
        <v>3999</v>
      </c>
      <c r="E26" s="704">
        <v>60.6</v>
      </c>
    </row>
    <row r="27" spans="1:5" ht="39" thickBot="1">
      <c r="A27" s="698" t="s">
        <v>1585</v>
      </c>
      <c r="B27" s="697" t="s">
        <v>1593</v>
      </c>
      <c r="C27" s="704">
        <v>76</v>
      </c>
      <c r="D27" s="705">
        <v>4055</v>
      </c>
      <c r="E27" s="704">
        <v>53.4</v>
      </c>
    </row>
    <row r="28" spans="1:5" ht="51.75" thickBot="1">
      <c r="A28" s="698" t="s">
        <v>1586</v>
      </c>
      <c r="B28" s="697" t="s">
        <v>1596</v>
      </c>
      <c r="C28" s="704">
        <v>24</v>
      </c>
      <c r="D28" s="705">
        <v>2429</v>
      </c>
      <c r="E28" s="704">
        <v>101.2</v>
      </c>
    </row>
    <row r="29" spans="1:5" ht="15.75" thickBot="1">
      <c r="A29" s="1030" t="s">
        <v>1587</v>
      </c>
      <c r="B29" s="697" t="s">
        <v>1597</v>
      </c>
      <c r="C29" s="704">
        <v>31</v>
      </c>
      <c r="D29" s="705">
        <v>1705</v>
      </c>
      <c r="E29" s="704">
        <v>55</v>
      </c>
    </row>
    <row r="30" spans="1:5" ht="26.25" thickBot="1">
      <c r="A30" s="1032"/>
      <c r="B30" s="697" t="s">
        <v>1598</v>
      </c>
      <c r="C30" s="704">
        <v>46</v>
      </c>
      <c r="D30" s="705">
        <v>2105</v>
      </c>
      <c r="E30" s="704">
        <v>45.8</v>
      </c>
    </row>
    <row r="31" spans="1:5" ht="26.25" thickBot="1">
      <c r="A31" s="1030" t="s">
        <v>1588</v>
      </c>
      <c r="B31" s="697" t="s">
        <v>188</v>
      </c>
      <c r="C31" s="704">
        <v>58</v>
      </c>
      <c r="D31" s="705">
        <v>1470</v>
      </c>
      <c r="E31" s="704">
        <v>25.3</v>
      </c>
    </row>
    <row r="32" spans="1:5" ht="39" thickBot="1">
      <c r="A32" s="1031"/>
      <c r="B32" s="697" t="s">
        <v>180</v>
      </c>
      <c r="C32" s="704">
        <v>109</v>
      </c>
      <c r="D32" s="705">
        <v>2685</v>
      </c>
      <c r="E32" s="704">
        <v>24.6</v>
      </c>
    </row>
    <row r="33" spans="1:5" ht="39" thickBot="1">
      <c r="A33" s="1031"/>
      <c r="B33" s="697" t="s">
        <v>1599</v>
      </c>
      <c r="C33" s="704">
        <v>87</v>
      </c>
      <c r="D33" s="705">
        <v>1952</v>
      </c>
      <c r="E33" s="704">
        <v>22.4</v>
      </c>
    </row>
    <row r="34" spans="1:5" ht="26.25" thickBot="1">
      <c r="A34" s="1032"/>
      <c r="B34" s="697" t="s">
        <v>1600</v>
      </c>
      <c r="C34" s="704">
        <v>156</v>
      </c>
      <c r="D34" s="705">
        <v>4264</v>
      </c>
      <c r="E34" s="704">
        <v>27.3</v>
      </c>
    </row>
    <row r="36" spans="1:5" ht="15.75" thickBot="1">
      <c r="A36" s="693" t="s">
        <v>1601</v>
      </c>
    </row>
    <row r="37" spans="1:5" ht="15.75" thickBot="1">
      <c r="A37" s="694" t="s">
        <v>1579</v>
      </c>
      <c r="B37" s="695" t="s">
        <v>1602</v>
      </c>
      <c r="C37" s="695" t="s">
        <v>1580</v>
      </c>
      <c r="D37" s="695" t="s">
        <v>1581</v>
      </c>
      <c r="E37" s="695" t="s">
        <v>1582</v>
      </c>
    </row>
    <row r="38" spans="1:5" ht="15.75" thickBot="1">
      <c r="A38" s="1030" t="s">
        <v>1583</v>
      </c>
      <c r="B38" s="699" t="s">
        <v>4</v>
      </c>
      <c r="C38" s="691">
        <v>2</v>
      </c>
      <c r="D38" s="691">
        <v>21</v>
      </c>
      <c r="E38" s="691">
        <v>10.5</v>
      </c>
    </row>
    <row r="39" spans="1:5" ht="15.75" thickBot="1">
      <c r="A39" s="1031"/>
      <c r="B39" s="699" t="s">
        <v>111</v>
      </c>
      <c r="C39" s="691">
        <v>67</v>
      </c>
      <c r="D39" s="706">
        <v>2999</v>
      </c>
      <c r="E39" s="691">
        <v>44.8</v>
      </c>
    </row>
    <row r="40" spans="1:5" ht="15.75" thickBot="1">
      <c r="A40" s="1031"/>
      <c r="B40" s="699" t="s">
        <v>112</v>
      </c>
      <c r="C40" s="691">
        <v>1</v>
      </c>
      <c r="D40" s="691">
        <v>58</v>
      </c>
      <c r="E40" s="691">
        <v>58</v>
      </c>
    </row>
    <row r="41" spans="1:5" ht="15.75" thickBot="1">
      <c r="A41" s="1031"/>
      <c r="B41" s="699" t="s">
        <v>113</v>
      </c>
      <c r="C41" s="691">
        <v>139</v>
      </c>
      <c r="D41" s="706">
        <v>5810</v>
      </c>
      <c r="E41" s="691">
        <v>41.8</v>
      </c>
    </row>
    <row r="42" spans="1:5" ht="15.75" thickBot="1">
      <c r="A42" s="1031"/>
      <c r="B42" s="699" t="s">
        <v>114</v>
      </c>
      <c r="C42" s="691">
        <v>58</v>
      </c>
      <c r="D42" s="706">
        <v>3629</v>
      </c>
      <c r="E42" s="691">
        <v>62.6</v>
      </c>
    </row>
    <row r="43" spans="1:5" ht="15.75" thickBot="1">
      <c r="A43" s="1031"/>
      <c r="B43" s="699" t="s">
        <v>115</v>
      </c>
      <c r="C43" s="691">
        <v>47</v>
      </c>
      <c r="D43" s="706">
        <v>3892</v>
      </c>
      <c r="E43" s="691">
        <v>82.8</v>
      </c>
    </row>
    <row r="44" spans="1:5" ht="15.75" thickBot="1">
      <c r="A44" s="1031"/>
      <c r="B44" s="699" t="s">
        <v>116</v>
      </c>
      <c r="C44" s="691">
        <v>26</v>
      </c>
      <c r="D44" s="706">
        <v>1285</v>
      </c>
      <c r="E44" s="691">
        <v>49.4</v>
      </c>
    </row>
    <row r="45" spans="1:5" ht="15.75" thickBot="1">
      <c r="A45" s="1031"/>
      <c r="B45" s="699" t="s">
        <v>118</v>
      </c>
      <c r="C45" s="691">
        <v>2</v>
      </c>
      <c r="D45" s="691">
        <v>75</v>
      </c>
      <c r="E45" s="691">
        <v>37.5</v>
      </c>
    </row>
    <row r="46" spans="1:5" ht="15.75" thickBot="1">
      <c r="A46" s="1031"/>
      <c r="B46" s="699" t="s">
        <v>119</v>
      </c>
      <c r="C46" s="691">
        <v>12</v>
      </c>
      <c r="D46" s="691">
        <v>517</v>
      </c>
      <c r="E46" s="691">
        <v>43.1</v>
      </c>
    </row>
    <row r="47" spans="1:5" ht="15.75" thickBot="1">
      <c r="A47" s="1031"/>
      <c r="B47" s="699" t="s">
        <v>120</v>
      </c>
      <c r="C47" s="691">
        <v>4</v>
      </c>
      <c r="D47" s="691">
        <v>214</v>
      </c>
      <c r="E47" s="691">
        <v>53.5</v>
      </c>
    </row>
    <row r="48" spans="1:5" ht="15.75" thickBot="1">
      <c r="A48" s="1031"/>
      <c r="B48" s="699" t="s">
        <v>121</v>
      </c>
      <c r="C48" s="691">
        <v>20</v>
      </c>
      <c r="D48" s="691">
        <v>782</v>
      </c>
      <c r="E48" s="691">
        <v>39.1</v>
      </c>
    </row>
    <row r="49" spans="1:5" ht="15.75" thickBot="1">
      <c r="A49" s="1031"/>
      <c r="B49" s="699" t="s">
        <v>122</v>
      </c>
      <c r="C49" s="691">
        <v>72</v>
      </c>
      <c r="D49" s="706">
        <v>2687</v>
      </c>
      <c r="E49" s="691">
        <v>37.299999999999997</v>
      </c>
    </row>
    <row r="50" spans="1:5" ht="15.75" thickBot="1">
      <c r="A50" s="1031"/>
      <c r="B50" s="699" t="s">
        <v>123</v>
      </c>
      <c r="C50" s="691">
        <v>19</v>
      </c>
      <c r="D50" s="691">
        <v>773</v>
      </c>
      <c r="E50" s="691">
        <v>40.700000000000003</v>
      </c>
    </row>
    <row r="51" spans="1:5" ht="15.75" thickBot="1">
      <c r="A51" s="1031"/>
      <c r="B51" s="699" t="s">
        <v>124</v>
      </c>
      <c r="C51" s="691">
        <v>3</v>
      </c>
      <c r="D51" s="691">
        <v>179</v>
      </c>
      <c r="E51" s="691">
        <v>59.7</v>
      </c>
    </row>
    <row r="52" spans="1:5" ht="15.75" thickBot="1">
      <c r="A52" s="1031"/>
      <c r="B52" s="699" t="s">
        <v>125</v>
      </c>
      <c r="C52" s="691">
        <v>22</v>
      </c>
      <c r="D52" s="706">
        <v>1079</v>
      </c>
      <c r="E52" s="691">
        <v>49</v>
      </c>
    </row>
    <row r="53" spans="1:5" ht="15.75" thickBot="1">
      <c r="A53" s="1031"/>
      <c r="B53" s="699" t="s">
        <v>126</v>
      </c>
      <c r="C53" s="691">
        <v>27</v>
      </c>
      <c r="D53" s="706">
        <v>1310</v>
      </c>
      <c r="E53" s="691">
        <v>48.5</v>
      </c>
    </row>
    <row r="54" spans="1:5" ht="15.75" thickBot="1">
      <c r="A54" s="1031"/>
      <c r="B54" s="699" t="s">
        <v>127</v>
      </c>
      <c r="C54" s="691">
        <v>62</v>
      </c>
      <c r="D54" s="706">
        <v>2314</v>
      </c>
      <c r="E54" s="691">
        <v>37.299999999999997</v>
      </c>
    </row>
    <row r="55" spans="1:5" ht="15.75" thickBot="1">
      <c r="A55" s="1031"/>
      <c r="B55" s="699" t="s">
        <v>128</v>
      </c>
      <c r="C55" s="691">
        <v>9</v>
      </c>
      <c r="D55" s="691">
        <v>377</v>
      </c>
      <c r="E55" s="691">
        <v>41.9</v>
      </c>
    </row>
    <row r="56" spans="1:5" ht="15.75" thickBot="1">
      <c r="A56" s="1031"/>
      <c r="B56" s="699" t="s">
        <v>129</v>
      </c>
      <c r="C56" s="691">
        <v>41</v>
      </c>
      <c r="D56" s="706">
        <v>2107</v>
      </c>
      <c r="E56" s="691">
        <v>51.4</v>
      </c>
    </row>
    <row r="57" spans="1:5" ht="15.75" thickBot="1">
      <c r="A57" s="1031"/>
      <c r="B57" s="699" t="s">
        <v>130</v>
      </c>
      <c r="C57" s="691">
        <v>28</v>
      </c>
      <c r="D57" s="706">
        <v>1256</v>
      </c>
      <c r="E57" s="691">
        <v>44.9</v>
      </c>
    </row>
    <row r="58" spans="1:5" ht="15.75" thickBot="1">
      <c r="A58" s="1031"/>
      <c r="B58" s="699" t="s">
        <v>45</v>
      </c>
      <c r="C58" s="691">
        <v>27</v>
      </c>
      <c r="D58" s="706">
        <v>1475</v>
      </c>
      <c r="E58" s="691">
        <v>54.6</v>
      </c>
    </row>
    <row r="59" spans="1:5" ht="15.75" thickBot="1">
      <c r="A59" s="1031"/>
      <c r="B59" s="699" t="s">
        <v>46</v>
      </c>
      <c r="C59" s="691">
        <v>116</v>
      </c>
      <c r="D59" s="706">
        <v>4969</v>
      </c>
      <c r="E59" s="691">
        <v>42.8</v>
      </c>
    </row>
    <row r="60" spans="1:5" ht="15.75" thickBot="1">
      <c r="A60" s="1031"/>
      <c r="B60" s="699" t="s">
        <v>47</v>
      </c>
      <c r="C60" s="691">
        <v>67</v>
      </c>
      <c r="D60" s="706">
        <v>3081</v>
      </c>
      <c r="E60" s="691">
        <v>46</v>
      </c>
    </row>
    <row r="61" spans="1:5" ht="15.75" thickBot="1">
      <c r="A61" s="1032"/>
      <c r="B61" s="699" t="s">
        <v>48</v>
      </c>
      <c r="C61" s="691">
        <v>6</v>
      </c>
      <c r="D61" s="691">
        <v>208</v>
      </c>
      <c r="E61" s="691">
        <v>34.700000000000003</v>
      </c>
    </row>
    <row r="62" spans="1:5" ht="15.75" thickBot="1">
      <c r="A62" s="1030" t="s">
        <v>1584</v>
      </c>
      <c r="B62" s="699" t="s">
        <v>4</v>
      </c>
      <c r="C62" s="691">
        <v>1</v>
      </c>
      <c r="D62" s="691">
        <v>27</v>
      </c>
      <c r="E62" s="691">
        <v>27</v>
      </c>
    </row>
    <row r="63" spans="1:5" ht="15.75" thickBot="1">
      <c r="A63" s="1031"/>
      <c r="B63" s="699" t="s">
        <v>113</v>
      </c>
      <c r="C63" s="691">
        <v>11</v>
      </c>
      <c r="D63" s="691">
        <v>497</v>
      </c>
      <c r="E63" s="691">
        <v>45.2</v>
      </c>
    </row>
    <row r="64" spans="1:5" ht="15.75" thickBot="1">
      <c r="A64" s="1031"/>
      <c r="B64" s="699" t="s">
        <v>114</v>
      </c>
      <c r="C64" s="691">
        <v>1</v>
      </c>
      <c r="D64" s="691">
        <v>15</v>
      </c>
      <c r="E64" s="691">
        <v>15</v>
      </c>
    </row>
    <row r="65" spans="1:5" ht="15.75" thickBot="1">
      <c r="A65" s="1031"/>
      <c r="B65" s="699" t="s">
        <v>116</v>
      </c>
      <c r="C65" s="691">
        <v>2</v>
      </c>
      <c r="D65" s="691">
        <v>31</v>
      </c>
      <c r="E65" s="691">
        <v>15.5</v>
      </c>
    </row>
    <row r="66" spans="1:5" ht="15.75" thickBot="1">
      <c r="A66" s="1031"/>
      <c r="B66" s="699" t="s">
        <v>117</v>
      </c>
      <c r="C66" s="691">
        <v>1</v>
      </c>
      <c r="D66" s="691">
        <v>4</v>
      </c>
      <c r="E66" s="691">
        <v>4</v>
      </c>
    </row>
    <row r="67" spans="1:5" ht="15.75" thickBot="1">
      <c r="A67" s="1031"/>
      <c r="B67" s="699" t="s">
        <v>118</v>
      </c>
      <c r="C67" s="691">
        <v>1</v>
      </c>
      <c r="D67" s="691">
        <v>113</v>
      </c>
      <c r="E67" s="691">
        <v>113</v>
      </c>
    </row>
    <row r="68" spans="1:5" ht="15.75" thickBot="1">
      <c r="A68" s="1031"/>
      <c r="B68" s="699" t="s">
        <v>119</v>
      </c>
      <c r="C68" s="691">
        <v>41</v>
      </c>
      <c r="D68" s="706">
        <v>2670</v>
      </c>
      <c r="E68" s="691">
        <v>65.099999999999994</v>
      </c>
    </row>
    <row r="69" spans="1:5" ht="15.75" thickBot="1">
      <c r="A69" s="1031"/>
      <c r="B69" s="699" t="s">
        <v>120</v>
      </c>
      <c r="C69" s="691">
        <v>1</v>
      </c>
      <c r="D69" s="691">
        <v>28</v>
      </c>
      <c r="E69" s="691">
        <v>28</v>
      </c>
    </row>
    <row r="70" spans="1:5" ht="15.75" thickBot="1">
      <c r="A70" s="1031"/>
      <c r="B70" s="699" t="s">
        <v>121</v>
      </c>
      <c r="C70" s="691">
        <v>1</v>
      </c>
      <c r="D70" s="691">
        <v>44</v>
      </c>
      <c r="E70" s="691">
        <v>44</v>
      </c>
    </row>
    <row r="71" spans="1:5" ht="15.75" thickBot="1">
      <c r="A71" s="1031"/>
      <c r="B71" s="699" t="s">
        <v>122</v>
      </c>
      <c r="C71" s="691">
        <v>2</v>
      </c>
      <c r="D71" s="691">
        <v>11</v>
      </c>
      <c r="E71" s="691">
        <v>5.5</v>
      </c>
    </row>
    <row r="72" spans="1:5" ht="15.75" thickBot="1">
      <c r="A72" s="1031"/>
      <c r="B72" s="699" t="s">
        <v>123</v>
      </c>
      <c r="C72" s="691">
        <v>10</v>
      </c>
      <c r="D72" s="691">
        <v>380</v>
      </c>
      <c r="E72" s="691">
        <v>38</v>
      </c>
    </row>
    <row r="73" spans="1:5" ht="15.75" thickBot="1">
      <c r="A73" s="1031"/>
      <c r="B73" s="699" t="s">
        <v>124</v>
      </c>
      <c r="C73" s="691">
        <v>6</v>
      </c>
      <c r="D73" s="691">
        <v>196</v>
      </c>
      <c r="E73" s="691">
        <v>32.700000000000003</v>
      </c>
    </row>
    <row r="74" spans="1:5" ht="15.75" thickBot="1">
      <c r="A74" s="1031"/>
      <c r="B74" s="699" t="s">
        <v>125</v>
      </c>
      <c r="C74" s="691">
        <v>39</v>
      </c>
      <c r="D74" s="706">
        <v>1919</v>
      </c>
      <c r="E74" s="691">
        <v>49.2</v>
      </c>
    </row>
    <row r="75" spans="1:5" ht="15.75" thickBot="1">
      <c r="A75" s="1031"/>
      <c r="B75" s="699" t="s">
        <v>126</v>
      </c>
      <c r="C75" s="691">
        <v>1</v>
      </c>
      <c r="D75" s="691">
        <v>6</v>
      </c>
      <c r="E75" s="691">
        <v>6</v>
      </c>
    </row>
    <row r="76" spans="1:5" ht="15.75" thickBot="1">
      <c r="A76" s="1031"/>
      <c r="B76" s="699" t="s">
        <v>127</v>
      </c>
      <c r="C76" s="691">
        <v>7</v>
      </c>
      <c r="D76" s="691">
        <v>93</v>
      </c>
      <c r="E76" s="691">
        <v>13.3</v>
      </c>
    </row>
    <row r="77" spans="1:5" ht="15.75" thickBot="1">
      <c r="A77" s="1031"/>
      <c r="B77" s="699" t="s">
        <v>128</v>
      </c>
      <c r="C77" s="691">
        <v>6</v>
      </c>
      <c r="D77" s="691">
        <v>107</v>
      </c>
      <c r="E77" s="691">
        <v>17.8</v>
      </c>
    </row>
    <row r="78" spans="1:5" ht="15.75" thickBot="1">
      <c r="A78" s="1031"/>
      <c r="B78" s="699" t="s">
        <v>129</v>
      </c>
      <c r="C78" s="691">
        <v>1</v>
      </c>
      <c r="D78" s="691">
        <v>25</v>
      </c>
      <c r="E78" s="691">
        <v>25</v>
      </c>
    </row>
    <row r="79" spans="1:5" ht="15.75" thickBot="1">
      <c r="A79" s="1031"/>
      <c r="B79" s="699" t="s">
        <v>130</v>
      </c>
      <c r="C79" s="691">
        <v>1</v>
      </c>
      <c r="D79" s="691">
        <v>13</v>
      </c>
      <c r="E79" s="691">
        <v>13</v>
      </c>
    </row>
    <row r="80" spans="1:5" ht="15.75" thickBot="1">
      <c r="A80" s="1031"/>
      <c r="B80" s="699" t="s">
        <v>45</v>
      </c>
      <c r="C80" s="691">
        <v>1</v>
      </c>
      <c r="D80" s="691">
        <v>69</v>
      </c>
      <c r="E80" s="691">
        <v>69</v>
      </c>
    </row>
    <row r="81" spans="1:5" ht="15.75" thickBot="1">
      <c r="A81" s="1031"/>
      <c r="B81" s="699" t="s">
        <v>46</v>
      </c>
      <c r="C81" s="691">
        <v>2</v>
      </c>
      <c r="D81" s="691">
        <v>45</v>
      </c>
      <c r="E81" s="691">
        <v>22.5</v>
      </c>
    </row>
    <row r="82" spans="1:5" ht="15.75" thickBot="1">
      <c r="A82" s="1031"/>
      <c r="B82" s="699" t="s">
        <v>47</v>
      </c>
      <c r="C82" s="691">
        <v>75</v>
      </c>
      <c r="D82" s="706">
        <v>3597</v>
      </c>
      <c r="E82" s="691">
        <v>48</v>
      </c>
    </row>
    <row r="83" spans="1:5" ht="15.75" thickBot="1">
      <c r="A83" s="1032"/>
      <c r="B83" s="699" t="s">
        <v>48</v>
      </c>
      <c r="C83" s="691">
        <v>7</v>
      </c>
      <c r="D83" s="691">
        <v>69</v>
      </c>
      <c r="E83" s="691">
        <v>9.9</v>
      </c>
    </row>
    <row r="84" spans="1:5" ht="15.75" thickBot="1">
      <c r="A84" s="1030" t="s">
        <v>1585</v>
      </c>
      <c r="B84" s="699" t="s">
        <v>117</v>
      </c>
      <c r="C84" s="691">
        <v>2</v>
      </c>
      <c r="D84" s="691">
        <v>133</v>
      </c>
      <c r="E84" s="691">
        <v>66.5</v>
      </c>
    </row>
    <row r="85" spans="1:5" ht="15.75" thickBot="1">
      <c r="A85" s="1031"/>
      <c r="B85" s="699" t="s">
        <v>118</v>
      </c>
      <c r="C85" s="691">
        <v>1</v>
      </c>
      <c r="D85" s="691">
        <v>56</v>
      </c>
      <c r="E85" s="691">
        <v>56</v>
      </c>
    </row>
    <row r="86" spans="1:5" ht="15.75" thickBot="1">
      <c r="A86" s="1031"/>
      <c r="B86" s="699" t="s">
        <v>119</v>
      </c>
      <c r="C86" s="691">
        <v>6</v>
      </c>
      <c r="D86" s="691">
        <v>241</v>
      </c>
      <c r="E86" s="691">
        <v>40.200000000000003</v>
      </c>
    </row>
    <row r="87" spans="1:5" ht="15.75" thickBot="1">
      <c r="A87" s="1031"/>
      <c r="B87" s="699" t="s">
        <v>120</v>
      </c>
      <c r="C87" s="691">
        <v>2</v>
      </c>
      <c r="D87" s="691">
        <v>52</v>
      </c>
      <c r="E87" s="691">
        <v>26</v>
      </c>
    </row>
    <row r="88" spans="1:5" ht="15.75" thickBot="1">
      <c r="A88" s="1031"/>
      <c r="B88" s="699" t="s">
        <v>122</v>
      </c>
      <c r="C88" s="691">
        <v>1</v>
      </c>
      <c r="D88" s="691">
        <v>12</v>
      </c>
      <c r="E88" s="691">
        <v>12</v>
      </c>
    </row>
    <row r="89" spans="1:5" ht="15.75" thickBot="1">
      <c r="A89" s="1031"/>
      <c r="B89" s="699" t="s">
        <v>124</v>
      </c>
      <c r="C89" s="691">
        <v>2</v>
      </c>
      <c r="D89" s="691">
        <v>70</v>
      </c>
      <c r="E89" s="691">
        <v>35</v>
      </c>
    </row>
    <row r="90" spans="1:5" ht="15.75" thickBot="1">
      <c r="A90" s="1031"/>
      <c r="B90" s="699" t="s">
        <v>125</v>
      </c>
      <c r="C90" s="691">
        <v>8</v>
      </c>
      <c r="D90" s="691">
        <v>373</v>
      </c>
      <c r="E90" s="691">
        <v>46.6</v>
      </c>
    </row>
    <row r="91" spans="1:5" ht="15.75" thickBot="1">
      <c r="A91" s="1031"/>
      <c r="B91" s="699" t="s">
        <v>128</v>
      </c>
      <c r="C91" s="691">
        <v>4</v>
      </c>
      <c r="D91" s="691">
        <v>168</v>
      </c>
      <c r="E91" s="691">
        <v>42</v>
      </c>
    </row>
    <row r="92" spans="1:5" ht="15.75" thickBot="1">
      <c r="A92" s="1032"/>
      <c r="B92" s="699" t="s">
        <v>47</v>
      </c>
      <c r="C92" s="691">
        <v>50</v>
      </c>
      <c r="D92" s="706">
        <v>2950</v>
      </c>
      <c r="E92" s="691">
        <v>59</v>
      </c>
    </row>
    <row r="93" spans="1:5" ht="15.75" thickBot="1">
      <c r="A93" s="1030" t="s">
        <v>1586</v>
      </c>
      <c r="B93" s="699" t="s">
        <v>115</v>
      </c>
      <c r="C93" s="691">
        <v>2</v>
      </c>
      <c r="D93" s="691">
        <v>42</v>
      </c>
      <c r="E93" s="691">
        <v>21</v>
      </c>
    </row>
    <row r="94" spans="1:5" ht="15.75" thickBot="1">
      <c r="A94" s="1031"/>
      <c r="B94" s="699" t="s">
        <v>129</v>
      </c>
      <c r="C94" s="691">
        <v>2</v>
      </c>
      <c r="D94" s="691">
        <v>150</v>
      </c>
      <c r="E94" s="691">
        <v>75</v>
      </c>
    </row>
    <row r="95" spans="1:5" ht="15.75" thickBot="1">
      <c r="A95" s="1032"/>
      <c r="B95" s="699" t="s">
        <v>48</v>
      </c>
      <c r="C95" s="691">
        <v>16</v>
      </c>
      <c r="D95" s="706">
        <v>1796</v>
      </c>
      <c r="E95" s="691">
        <v>112.3</v>
      </c>
    </row>
    <row r="96" spans="1:5" ht="15.75" thickBot="1">
      <c r="A96" s="1030" t="s">
        <v>1587</v>
      </c>
      <c r="B96" s="699" t="s">
        <v>111</v>
      </c>
      <c r="C96" s="691">
        <v>2</v>
      </c>
      <c r="D96" s="691">
        <v>106</v>
      </c>
      <c r="E96" s="691">
        <v>53</v>
      </c>
    </row>
    <row r="97" spans="1:5" ht="15.75" thickBot="1">
      <c r="A97" s="1031"/>
      <c r="B97" s="699" t="s">
        <v>112</v>
      </c>
      <c r="C97" s="691">
        <v>1</v>
      </c>
      <c r="D97" s="691">
        <v>71</v>
      </c>
      <c r="E97" s="691">
        <v>71</v>
      </c>
    </row>
    <row r="98" spans="1:5" ht="15.75" thickBot="1">
      <c r="A98" s="1031"/>
      <c r="B98" s="699" t="s">
        <v>113</v>
      </c>
      <c r="C98" s="691">
        <v>2</v>
      </c>
      <c r="D98" s="691">
        <v>41</v>
      </c>
      <c r="E98" s="691">
        <v>20.5</v>
      </c>
    </row>
    <row r="99" spans="1:5" ht="15.75" thickBot="1">
      <c r="A99" s="1031"/>
      <c r="B99" s="699" t="s">
        <v>114</v>
      </c>
      <c r="C99" s="691">
        <v>6</v>
      </c>
      <c r="D99" s="691">
        <v>290</v>
      </c>
      <c r="E99" s="691">
        <v>48.3</v>
      </c>
    </row>
    <row r="100" spans="1:5" ht="15.75" thickBot="1">
      <c r="A100" s="1031"/>
      <c r="B100" s="699" t="s">
        <v>116</v>
      </c>
      <c r="C100" s="691">
        <v>13</v>
      </c>
      <c r="D100" s="691">
        <v>571</v>
      </c>
      <c r="E100" s="691">
        <v>43.9</v>
      </c>
    </row>
    <row r="101" spans="1:5" ht="15.75" thickBot="1">
      <c r="A101" s="1031"/>
      <c r="B101" s="699" t="s">
        <v>119</v>
      </c>
      <c r="C101" s="691">
        <v>3</v>
      </c>
      <c r="D101" s="691">
        <v>203</v>
      </c>
      <c r="E101" s="691">
        <v>67.7</v>
      </c>
    </row>
    <row r="102" spans="1:5" ht="15.75" thickBot="1">
      <c r="A102" s="1031"/>
      <c r="B102" s="699" t="s">
        <v>123</v>
      </c>
      <c r="C102" s="691">
        <v>1</v>
      </c>
      <c r="D102" s="691">
        <v>53</v>
      </c>
      <c r="E102" s="691">
        <v>53</v>
      </c>
    </row>
    <row r="103" spans="1:5" ht="15.75" thickBot="1">
      <c r="A103" s="1031"/>
      <c r="B103" s="699" t="s">
        <v>124</v>
      </c>
      <c r="C103" s="691">
        <v>2</v>
      </c>
      <c r="D103" s="691">
        <v>98</v>
      </c>
      <c r="E103" s="691">
        <v>49</v>
      </c>
    </row>
    <row r="104" spans="1:5" ht="15.75" thickBot="1">
      <c r="A104" s="1031"/>
      <c r="B104" s="699" t="s">
        <v>125</v>
      </c>
      <c r="C104" s="691">
        <v>8</v>
      </c>
      <c r="D104" s="691">
        <v>412</v>
      </c>
      <c r="E104" s="691">
        <v>51.5</v>
      </c>
    </row>
    <row r="105" spans="1:5" ht="15.75" thickBot="1">
      <c r="A105" s="1031"/>
      <c r="B105" s="699" t="s">
        <v>126</v>
      </c>
      <c r="C105" s="691">
        <v>1</v>
      </c>
      <c r="D105" s="691">
        <v>44</v>
      </c>
      <c r="E105" s="691">
        <v>44</v>
      </c>
    </row>
    <row r="106" spans="1:5" ht="15.75" thickBot="1">
      <c r="A106" s="1031"/>
      <c r="B106" s="699" t="s">
        <v>128</v>
      </c>
      <c r="C106" s="691">
        <v>2</v>
      </c>
      <c r="D106" s="691">
        <v>108</v>
      </c>
      <c r="E106" s="691">
        <v>54</v>
      </c>
    </row>
    <row r="107" spans="1:5" ht="15.75" thickBot="1">
      <c r="A107" s="1031"/>
      <c r="B107" s="699" t="s">
        <v>45</v>
      </c>
      <c r="C107" s="691">
        <v>24</v>
      </c>
      <c r="D107" s="706">
        <v>1056</v>
      </c>
      <c r="E107" s="691">
        <v>44</v>
      </c>
    </row>
    <row r="108" spans="1:5" ht="15.75" thickBot="1">
      <c r="A108" s="1032"/>
      <c r="B108" s="699" t="s">
        <v>47</v>
      </c>
      <c r="C108" s="691">
        <v>12</v>
      </c>
      <c r="D108" s="691">
        <v>607</v>
      </c>
      <c r="E108" s="691">
        <v>50.6</v>
      </c>
    </row>
    <row r="109" spans="1:5" ht="15.75" thickBot="1">
      <c r="A109" s="1030" t="s">
        <v>1588</v>
      </c>
      <c r="B109" s="699" t="s">
        <v>111</v>
      </c>
      <c r="C109" s="691">
        <v>3</v>
      </c>
      <c r="D109" s="691">
        <v>87</v>
      </c>
      <c r="E109" s="691">
        <v>29</v>
      </c>
    </row>
    <row r="110" spans="1:5" ht="15.75" thickBot="1">
      <c r="A110" s="1031"/>
      <c r="B110" s="699" t="s">
        <v>112</v>
      </c>
      <c r="C110" s="691">
        <v>3</v>
      </c>
      <c r="D110" s="691">
        <v>98</v>
      </c>
      <c r="E110" s="691">
        <v>32.700000000000003</v>
      </c>
    </row>
    <row r="111" spans="1:5" ht="15.75" thickBot="1">
      <c r="A111" s="1031"/>
      <c r="B111" s="699" t="s">
        <v>114</v>
      </c>
      <c r="C111" s="691">
        <v>145</v>
      </c>
      <c r="D111" s="706">
        <v>3954</v>
      </c>
      <c r="E111" s="691">
        <v>27.3</v>
      </c>
    </row>
    <row r="112" spans="1:5" ht="15.75" thickBot="1">
      <c r="A112" s="1031"/>
      <c r="B112" s="699" t="s">
        <v>115</v>
      </c>
      <c r="C112" s="691">
        <v>3</v>
      </c>
      <c r="D112" s="691">
        <v>77</v>
      </c>
      <c r="E112" s="691">
        <v>25.7</v>
      </c>
    </row>
    <row r="113" spans="1:5" ht="15.75" thickBot="1">
      <c r="A113" s="1031"/>
      <c r="B113" s="699" t="s">
        <v>116</v>
      </c>
      <c r="C113" s="691">
        <v>2</v>
      </c>
      <c r="D113" s="691">
        <v>65</v>
      </c>
      <c r="E113" s="691">
        <v>32.5</v>
      </c>
    </row>
    <row r="114" spans="1:5" ht="15.75" thickBot="1">
      <c r="A114" s="1031"/>
      <c r="B114" s="699" t="s">
        <v>118</v>
      </c>
      <c r="C114" s="691">
        <v>1</v>
      </c>
      <c r="D114" s="691">
        <v>1</v>
      </c>
      <c r="E114" s="691">
        <v>1</v>
      </c>
    </row>
    <row r="115" spans="1:5" ht="15.75" thickBot="1">
      <c r="A115" s="1031"/>
      <c r="B115" s="699" t="s">
        <v>120</v>
      </c>
      <c r="C115" s="691">
        <v>74</v>
      </c>
      <c r="D115" s="706">
        <v>1672</v>
      </c>
      <c r="E115" s="691">
        <v>22.6</v>
      </c>
    </row>
    <row r="116" spans="1:5" ht="15.75" thickBot="1">
      <c r="A116" s="1031"/>
      <c r="B116" s="699" t="s">
        <v>121</v>
      </c>
      <c r="C116" s="691">
        <v>10</v>
      </c>
      <c r="D116" s="691">
        <v>199</v>
      </c>
      <c r="E116" s="691">
        <v>19.899999999999999</v>
      </c>
    </row>
    <row r="117" spans="1:5" ht="15.75" thickBot="1">
      <c r="A117" s="1031"/>
      <c r="B117" s="699" t="s">
        <v>125</v>
      </c>
      <c r="C117" s="691">
        <v>1</v>
      </c>
      <c r="D117" s="691">
        <v>32</v>
      </c>
      <c r="E117" s="691">
        <v>32</v>
      </c>
    </row>
    <row r="118" spans="1:5" ht="15.75" thickBot="1">
      <c r="A118" s="1031"/>
      <c r="B118" s="699" t="s">
        <v>126</v>
      </c>
      <c r="C118" s="691">
        <v>52</v>
      </c>
      <c r="D118" s="706">
        <v>1325</v>
      </c>
      <c r="E118" s="691">
        <v>25.5</v>
      </c>
    </row>
    <row r="119" spans="1:5" ht="15.75" thickBot="1">
      <c r="A119" s="1031"/>
      <c r="B119" s="699" t="s">
        <v>127</v>
      </c>
      <c r="C119" s="691">
        <v>38</v>
      </c>
      <c r="D119" s="691">
        <v>919</v>
      </c>
      <c r="E119" s="691">
        <v>24.2</v>
      </c>
    </row>
    <row r="120" spans="1:5" ht="15.75" thickBot="1">
      <c r="A120" s="1031"/>
      <c r="B120" s="699" t="s">
        <v>128</v>
      </c>
      <c r="C120" s="691">
        <v>3</v>
      </c>
      <c r="D120" s="691">
        <v>84</v>
      </c>
      <c r="E120" s="691">
        <v>28</v>
      </c>
    </row>
    <row r="121" spans="1:5" ht="15.75" thickBot="1">
      <c r="A121" s="1031"/>
      <c r="B121" s="699" t="s">
        <v>129</v>
      </c>
      <c r="C121" s="691">
        <v>19</v>
      </c>
      <c r="D121" s="691">
        <v>571</v>
      </c>
      <c r="E121" s="691">
        <v>30.1</v>
      </c>
    </row>
    <row r="122" spans="1:5" ht="15.75" thickBot="1">
      <c r="A122" s="1031"/>
      <c r="B122" s="699" t="s">
        <v>130</v>
      </c>
      <c r="C122" s="691">
        <v>3</v>
      </c>
      <c r="D122" s="691">
        <v>58</v>
      </c>
      <c r="E122" s="691">
        <v>19.3</v>
      </c>
    </row>
    <row r="123" spans="1:5" ht="15.75" thickBot="1">
      <c r="A123" s="1031"/>
      <c r="B123" s="699" t="s">
        <v>47</v>
      </c>
      <c r="C123" s="691">
        <v>1</v>
      </c>
      <c r="D123" s="691">
        <v>36</v>
      </c>
      <c r="E123" s="691">
        <v>36</v>
      </c>
    </row>
    <row r="124" spans="1:5" ht="15.75" thickBot="1">
      <c r="A124" s="1032"/>
      <c r="B124" s="699" t="s">
        <v>48</v>
      </c>
      <c r="C124" s="691">
        <v>30</v>
      </c>
      <c r="D124" s="691">
        <v>730</v>
      </c>
      <c r="E124" s="691">
        <v>24.3</v>
      </c>
    </row>
    <row r="126" spans="1:5" ht="15.75" thickBot="1">
      <c r="A126" s="693" t="s">
        <v>1603</v>
      </c>
    </row>
    <row r="127" spans="1:5" ht="26.25" thickBot="1">
      <c r="A127" s="694" t="s">
        <v>1602</v>
      </c>
      <c r="B127" s="695" t="s">
        <v>1580</v>
      </c>
      <c r="C127" s="695" t="s">
        <v>1581</v>
      </c>
      <c r="D127" s="695" t="s">
        <v>1582</v>
      </c>
      <c r="E127" s="695" t="s">
        <v>1604</v>
      </c>
    </row>
    <row r="128" spans="1:5" ht="15.75" thickBot="1">
      <c r="A128" s="701" t="s">
        <v>4</v>
      </c>
      <c r="B128" s="691">
        <v>84</v>
      </c>
      <c r="C128" s="706">
        <v>3800</v>
      </c>
      <c r="D128" s="691">
        <v>45.2</v>
      </c>
      <c r="E128" s="691" t="s">
        <v>1605</v>
      </c>
    </row>
    <row r="129" spans="1:5" ht="15.75" thickBot="1">
      <c r="A129" s="701" t="s">
        <v>111</v>
      </c>
      <c r="B129" s="691">
        <v>181</v>
      </c>
      <c r="C129" s="706">
        <v>7701</v>
      </c>
      <c r="D129" s="691">
        <v>42.5</v>
      </c>
      <c r="E129" s="691"/>
    </row>
    <row r="130" spans="1:5" ht="15.75" thickBot="1">
      <c r="A130" s="701" t="s">
        <v>112</v>
      </c>
      <c r="B130" s="691">
        <v>656</v>
      </c>
      <c r="C130" s="706">
        <v>22994</v>
      </c>
      <c r="D130" s="691">
        <v>35.1</v>
      </c>
      <c r="E130" s="691"/>
    </row>
    <row r="131" spans="1:5" ht="15.75" thickBot="1">
      <c r="A131" s="701" t="s">
        <v>113</v>
      </c>
      <c r="B131" s="691">
        <v>765</v>
      </c>
      <c r="C131" s="706">
        <v>47166</v>
      </c>
      <c r="D131" s="691">
        <v>61.7</v>
      </c>
      <c r="E131" s="691"/>
    </row>
    <row r="132" spans="1:5" ht="15.75" thickBot="1">
      <c r="A132" s="701" t="s">
        <v>114</v>
      </c>
      <c r="B132" s="691">
        <v>343</v>
      </c>
      <c r="C132" s="706">
        <v>13324</v>
      </c>
      <c r="D132" s="691">
        <v>38.799999999999997</v>
      </c>
      <c r="E132" s="691"/>
    </row>
    <row r="133" spans="1:5" ht="15.75" thickBot="1">
      <c r="A133" s="701" t="s">
        <v>115</v>
      </c>
      <c r="B133" s="691">
        <v>284</v>
      </c>
      <c r="C133" s="706">
        <v>10856</v>
      </c>
      <c r="D133" s="691">
        <v>38.200000000000003</v>
      </c>
      <c r="E133" s="691"/>
    </row>
    <row r="134" spans="1:5" ht="15.75" thickBot="1">
      <c r="A134" s="701" t="s">
        <v>116</v>
      </c>
      <c r="B134" s="691">
        <v>332</v>
      </c>
      <c r="C134" s="706">
        <v>17058</v>
      </c>
      <c r="D134" s="691">
        <v>51.4</v>
      </c>
      <c r="E134" s="691"/>
    </row>
    <row r="135" spans="1:5" ht="15.75" thickBot="1">
      <c r="A135" s="701" t="s">
        <v>117</v>
      </c>
      <c r="B135" s="691">
        <v>538</v>
      </c>
      <c r="C135" s="706">
        <v>18654</v>
      </c>
      <c r="D135" s="691">
        <v>34.700000000000003</v>
      </c>
      <c r="E135" s="691"/>
    </row>
    <row r="136" spans="1:5" ht="15.75" thickBot="1">
      <c r="A136" s="701" t="s">
        <v>118</v>
      </c>
      <c r="B136" s="691">
        <v>316</v>
      </c>
      <c r="C136" s="706">
        <v>14980</v>
      </c>
      <c r="D136" s="691">
        <v>47.4</v>
      </c>
      <c r="E136" s="691"/>
    </row>
    <row r="137" spans="1:5" ht="15.75" thickBot="1">
      <c r="A137" s="701" t="s">
        <v>119</v>
      </c>
      <c r="B137" s="691">
        <v>366</v>
      </c>
      <c r="C137" s="706">
        <v>15561</v>
      </c>
      <c r="D137" s="691">
        <v>42.5</v>
      </c>
      <c r="E137" s="691"/>
    </row>
    <row r="138" spans="1:5" ht="15.75" thickBot="1">
      <c r="A138" s="701" t="s">
        <v>120</v>
      </c>
      <c r="B138" s="691">
        <v>481</v>
      </c>
      <c r="C138" s="706">
        <v>18453</v>
      </c>
      <c r="D138" s="691">
        <v>38.4</v>
      </c>
      <c r="E138" s="691"/>
    </row>
    <row r="139" spans="1:5" ht="15.75" thickBot="1">
      <c r="A139" s="701" t="s">
        <v>121</v>
      </c>
      <c r="B139" s="691">
        <v>340</v>
      </c>
      <c r="C139" s="706">
        <v>13439</v>
      </c>
      <c r="D139" s="691">
        <v>39.5</v>
      </c>
      <c r="E139" s="691"/>
    </row>
    <row r="140" spans="1:5" ht="15.75" thickBot="1">
      <c r="A140" s="701" t="s">
        <v>122</v>
      </c>
      <c r="B140" s="691">
        <v>512</v>
      </c>
      <c r="C140" s="706">
        <v>20869</v>
      </c>
      <c r="D140" s="691">
        <v>40.799999999999997</v>
      </c>
      <c r="E140" s="691"/>
    </row>
    <row r="141" spans="1:5" ht="15.75" thickBot="1">
      <c r="A141" s="701" t="s">
        <v>123</v>
      </c>
      <c r="B141" s="691">
        <v>477</v>
      </c>
      <c r="C141" s="706">
        <v>23385</v>
      </c>
      <c r="D141" s="691">
        <v>49</v>
      </c>
      <c r="E141" s="691"/>
    </row>
    <row r="142" spans="1:5" ht="15.75" thickBot="1">
      <c r="A142" s="701" t="s">
        <v>124</v>
      </c>
      <c r="B142" s="691">
        <v>274</v>
      </c>
      <c r="C142" s="706">
        <v>12082</v>
      </c>
      <c r="D142" s="691">
        <v>44.1</v>
      </c>
      <c r="E142" s="691"/>
    </row>
    <row r="143" spans="1:5" ht="15.75" thickBot="1">
      <c r="A143" s="701" t="s">
        <v>125</v>
      </c>
      <c r="B143" s="691">
        <v>471</v>
      </c>
      <c r="C143" s="706">
        <v>21344</v>
      </c>
      <c r="D143" s="691">
        <v>45.3</v>
      </c>
      <c r="E143" s="691"/>
    </row>
    <row r="144" spans="1:5" ht="15.75" thickBot="1">
      <c r="A144" s="701" t="s">
        <v>126</v>
      </c>
      <c r="B144" s="691">
        <v>252</v>
      </c>
      <c r="C144" s="706">
        <v>12341</v>
      </c>
      <c r="D144" s="691">
        <v>49</v>
      </c>
      <c r="E144" s="691"/>
    </row>
    <row r="145" spans="1:5" ht="15.75" thickBot="1">
      <c r="A145" s="701" t="s">
        <v>127</v>
      </c>
      <c r="B145" s="691">
        <v>682</v>
      </c>
      <c r="C145" s="706">
        <v>23863</v>
      </c>
      <c r="D145" s="691">
        <v>35</v>
      </c>
      <c r="E145" s="691"/>
    </row>
    <row r="146" spans="1:5" ht="15.75" thickBot="1">
      <c r="A146" s="701" t="s">
        <v>128</v>
      </c>
      <c r="B146" s="691">
        <v>180</v>
      </c>
      <c r="C146" s="706">
        <v>9096</v>
      </c>
      <c r="D146" s="691">
        <v>50.5</v>
      </c>
      <c r="E146" s="691"/>
    </row>
    <row r="147" spans="1:5" ht="15.75" thickBot="1">
      <c r="A147" s="701" t="s">
        <v>129</v>
      </c>
      <c r="B147" s="691">
        <v>372</v>
      </c>
      <c r="C147" s="706">
        <v>13831</v>
      </c>
      <c r="D147" s="691">
        <v>37.200000000000003</v>
      </c>
      <c r="E147" s="691"/>
    </row>
    <row r="148" spans="1:5" ht="15.75" thickBot="1">
      <c r="A148" s="701" t="s">
        <v>130</v>
      </c>
      <c r="B148" s="691">
        <v>81</v>
      </c>
      <c r="C148" s="706">
        <v>4718</v>
      </c>
      <c r="D148" s="691">
        <v>58.2</v>
      </c>
      <c r="E148" s="691"/>
    </row>
    <row r="149" spans="1:5" ht="15.75" thickBot="1">
      <c r="A149" s="701" t="s">
        <v>45</v>
      </c>
      <c r="B149" s="691">
        <v>158</v>
      </c>
      <c r="C149" s="706">
        <v>8558</v>
      </c>
      <c r="D149" s="691">
        <v>54.2</v>
      </c>
      <c r="E149" s="691"/>
    </row>
    <row r="150" spans="1:5" ht="15.75" thickBot="1">
      <c r="A150" s="701" t="s">
        <v>46</v>
      </c>
      <c r="B150" s="691">
        <v>547</v>
      </c>
      <c r="C150" s="706">
        <v>23846</v>
      </c>
      <c r="D150" s="691">
        <v>43.6</v>
      </c>
      <c r="E150" s="691"/>
    </row>
    <row r="151" spans="1:5" ht="15.75" thickBot="1">
      <c r="A151" s="701" t="s">
        <v>47</v>
      </c>
      <c r="B151" s="691">
        <v>503</v>
      </c>
      <c r="C151" s="706">
        <v>25506</v>
      </c>
      <c r="D151" s="691">
        <v>50.7</v>
      </c>
      <c r="E151" s="691"/>
    </row>
    <row r="152" spans="1:5" ht="15.75" thickBot="1">
      <c r="A152" s="701" t="s">
        <v>48</v>
      </c>
      <c r="B152" s="691">
        <v>295</v>
      </c>
      <c r="C152" s="706">
        <v>12396</v>
      </c>
      <c r="D152" s="691">
        <v>42</v>
      </c>
      <c r="E152" s="691"/>
    </row>
    <row r="154" spans="1:5" ht="15.75" thickBot="1">
      <c r="A154" s="693" t="s">
        <v>1606</v>
      </c>
    </row>
    <row r="155" spans="1:5" ht="15.75" thickBot="1">
      <c r="A155" s="694" t="s">
        <v>1</v>
      </c>
      <c r="B155" s="695" t="s">
        <v>1607</v>
      </c>
    </row>
    <row r="156" spans="1:5" ht="15.75" thickBot="1">
      <c r="A156" s="701" t="s">
        <v>111</v>
      </c>
      <c r="B156" s="691">
        <v>1</v>
      </c>
    </row>
    <row r="157" spans="1:5" ht="15.75" thickBot="1">
      <c r="A157" s="701" t="s">
        <v>113</v>
      </c>
      <c r="B157" s="691">
        <v>1</v>
      </c>
    </row>
    <row r="158" spans="1:5" ht="15.75" thickBot="1">
      <c r="A158" s="701" t="s">
        <v>115</v>
      </c>
      <c r="B158" s="691">
        <v>1</v>
      </c>
    </row>
    <row r="159" spans="1:5" ht="15.75" thickBot="1">
      <c r="A159" s="701" t="s">
        <v>129</v>
      </c>
      <c r="B159" s="691">
        <v>1</v>
      </c>
    </row>
    <row r="160" spans="1:5" ht="15.75" thickBot="1">
      <c r="A160" s="701" t="s">
        <v>47</v>
      </c>
      <c r="B160" s="691">
        <v>4</v>
      </c>
    </row>
    <row r="161" spans="1:3" ht="15.75" thickBot="1">
      <c r="A161" s="702" t="s">
        <v>2</v>
      </c>
      <c r="B161" s="703">
        <v>8</v>
      </c>
    </row>
    <row r="165" spans="1:3" ht="15.75" thickBot="1">
      <c r="A165" s="693" t="s">
        <v>1608</v>
      </c>
    </row>
    <row r="166" spans="1:3" ht="15.75" thickBot="1">
      <c r="A166" s="694" t="s">
        <v>1579</v>
      </c>
      <c r="B166" s="695" t="s">
        <v>1</v>
      </c>
      <c r="C166" s="695" t="s">
        <v>1609</v>
      </c>
    </row>
    <row r="167" spans="1:3" ht="15.75" thickBot="1">
      <c r="A167" s="1033" t="s">
        <v>1610</v>
      </c>
      <c r="B167" s="699" t="s">
        <v>4</v>
      </c>
      <c r="C167" s="691">
        <v>1</v>
      </c>
    </row>
    <row r="168" spans="1:3" ht="15.75" thickBot="1">
      <c r="A168" s="1035"/>
      <c r="B168" s="699" t="s">
        <v>111</v>
      </c>
      <c r="C168" s="691">
        <v>1</v>
      </c>
    </row>
    <row r="169" spans="1:3" ht="15.75" thickBot="1">
      <c r="A169" s="1035"/>
      <c r="B169" s="699" t="s">
        <v>112</v>
      </c>
      <c r="C169" s="691">
        <v>1</v>
      </c>
    </row>
    <row r="170" spans="1:3" ht="15.75" thickBot="1">
      <c r="A170" s="1035"/>
      <c r="B170" s="699" t="s">
        <v>113</v>
      </c>
      <c r="C170" s="691">
        <v>1</v>
      </c>
    </row>
    <row r="171" spans="1:3" ht="15.75" thickBot="1">
      <c r="A171" s="1035"/>
      <c r="B171" s="699" t="s">
        <v>114</v>
      </c>
      <c r="C171" s="691">
        <v>3</v>
      </c>
    </row>
    <row r="172" spans="1:3" ht="15.75" thickBot="1">
      <c r="A172" s="1035"/>
      <c r="B172" s="699" t="s">
        <v>115</v>
      </c>
      <c r="C172" s="691">
        <v>1</v>
      </c>
    </row>
    <row r="173" spans="1:3" ht="15.75" thickBot="1">
      <c r="A173" s="1035"/>
      <c r="B173" s="699" t="s">
        <v>116</v>
      </c>
      <c r="C173" s="691">
        <v>1</v>
      </c>
    </row>
    <row r="174" spans="1:3" ht="15.75" thickBot="1">
      <c r="A174" s="1035"/>
      <c r="B174" s="699" t="s">
        <v>117</v>
      </c>
      <c r="C174" s="691">
        <v>1</v>
      </c>
    </row>
    <row r="175" spans="1:3" ht="15.75" thickBot="1">
      <c r="A175" s="1035"/>
      <c r="B175" s="699" t="s">
        <v>118</v>
      </c>
      <c r="C175" s="691">
        <v>2</v>
      </c>
    </row>
    <row r="176" spans="1:3" ht="15.75" thickBot="1">
      <c r="A176" s="1035"/>
      <c r="B176" s="699" t="s">
        <v>119</v>
      </c>
      <c r="C176" s="691">
        <v>2</v>
      </c>
    </row>
    <row r="177" spans="1:3" ht="15.75" thickBot="1">
      <c r="A177" s="1035"/>
      <c r="B177" s="699" t="s">
        <v>120</v>
      </c>
      <c r="C177" s="691">
        <v>1</v>
      </c>
    </row>
    <row r="178" spans="1:3" ht="15.75" thickBot="1">
      <c r="A178" s="1035"/>
      <c r="B178" s="699" t="s">
        <v>121</v>
      </c>
      <c r="C178" s="691">
        <v>1</v>
      </c>
    </row>
    <row r="179" spans="1:3" ht="15.75" thickBot="1">
      <c r="A179" s="1035"/>
      <c r="B179" s="699" t="s">
        <v>123</v>
      </c>
      <c r="C179" s="691">
        <v>1</v>
      </c>
    </row>
    <row r="180" spans="1:3" ht="15.75" thickBot="1">
      <c r="A180" s="1035"/>
      <c r="B180" s="699" t="s">
        <v>124</v>
      </c>
      <c r="C180" s="691">
        <v>2</v>
      </c>
    </row>
    <row r="181" spans="1:3" ht="15.75" thickBot="1">
      <c r="A181" s="1035"/>
      <c r="B181" s="699" t="s">
        <v>126</v>
      </c>
      <c r="C181" s="691">
        <v>2</v>
      </c>
    </row>
    <row r="182" spans="1:3" ht="15.75" thickBot="1">
      <c r="A182" s="1035"/>
      <c r="B182" s="699" t="s">
        <v>127</v>
      </c>
      <c r="C182" s="691">
        <v>2</v>
      </c>
    </row>
    <row r="183" spans="1:3" ht="15.75" thickBot="1">
      <c r="A183" s="1035"/>
      <c r="B183" s="699" t="s">
        <v>128</v>
      </c>
      <c r="C183" s="691">
        <v>1</v>
      </c>
    </row>
    <row r="184" spans="1:3" ht="15.75" thickBot="1">
      <c r="A184" s="1035"/>
      <c r="B184" s="699" t="s">
        <v>129</v>
      </c>
      <c r="C184" s="691">
        <v>1</v>
      </c>
    </row>
    <row r="185" spans="1:3" ht="15.75" thickBot="1">
      <c r="A185" s="1035"/>
      <c r="B185" s="699" t="s">
        <v>130</v>
      </c>
      <c r="C185" s="691">
        <v>1</v>
      </c>
    </row>
    <row r="186" spans="1:3" ht="15.75" thickBot="1">
      <c r="A186" s="1035"/>
      <c r="B186" s="699" t="s">
        <v>45</v>
      </c>
      <c r="C186" s="691">
        <v>2</v>
      </c>
    </row>
    <row r="187" spans="1:3" ht="15.75" thickBot="1">
      <c r="A187" s="1035"/>
      <c r="B187" s="699" t="s">
        <v>46</v>
      </c>
      <c r="C187" s="691">
        <v>3</v>
      </c>
    </row>
    <row r="188" spans="1:3" ht="15.75" thickBot="1">
      <c r="A188" s="1035"/>
      <c r="B188" s="699" t="s">
        <v>47</v>
      </c>
      <c r="C188" s="691">
        <v>13</v>
      </c>
    </row>
    <row r="189" spans="1:3" ht="15.75" thickBot="1">
      <c r="A189" s="1035"/>
      <c r="B189" s="699" t="s">
        <v>48</v>
      </c>
      <c r="C189" s="691">
        <v>2</v>
      </c>
    </row>
    <row r="190" spans="1:3" ht="15.75" thickBot="1">
      <c r="A190" s="1034"/>
      <c r="B190" s="703" t="s">
        <v>387</v>
      </c>
      <c r="C190" s="703">
        <v>46</v>
      </c>
    </row>
    <row r="191" spans="1:3" ht="15.75" thickBot="1">
      <c r="A191" s="1033" t="s">
        <v>1611</v>
      </c>
      <c r="B191" s="699" t="s">
        <v>115</v>
      </c>
      <c r="C191" s="691">
        <v>1</v>
      </c>
    </row>
    <row r="192" spans="1:3" ht="15.75" thickBot="1">
      <c r="A192" s="1035"/>
      <c r="B192" s="699" t="s">
        <v>119</v>
      </c>
      <c r="C192" s="691">
        <v>1</v>
      </c>
    </row>
    <row r="193" spans="1:3" ht="15.75" thickBot="1">
      <c r="A193" s="1035"/>
      <c r="B193" s="699" t="s">
        <v>46</v>
      </c>
      <c r="C193" s="691">
        <v>1</v>
      </c>
    </row>
    <row r="194" spans="1:3" ht="15.75" thickBot="1">
      <c r="A194" s="1035"/>
      <c r="B194" s="699" t="s">
        <v>47</v>
      </c>
      <c r="C194" s="691">
        <v>4</v>
      </c>
    </row>
    <row r="195" spans="1:3" ht="15.75" thickBot="1">
      <c r="A195" s="1034"/>
      <c r="B195" s="703" t="s">
        <v>387</v>
      </c>
      <c r="C195" s="703">
        <v>7</v>
      </c>
    </row>
    <row r="196" spans="1:3" ht="15.75" thickBot="1">
      <c r="A196" s="1033" t="s">
        <v>1612</v>
      </c>
      <c r="B196" s="699" t="s">
        <v>45</v>
      </c>
      <c r="C196" s="691">
        <v>1</v>
      </c>
    </row>
    <row r="197" spans="1:3" ht="15.75" thickBot="1">
      <c r="A197" s="1035"/>
      <c r="B197" s="699" t="s">
        <v>47</v>
      </c>
      <c r="C197" s="691">
        <v>1</v>
      </c>
    </row>
    <row r="198" spans="1:3" ht="15.75" thickBot="1">
      <c r="A198" s="1034"/>
      <c r="B198" s="703" t="s">
        <v>387</v>
      </c>
      <c r="C198" s="703">
        <v>2</v>
      </c>
    </row>
    <row r="199" spans="1:3" ht="44.25" customHeight="1" thickBot="1">
      <c r="A199" s="1033" t="s">
        <v>1613</v>
      </c>
      <c r="B199" s="699" t="s">
        <v>47</v>
      </c>
      <c r="C199" s="691">
        <v>1</v>
      </c>
    </row>
    <row r="200" spans="1:3" ht="15.75" thickBot="1">
      <c r="A200" s="1034"/>
      <c r="B200" s="703" t="s">
        <v>387</v>
      </c>
      <c r="C200" s="703">
        <v>1</v>
      </c>
    </row>
    <row r="201" spans="1:3" ht="15.75" thickBot="1">
      <c r="A201" s="1033" t="s">
        <v>1614</v>
      </c>
      <c r="B201" s="699" t="s">
        <v>112</v>
      </c>
      <c r="C201" s="691">
        <v>1</v>
      </c>
    </row>
    <row r="202" spans="1:3" ht="15.75" thickBot="1">
      <c r="A202" s="1035"/>
      <c r="B202" s="699" t="s">
        <v>113</v>
      </c>
      <c r="C202" s="691">
        <v>1</v>
      </c>
    </row>
    <row r="203" spans="1:3" ht="15.75" thickBot="1">
      <c r="A203" s="1035"/>
      <c r="B203" s="699" t="s">
        <v>114</v>
      </c>
      <c r="C203" s="691">
        <v>1</v>
      </c>
    </row>
    <row r="204" spans="1:3" ht="15.75" thickBot="1">
      <c r="A204" s="1035"/>
      <c r="B204" s="699" t="s">
        <v>115</v>
      </c>
      <c r="C204" s="691">
        <v>1</v>
      </c>
    </row>
    <row r="205" spans="1:3" ht="15.75" thickBot="1">
      <c r="A205" s="1035"/>
      <c r="B205" s="699" t="s">
        <v>117</v>
      </c>
      <c r="C205" s="691">
        <v>1</v>
      </c>
    </row>
    <row r="206" spans="1:3" ht="15.75" thickBot="1">
      <c r="A206" s="1035"/>
      <c r="B206" s="699" t="s">
        <v>119</v>
      </c>
      <c r="C206" s="691">
        <v>1</v>
      </c>
    </row>
    <row r="207" spans="1:3" ht="15.75" thickBot="1">
      <c r="A207" s="1035"/>
      <c r="B207" s="699" t="s">
        <v>121</v>
      </c>
      <c r="C207" s="691">
        <v>1</v>
      </c>
    </row>
    <row r="208" spans="1:3" ht="15.75" thickBot="1">
      <c r="A208" s="1035"/>
      <c r="B208" s="699" t="s">
        <v>123</v>
      </c>
      <c r="C208" s="691">
        <v>1</v>
      </c>
    </row>
    <row r="209" spans="1:3" ht="15.75" thickBot="1">
      <c r="A209" s="1035"/>
      <c r="B209" s="699" t="s">
        <v>126</v>
      </c>
      <c r="C209" s="691">
        <v>1</v>
      </c>
    </row>
    <row r="210" spans="1:3" ht="15.75" thickBot="1">
      <c r="A210" s="1035"/>
      <c r="B210" s="699" t="s">
        <v>129</v>
      </c>
      <c r="C210" s="691">
        <v>1</v>
      </c>
    </row>
    <row r="211" spans="1:3" ht="15.75" thickBot="1">
      <c r="A211" s="1035"/>
      <c r="B211" s="699" t="s">
        <v>130</v>
      </c>
      <c r="C211" s="691">
        <v>1</v>
      </c>
    </row>
    <row r="212" spans="1:3" ht="15.75" thickBot="1">
      <c r="A212" s="1034"/>
      <c r="B212" s="703" t="s">
        <v>387</v>
      </c>
      <c r="C212" s="703">
        <v>11</v>
      </c>
    </row>
    <row r="213" spans="1:3" ht="15.75" thickBot="1">
      <c r="A213" s="1033" t="s">
        <v>1615</v>
      </c>
      <c r="B213" s="699" t="s">
        <v>114</v>
      </c>
      <c r="C213" s="691">
        <v>1</v>
      </c>
    </row>
    <row r="214" spans="1:3" ht="15.75" thickBot="1">
      <c r="A214" s="1035"/>
      <c r="B214" s="699" t="s">
        <v>47</v>
      </c>
      <c r="C214" s="691">
        <v>1</v>
      </c>
    </row>
    <row r="215" spans="1:3" ht="15.75" thickBot="1">
      <c r="A215" s="1034"/>
      <c r="B215" s="703" t="s">
        <v>387</v>
      </c>
      <c r="C215" s="703">
        <v>2</v>
      </c>
    </row>
    <row r="216" spans="1:3" ht="15.75" thickBot="1">
      <c r="A216" s="1033" t="s">
        <v>1616</v>
      </c>
      <c r="B216" s="699" t="s">
        <v>111</v>
      </c>
      <c r="C216" s="691">
        <v>1</v>
      </c>
    </row>
    <row r="217" spans="1:3" ht="15.75" thickBot="1">
      <c r="A217" s="1035"/>
      <c r="B217" s="699" t="s">
        <v>118</v>
      </c>
      <c r="C217" s="691">
        <v>1</v>
      </c>
    </row>
    <row r="218" spans="1:3" ht="15.75" thickBot="1">
      <c r="A218" s="1035"/>
      <c r="B218" s="699" t="s">
        <v>120</v>
      </c>
      <c r="C218" s="691">
        <v>1</v>
      </c>
    </row>
    <row r="219" spans="1:3" ht="15.75" thickBot="1">
      <c r="A219" s="1035"/>
      <c r="B219" s="699" t="s">
        <v>124</v>
      </c>
      <c r="C219" s="691">
        <v>1</v>
      </c>
    </row>
    <row r="220" spans="1:3" ht="15.75" thickBot="1">
      <c r="A220" s="1035"/>
      <c r="B220" s="699" t="s">
        <v>127</v>
      </c>
      <c r="C220" s="691">
        <v>1</v>
      </c>
    </row>
    <row r="221" spans="1:3" ht="15.75" thickBot="1">
      <c r="A221" s="1035"/>
      <c r="B221" s="699" t="s">
        <v>45</v>
      </c>
      <c r="C221" s="691">
        <v>1</v>
      </c>
    </row>
    <row r="222" spans="1:3" ht="15.75" thickBot="1">
      <c r="A222" s="1035"/>
      <c r="B222" s="699" t="s">
        <v>46</v>
      </c>
      <c r="C222" s="691">
        <v>1</v>
      </c>
    </row>
    <row r="223" spans="1:3" ht="15.75" thickBot="1">
      <c r="A223" s="1035"/>
      <c r="B223" s="699" t="s">
        <v>47</v>
      </c>
      <c r="C223" s="691">
        <v>2</v>
      </c>
    </row>
    <row r="224" spans="1:3" ht="15.75" thickBot="1">
      <c r="A224" s="1035"/>
      <c r="B224" s="699" t="s">
        <v>48</v>
      </c>
      <c r="C224" s="691">
        <v>1</v>
      </c>
    </row>
    <row r="225" spans="1:3" ht="15.75" thickBot="1">
      <c r="A225" s="1034"/>
      <c r="B225" s="703" t="s">
        <v>387</v>
      </c>
      <c r="C225" s="703">
        <v>10</v>
      </c>
    </row>
    <row r="226" spans="1:3" ht="15.75" thickBot="1">
      <c r="A226" s="1033" t="s">
        <v>1617</v>
      </c>
      <c r="B226" s="699" t="s">
        <v>117</v>
      </c>
      <c r="C226" s="691">
        <v>1</v>
      </c>
    </row>
    <row r="227" spans="1:3" ht="15.75" thickBot="1">
      <c r="A227" s="1035"/>
      <c r="B227" s="699" t="s">
        <v>126</v>
      </c>
      <c r="C227" s="691">
        <v>1</v>
      </c>
    </row>
    <row r="228" spans="1:3" ht="15.75" thickBot="1">
      <c r="A228" s="1035"/>
      <c r="B228" s="699" t="s">
        <v>47</v>
      </c>
      <c r="C228" s="691">
        <v>2</v>
      </c>
    </row>
    <row r="229" spans="1:3" ht="15.75" thickBot="1">
      <c r="A229" s="1035"/>
      <c r="B229" s="699" t="s">
        <v>48</v>
      </c>
      <c r="C229" s="691">
        <v>1</v>
      </c>
    </row>
    <row r="230" spans="1:3" ht="15.75" thickBot="1">
      <c r="A230" s="1034"/>
      <c r="B230" s="703" t="s">
        <v>387</v>
      </c>
      <c r="C230" s="703">
        <v>5</v>
      </c>
    </row>
    <row r="231" spans="1:3" ht="29.25" customHeight="1" thickBot="1">
      <c r="A231" s="1033" t="s">
        <v>1618</v>
      </c>
      <c r="B231" s="699" t="s">
        <v>47</v>
      </c>
      <c r="C231" s="691">
        <v>1</v>
      </c>
    </row>
    <row r="232" spans="1:3" ht="15.75" thickBot="1">
      <c r="A232" s="1034"/>
      <c r="B232" s="703" t="s">
        <v>387</v>
      </c>
      <c r="C232" s="703">
        <v>1</v>
      </c>
    </row>
    <row r="233" spans="1:3" ht="15.75" thickBot="1">
      <c r="A233" s="1033" t="s">
        <v>1619</v>
      </c>
      <c r="B233" s="699" t="s">
        <v>47</v>
      </c>
      <c r="C233" s="691">
        <v>7</v>
      </c>
    </row>
    <row r="234" spans="1:3" ht="15.75" thickBot="1">
      <c r="A234" s="1034"/>
      <c r="B234" s="703" t="s">
        <v>387</v>
      </c>
      <c r="C234" s="703">
        <v>7</v>
      </c>
    </row>
    <row r="236" spans="1:3" ht="15.75" thickBot="1">
      <c r="A236" s="693" t="s">
        <v>1620</v>
      </c>
    </row>
    <row r="237" spans="1:3" ht="15.75" thickBot="1">
      <c r="A237" s="694" t="s">
        <v>1579</v>
      </c>
      <c r="B237" s="695" t="s">
        <v>1</v>
      </c>
      <c r="C237" s="695" t="s">
        <v>1609</v>
      </c>
    </row>
    <row r="238" spans="1:3" ht="15.75" thickBot="1">
      <c r="A238" s="1030" t="s">
        <v>1583</v>
      </c>
      <c r="B238" s="697" t="s">
        <v>111</v>
      </c>
      <c r="C238" s="704">
        <v>1</v>
      </c>
    </row>
    <row r="239" spans="1:3" ht="15.75" thickBot="1">
      <c r="A239" s="1031"/>
      <c r="B239" s="697" t="s">
        <v>113</v>
      </c>
      <c r="C239" s="704">
        <v>1</v>
      </c>
    </row>
    <row r="240" spans="1:3" ht="15.75" thickBot="1">
      <c r="A240" s="1031"/>
      <c r="B240" s="697" t="s">
        <v>114</v>
      </c>
      <c r="C240" s="704">
        <v>1</v>
      </c>
    </row>
    <row r="241" spans="1:3" ht="15.75" thickBot="1">
      <c r="A241" s="1031"/>
      <c r="B241" s="697" t="s">
        <v>115</v>
      </c>
      <c r="C241" s="704">
        <v>1</v>
      </c>
    </row>
    <row r="242" spans="1:3" ht="15.75" thickBot="1">
      <c r="A242" s="1031"/>
      <c r="B242" s="697" t="s">
        <v>127</v>
      </c>
      <c r="C242" s="704">
        <v>1</v>
      </c>
    </row>
    <row r="243" spans="1:3" ht="15.75" thickBot="1">
      <c r="A243" s="1031"/>
      <c r="B243" s="697" t="s">
        <v>129</v>
      </c>
      <c r="C243" s="704">
        <v>1</v>
      </c>
    </row>
    <row r="244" spans="1:3" ht="15.75" thickBot="1">
      <c r="A244" s="1031"/>
      <c r="B244" s="697" t="s">
        <v>130</v>
      </c>
      <c r="C244" s="704">
        <v>1</v>
      </c>
    </row>
    <row r="245" spans="1:3" ht="15.75" thickBot="1">
      <c r="A245" s="1031"/>
      <c r="B245" s="697" t="s">
        <v>45</v>
      </c>
      <c r="C245" s="704">
        <v>1</v>
      </c>
    </row>
    <row r="246" spans="1:3" ht="15.75" thickBot="1">
      <c r="A246" s="1031"/>
      <c r="B246" s="697" t="s">
        <v>46</v>
      </c>
      <c r="C246" s="704">
        <v>1</v>
      </c>
    </row>
    <row r="247" spans="1:3" ht="15.75" thickBot="1">
      <c r="A247" s="1031"/>
      <c r="B247" s="697" t="s">
        <v>47</v>
      </c>
      <c r="C247" s="704">
        <v>1</v>
      </c>
    </row>
    <row r="248" spans="1:3" ht="15.75" thickBot="1">
      <c r="A248" s="1032"/>
      <c r="B248" s="703" t="s">
        <v>387</v>
      </c>
      <c r="C248" s="703">
        <v>10</v>
      </c>
    </row>
    <row r="249" spans="1:3" ht="15.75" thickBot="1">
      <c r="A249" s="1030" t="s">
        <v>1584</v>
      </c>
      <c r="B249" s="697" t="s">
        <v>1621</v>
      </c>
      <c r="C249" s="704">
        <v>1</v>
      </c>
    </row>
    <row r="250" spans="1:3" ht="15.75" thickBot="1">
      <c r="A250" s="1031"/>
      <c r="B250" s="697" t="s">
        <v>47</v>
      </c>
      <c r="C250" s="704">
        <v>2</v>
      </c>
    </row>
    <row r="251" spans="1:3" ht="15.75" thickBot="1">
      <c r="A251" s="1032"/>
      <c r="B251" s="703" t="s">
        <v>387</v>
      </c>
      <c r="C251" s="703">
        <v>3</v>
      </c>
    </row>
    <row r="252" spans="1:3" ht="22.5" customHeight="1" thickBot="1">
      <c r="A252" s="1030" t="s">
        <v>1585</v>
      </c>
      <c r="B252" s="697" t="s">
        <v>47</v>
      </c>
      <c r="C252" s="704">
        <v>1</v>
      </c>
    </row>
    <row r="253" spans="1:3" ht="15.75" thickBot="1">
      <c r="A253" s="1032"/>
      <c r="B253" s="703" t="s">
        <v>387</v>
      </c>
      <c r="C253" s="703">
        <v>1</v>
      </c>
    </row>
    <row r="254" spans="1:3" ht="15.75" thickBot="1">
      <c r="A254" s="1030" t="s">
        <v>1586</v>
      </c>
      <c r="B254" s="697" t="s">
        <v>48</v>
      </c>
      <c r="C254" s="704">
        <v>1</v>
      </c>
    </row>
    <row r="255" spans="1:3" ht="15.75" thickBot="1">
      <c r="A255" s="1032"/>
      <c r="B255" s="703" t="s">
        <v>387</v>
      </c>
      <c r="C255" s="703">
        <v>1</v>
      </c>
    </row>
    <row r="256" spans="1:3" ht="15.75" thickBot="1">
      <c r="A256" s="1030" t="s">
        <v>1587</v>
      </c>
      <c r="B256" s="697" t="s">
        <v>45</v>
      </c>
      <c r="C256" s="704">
        <v>1</v>
      </c>
    </row>
    <row r="257" spans="1:3" ht="15.75" thickBot="1">
      <c r="A257" s="1031"/>
      <c r="B257" s="697" t="s">
        <v>47</v>
      </c>
      <c r="C257" s="704">
        <v>1</v>
      </c>
    </row>
    <row r="258" spans="1:3" ht="15.75" thickBot="1">
      <c r="A258" s="1032"/>
      <c r="B258" s="703" t="s">
        <v>387</v>
      </c>
      <c r="C258" s="703">
        <v>2</v>
      </c>
    </row>
    <row r="259" spans="1:3" ht="39" customHeight="1" thickBot="1">
      <c r="A259" s="707" t="s">
        <v>1588</v>
      </c>
      <c r="B259" s="697" t="s">
        <v>114</v>
      </c>
      <c r="C259" s="704">
        <v>1</v>
      </c>
    </row>
    <row r="260" spans="1:3" ht="15.75" thickBot="1">
      <c r="A260" s="698"/>
    </row>
  </sheetData>
  <mergeCells count="25">
    <mergeCell ref="A62:A83"/>
    <mergeCell ref="A14:A23"/>
    <mergeCell ref="A24:A26"/>
    <mergeCell ref="A29:A30"/>
    <mergeCell ref="A31:A34"/>
    <mergeCell ref="A38:A61"/>
    <mergeCell ref="A226:A230"/>
    <mergeCell ref="A84:A92"/>
    <mergeCell ref="A93:A95"/>
    <mergeCell ref="A96:A108"/>
    <mergeCell ref="A109:A124"/>
    <mergeCell ref="A167:A190"/>
    <mergeCell ref="A191:A195"/>
    <mergeCell ref="A196:A198"/>
    <mergeCell ref="A199:A200"/>
    <mergeCell ref="A201:A212"/>
    <mergeCell ref="A213:A215"/>
    <mergeCell ref="A216:A225"/>
    <mergeCell ref="A256:A258"/>
    <mergeCell ref="A231:A232"/>
    <mergeCell ref="A233:A234"/>
    <mergeCell ref="A238:A248"/>
    <mergeCell ref="A249:A251"/>
    <mergeCell ref="A252:A253"/>
    <mergeCell ref="A254:A255"/>
  </mergeCells>
  <pageMargins left="0.7" right="0.7" top="0.75" bottom="0.75" header="0.3" footer="0.3"/>
  <pageSetup paperSize="9" orientation="portrait" horizontalDpi="300" verticalDpi="30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70"/>
  <sheetViews>
    <sheetView topLeftCell="A53" workbookViewId="0">
      <selection activeCell="B62" sqref="B62:E70"/>
    </sheetView>
  </sheetViews>
  <sheetFormatPr defaultRowHeight="15"/>
  <cols>
    <col min="1" max="1" width="23.5703125" style="16" customWidth="1"/>
    <col min="2" max="2" width="93.5703125" style="16" customWidth="1"/>
    <col min="3" max="16384" width="9.140625" style="16"/>
  </cols>
  <sheetData>
    <row r="1" spans="1:7">
      <c r="A1" s="16" t="s">
        <v>285</v>
      </c>
    </row>
    <row r="2" spans="1:7">
      <c r="A2" s="16" t="s">
        <v>286</v>
      </c>
    </row>
    <row r="4" spans="1:7">
      <c r="A4" s="21" t="s">
        <v>202</v>
      </c>
      <c r="B4" s="21" t="s">
        <v>203</v>
      </c>
      <c r="C4" s="38" t="s">
        <v>2</v>
      </c>
      <c r="D4" s="38" t="s">
        <v>204</v>
      </c>
      <c r="E4" s="38" t="s">
        <v>205</v>
      </c>
      <c r="F4" s="38" t="s">
        <v>206</v>
      </c>
      <c r="G4" s="38" t="s">
        <v>207</v>
      </c>
    </row>
    <row r="5" spans="1:7">
      <c r="A5" s="13" t="s">
        <v>208</v>
      </c>
      <c r="B5" s="13" t="s">
        <v>209</v>
      </c>
      <c r="C5" s="19">
        <v>69804</v>
      </c>
      <c r="D5" s="19">
        <v>1368</v>
      </c>
      <c r="E5" s="19">
        <v>6278</v>
      </c>
      <c r="F5" s="19">
        <v>51140</v>
      </c>
      <c r="G5" s="19">
        <v>12017</v>
      </c>
    </row>
    <row r="6" spans="1:7">
      <c r="A6" s="13" t="s">
        <v>212</v>
      </c>
      <c r="B6" s="13" t="s">
        <v>213</v>
      </c>
      <c r="C6" s="19">
        <v>1751</v>
      </c>
      <c r="D6" s="19">
        <v>37</v>
      </c>
      <c r="E6" s="19">
        <v>315</v>
      </c>
      <c r="F6" s="19">
        <v>1278</v>
      </c>
      <c r="G6" s="19">
        <v>153</v>
      </c>
    </row>
    <row r="7" spans="1:7">
      <c r="A7" s="13" t="s">
        <v>228</v>
      </c>
      <c r="B7" s="13" t="s">
        <v>229</v>
      </c>
      <c r="C7" s="19">
        <v>2719</v>
      </c>
      <c r="D7" s="19">
        <v>326</v>
      </c>
      <c r="E7" s="19">
        <v>457</v>
      </c>
      <c r="F7" s="19">
        <v>1829</v>
      </c>
      <c r="G7" s="19">
        <v>132</v>
      </c>
    </row>
    <row r="8" spans="1:7">
      <c r="A8" s="13" t="s">
        <v>210</v>
      </c>
      <c r="B8" s="13" t="s">
        <v>211</v>
      </c>
      <c r="C8" s="19">
        <v>6014</v>
      </c>
      <c r="D8" s="19">
        <v>5895</v>
      </c>
      <c r="E8" s="19">
        <v>56</v>
      </c>
      <c r="F8" s="19">
        <v>72</v>
      </c>
      <c r="G8" s="19"/>
    </row>
    <row r="9" spans="1:7">
      <c r="A9" s="13" t="s">
        <v>214</v>
      </c>
      <c r="B9" s="13" t="s">
        <v>215</v>
      </c>
      <c r="C9" s="19">
        <v>778</v>
      </c>
      <c r="D9" s="19">
        <v>767</v>
      </c>
      <c r="E9" s="19">
        <v>8</v>
      </c>
      <c r="F9" s="19">
        <v>4</v>
      </c>
      <c r="G9" s="19"/>
    </row>
    <row r="10" spans="1:7" ht="14.25" customHeight="1">
      <c r="A10" s="39"/>
      <c r="B10" s="39" t="s">
        <v>2119</v>
      </c>
      <c r="C10" s="40">
        <f>SUM(C5:C9)</f>
        <v>81066</v>
      </c>
      <c r="D10" s="40">
        <f>SUM(D5:D9)</f>
        <v>8393</v>
      </c>
      <c r="E10" s="40">
        <f>SUM(E5:E9)</f>
        <v>7114</v>
      </c>
      <c r="F10" s="40">
        <f>SUM(F5:F9)</f>
        <v>54323</v>
      </c>
      <c r="G10" s="40">
        <f>SUM(G5:G9)</f>
        <v>12302</v>
      </c>
    </row>
    <row r="11" spans="1:7">
      <c r="A11" s="13" t="s">
        <v>244</v>
      </c>
      <c r="B11" s="13" t="s">
        <v>245</v>
      </c>
      <c r="C11" s="19">
        <v>572</v>
      </c>
      <c r="D11" s="19">
        <v>1</v>
      </c>
      <c r="E11" s="19">
        <v>46</v>
      </c>
      <c r="F11" s="19">
        <v>314</v>
      </c>
      <c r="G11" s="19">
        <v>217</v>
      </c>
    </row>
    <row r="12" spans="1:7" ht="15.75" customHeight="1">
      <c r="A12" s="39"/>
      <c r="B12" s="39" t="s">
        <v>245</v>
      </c>
      <c r="C12" s="40">
        <f>SUM(C11)</f>
        <v>572</v>
      </c>
      <c r="D12" s="40">
        <f t="shared" ref="D12:G12" si="0">SUM(D11)</f>
        <v>1</v>
      </c>
      <c r="E12" s="40">
        <f t="shared" si="0"/>
        <v>46</v>
      </c>
      <c r="F12" s="40">
        <f t="shared" si="0"/>
        <v>314</v>
      </c>
      <c r="G12" s="40">
        <f t="shared" si="0"/>
        <v>217</v>
      </c>
    </row>
    <row r="13" spans="1:7">
      <c r="A13" s="13" t="s">
        <v>230</v>
      </c>
      <c r="B13" s="13" t="s">
        <v>231</v>
      </c>
      <c r="C13" s="19">
        <v>1010</v>
      </c>
      <c r="D13" s="19">
        <v>6</v>
      </c>
      <c r="E13" s="19">
        <v>111</v>
      </c>
      <c r="F13" s="19">
        <v>845</v>
      </c>
      <c r="G13" s="19">
        <v>52</v>
      </c>
    </row>
    <row r="14" spans="1:7">
      <c r="A14" s="13" t="s">
        <v>234</v>
      </c>
      <c r="B14" s="13" t="s">
        <v>235</v>
      </c>
      <c r="C14" s="19">
        <v>70</v>
      </c>
      <c r="D14" s="19"/>
      <c r="E14" s="19">
        <v>19</v>
      </c>
      <c r="F14" s="19">
        <v>48</v>
      </c>
      <c r="G14" s="19">
        <v>4</v>
      </c>
    </row>
    <row r="15" spans="1:7">
      <c r="A15" s="13" t="s">
        <v>236</v>
      </c>
      <c r="B15" s="13" t="s">
        <v>237</v>
      </c>
      <c r="C15" s="19">
        <v>46</v>
      </c>
      <c r="D15" s="19"/>
      <c r="E15" s="19"/>
      <c r="F15" s="19">
        <v>6</v>
      </c>
      <c r="G15" s="19">
        <v>40</v>
      </c>
    </row>
    <row r="16" spans="1:7">
      <c r="A16" s="13" t="s">
        <v>238</v>
      </c>
      <c r="B16" s="13" t="s">
        <v>239</v>
      </c>
      <c r="C16" s="19">
        <v>71</v>
      </c>
      <c r="D16" s="19"/>
      <c r="E16" s="19">
        <v>22</v>
      </c>
      <c r="F16" s="19">
        <v>49</v>
      </c>
      <c r="G16" s="19"/>
    </row>
    <row r="17" spans="1:7">
      <c r="A17" s="13" t="s">
        <v>232</v>
      </c>
      <c r="B17" s="13" t="s">
        <v>233</v>
      </c>
      <c r="C17" s="19">
        <v>223</v>
      </c>
      <c r="D17" s="19">
        <v>222</v>
      </c>
      <c r="E17" s="19">
        <v>4</v>
      </c>
      <c r="F17" s="19"/>
      <c r="G17" s="19"/>
    </row>
    <row r="18" spans="1:7">
      <c r="A18" s="13" t="s">
        <v>240</v>
      </c>
      <c r="B18" s="13" t="s">
        <v>241</v>
      </c>
      <c r="C18" s="19">
        <v>11</v>
      </c>
      <c r="D18" s="19">
        <v>11</v>
      </c>
      <c r="E18" s="19"/>
      <c r="F18" s="19"/>
      <c r="G18" s="19"/>
    </row>
    <row r="19" spans="1:7">
      <c r="A19" s="39"/>
      <c r="B19" s="39" t="s">
        <v>2120</v>
      </c>
      <c r="C19" s="40">
        <f>SUM(C13:C18)</f>
        <v>1431</v>
      </c>
      <c r="D19" s="40">
        <f t="shared" ref="D19:G19" si="1">SUM(D13:D18)</f>
        <v>239</v>
      </c>
      <c r="E19" s="40">
        <f t="shared" si="1"/>
        <v>156</v>
      </c>
      <c r="F19" s="40">
        <f t="shared" si="1"/>
        <v>948</v>
      </c>
      <c r="G19" s="40">
        <f t="shared" si="1"/>
        <v>96</v>
      </c>
    </row>
    <row r="20" spans="1:7">
      <c r="A20" s="13" t="s">
        <v>137</v>
      </c>
      <c r="B20" s="13" t="s">
        <v>138</v>
      </c>
      <c r="C20" s="19">
        <v>6150</v>
      </c>
      <c r="D20" s="19">
        <v>53</v>
      </c>
      <c r="E20" s="19">
        <v>906</v>
      </c>
      <c r="F20" s="19">
        <v>4370</v>
      </c>
      <c r="G20" s="19">
        <v>850</v>
      </c>
    </row>
    <row r="21" spans="1:7">
      <c r="A21" s="13" t="s">
        <v>164</v>
      </c>
      <c r="B21" s="13" t="s">
        <v>165</v>
      </c>
      <c r="C21" s="19">
        <v>156</v>
      </c>
      <c r="D21" s="19"/>
      <c r="E21" s="19">
        <v>26</v>
      </c>
      <c r="F21" s="19">
        <v>123</v>
      </c>
      <c r="G21" s="19">
        <v>9</v>
      </c>
    </row>
    <row r="22" spans="1:7">
      <c r="A22" s="13" t="s">
        <v>166</v>
      </c>
      <c r="B22" s="13" t="s">
        <v>167</v>
      </c>
      <c r="C22" s="19">
        <v>288</v>
      </c>
      <c r="D22" s="19"/>
      <c r="E22" s="19">
        <v>18</v>
      </c>
      <c r="F22" s="19">
        <v>190</v>
      </c>
      <c r="G22" s="19">
        <v>82</v>
      </c>
    </row>
    <row r="23" spans="1:7">
      <c r="A23" s="13" t="s">
        <v>169</v>
      </c>
      <c r="B23" s="13" t="s">
        <v>170</v>
      </c>
      <c r="C23" s="19">
        <v>347</v>
      </c>
      <c r="D23" s="19"/>
      <c r="E23" s="19"/>
      <c r="F23" s="19">
        <v>59</v>
      </c>
      <c r="G23" s="19">
        <v>289</v>
      </c>
    </row>
    <row r="24" spans="1:7">
      <c r="A24" s="13" t="s">
        <v>194</v>
      </c>
      <c r="B24" s="13" t="s">
        <v>195</v>
      </c>
      <c r="C24" s="19">
        <v>114</v>
      </c>
      <c r="D24" s="19"/>
      <c r="E24" s="19"/>
      <c r="F24" s="19">
        <v>51</v>
      </c>
      <c r="G24" s="19">
        <v>65</v>
      </c>
    </row>
    <row r="25" spans="1:7">
      <c r="A25" s="13" t="s">
        <v>159</v>
      </c>
      <c r="B25" s="13" t="s">
        <v>160</v>
      </c>
      <c r="C25" s="19">
        <v>246</v>
      </c>
      <c r="D25" s="19">
        <v>246</v>
      </c>
      <c r="E25" s="19"/>
      <c r="F25" s="19"/>
      <c r="G25" s="19"/>
    </row>
    <row r="26" spans="1:7">
      <c r="A26" s="39"/>
      <c r="B26" s="39" t="s">
        <v>2121</v>
      </c>
      <c r="C26" s="40">
        <f>SUM(C20:C25)</f>
        <v>7301</v>
      </c>
      <c r="D26" s="40">
        <f t="shared" ref="D26:G26" si="2">SUM(D20:D25)</f>
        <v>299</v>
      </c>
      <c r="E26" s="40">
        <f t="shared" si="2"/>
        <v>950</v>
      </c>
      <c r="F26" s="40">
        <f t="shared" si="2"/>
        <v>4793</v>
      </c>
      <c r="G26" s="40">
        <f t="shared" si="2"/>
        <v>1295</v>
      </c>
    </row>
    <row r="27" spans="1:7">
      <c r="A27" s="13" t="s">
        <v>171</v>
      </c>
      <c r="B27" s="13" t="s">
        <v>172</v>
      </c>
      <c r="C27" s="19">
        <v>99</v>
      </c>
      <c r="D27" s="19"/>
      <c r="E27" s="19">
        <v>6</v>
      </c>
      <c r="F27" s="19">
        <v>81</v>
      </c>
      <c r="G27" s="19">
        <v>13</v>
      </c>
    </row>
    <row r="28" spans="1:7">
      <c r="A28" s="13" t="s">
        <v>173</v>
      </c>
      <c r="B28" s="13" t="s">
        <v>174</v>
      </c>
      <c r="C28" s="19">
        <v>114</v>
      </c>
      <c r="D28" s="19"/>
      <c r="E28" s="19">
        <v>18</v>
      </c>
      <c r="F28" s="19">
        <v>88</v>
      </c>
      <c r="G28" s="19">
        <v>9</v>
      </c>
    </row>
    <row r="29" spans="1:7">
      <c r="A29" s="39"/>
      <c r="B29" s="39" t="s">
        <v>2122</v>
      </c>
      <c r="C29" s="40">
        <f>SUM(C27:C28)</f>
        <v>213</v>
      </c>
      <c r="D29" s="40">
        <f t="shared" ref="D29:G29" si="3">SUM(D27:D28)</f>
        <v>0</v>
      </c>
      <c r="E29" s="40">
        <f t="shared" si="3"/>
        <v>24</v>
      </c>
      <c r="F29" s="40">
        <f t="shared" si="3"/>
        <v>169</v>
      </c>
      <c r="G29" s="40">
        <f t="shared" si="3"/>
        <v>22</v>
      </c>
    </row>
    <row r="30" spans="1:7">
      <c r="A30" s="13" t="s">
        <v>216</v>
      </c>
      <c r="B30" s="13" t="s">
        <v>217</v>
      </c>
      <c r="C30" s="19">
        <v>4066</v>
      </c>
      <c r="D30" s="19">
        <v>12</v>
      </c>
      <c r="E30" s="19">
        <v>368</v>
      </c>
      <c r="F30" s="19">
        <v>3529</v>
      </c>
      <c r="G30" s="19">
        <v>191</v>
      </c>
    </row>
    <row r="31" spans="1:7">
      <c r="A31" s="13" t="s">
        <v>218</v>
      </c>
      <c r="B31" s="13" t="s">
        <v>219</v>
      </c>
      <c r="C31" s="19">
        <v>271</v>
      </c>
      <c r="D31" s="19">
        <v>181</v>
      </c>
      <c r="E31" s="19">
        <v>7</v>
      </c>
      <c r="F31" s="19">
        <v>83</v>
      </c>
      <c r="G31" s="19"/>
    </row>
    <row r="32" spans="1:7">
      <c r="A32" s="13" t="s">
        <v>220</v>
      </c>
      <c r="B32" s="13" t="s">
        <v>221</v>
      </c>
      <c r="C32" s="19">
        <v>6496</v>
      </c>
      <c r="D32" s="19">
        <v>42</v>
      </c>
      <c r="E32" s="19">
        <v>732</v>
      </c>
      <c r="F32" s="19">
        <v>5483</v>
      </c>
      <c r="G32" s="19">
        <v>304</v>
      </c>
    </row>
    <row r="33" spans="1:7">
      <c r="A33" s="13" t="s">
        <v>222</v>
      </c>
      <c r="B33" s="13" t="s">
        <v>223</v>
      </c>
      <c r="C33" s="19">
        <v>806</v>
      </c>
      <c r="D33" s="19">
        <v>117</v>
      </c>
      <c r="E33" s="19">
        <v>244</v>
      </c>
      <c r="F33" s="19">
        <v>434</v>
      </c>
      <c r="G33" s="19">
        <v>24</v>
      </c>
    </row>
    <row r="34" spans="1:7">
      <c r="A34" s="39"/>
      <c r="B34" s="39" t="s">
        <v>2124</v>
      </c>
      <c r="C34" s="40">
        <f>SUM(C30:C33)</f>
        <v>11639</v>
      </c>
      <c r="D34" s="40">
        <f t="shared" ref="D34:G34" si="4">SUM(D30:D33)</f>
        <v>352</v>
      </c>
      <c r="E34" s="40">
        <f t="shared" si="4"/>
        <v>1351</v>
      </c>
      <c r="F34" s="40">
        <f t="shared" si="4"/>
        <v>9529</v>
      </c>
      <c r="G34" s="40">
        <f t="shared" si="4"/>
        <v>519</v>
      </c>
    </row>
    <row r="35" spans="1:7">
      <c r="A35" s="13" t="s">
        <v>242</v>
      </c>
      <c r="B35" s="13" t="s">
        <v>243</v>
      </c>
      <c r="C35" s="19">
        <v>405</v>
      </c>
      <c r="D35" s="19"/>
      <c r="E35" s="19">
        <v>28</v>
      </c>
      <c r="F35" s="19">
        <v>363</v>
      </c>
      <c r="G35" s="19">
        <v>14</v>
      </c>
    </row>
    <row r="36" spans="1:7">
      <c r="A36" s="39"/>
      <c r="B36" s="39" t="s">
        <v>2123</v>
      </c>
      <c r="C36" s="40">
        <f>SUM(C35)</f>
        <v>405</v>
      </c>
      <c r="D36" s="40">
        <f t="shared" ref="D36:G36" si="5">SUM(D35)</f>
        <v>0</v>
      </c>
      <c r="E36" s="40">
        <f t="shared" si="5"/>
        <v>28</v>
      </c>
      <c r="F36" s="40">
        <f t="shared" si="5"/>
        <v>363</v>
      </c>
      <c r="G36" s="40">
        <f t="shared" si="5"/>
        <v>14</v>
      </c>
    </row>
    <row r="37" spans="1:7">
      <c r="A37" s="13" t="s">
        <v>175</v>
      </c>
      <c r="B37" s="13" t="s">
        <v>176</v>
      </c>
      <c r="C37" s="19">
        <v>1667</v>
      </c>
      <c r="D37" s="19"/>
      <c r="E37" s="19">
        <v>162</v>
      </c>
      <c r="F37" s="19">
        <v>1445</v>
      </c>
      <c r="G37" s="19">
        <v>64</v>
      </c>
    </row>
    <row r="38" spans="1:7">
      <c r="A38" s="13" t="s">
        <v>183</v>
      </c>
      <c r="B38" s="13" t="s">
        <v>184</v>
      </c>
      <c r="C38" s="19">
        <v>2237</v>
      </c>
      <c r="D38" s="19">
        <v>2</v>
      </c>
      <c r="E38" s="19">
        <v>195</v>
      </c>
      <c r="F38" s="19">
        <v>1922</v>
      </c>
      <c r="G38" s="19">
        <v>119</v>
      </c>
    </row>
    <row r="39" spans="1:7">
      <c r="A39" s="13" t="s">
        <v>185</v>
      </c>
      <c r="B39" s="13" t="s">
        <v>186</v>
      </c>
      <c r="C39" s="19">
        <v>936</v>
      </c>
      <c r="D39" s="19"/>
      <c r="E39" s="19">
        <v>51</v>
      </c>
      <c r="F39" s="19">
        <v>820</v>
      </c>
      <c r="G39" s="19">
        <v>66</v>
      </c>
    </row>
    <row r="40" spans="1:7">
      <c r="A40" s="13" t="s">
        <v>190</v>
      </c>
      <c r="B40" s="13" t="s">
        <v>191</v>
      </c>
      <c r="C40" s="19">
        <v>4</v>
      </c>
      <c r="D40" s="19"/>
      <c r="E40" s="19">
        <v>4</v>
      </c>
      <c r="F40" s="19"/>
      <c r="G40" s="19"/>
    </row>
    <row r="41" spans="1:7">
      <c r="A41" s="39"/>
      <c r="B41" s="39" t="s">
        <v>176</v>
      </c>
      <c r="C41" s="40">
        <f>SUM(C37:C40)</f>
        <v>4844</v>
      </c>
      <c r="D41" s="40">
        <f t="shared" ref="D41:G41" si="6">SUM(D37:D40)</f>
        <v>2</v>
      </c>
      <c r="E41" s="40">
        <f t="shared" si="6"/>
        <v>412</v>
      </c>
      <c r="F41" s="40">
        <f t="shared" si="6"/>
        <v>4187</v>
      </c>
      <c r="G41" s="40">
        <f t="shared" si="6"/>
        <v>249</v>
      </c>
    </row>
    <row r="42" spans="1:7">
      <c r="A42" s="39"/>
      <c r="B42" s="39"/>
      <c r="C42" s="40"/>
      <c r="D42" s="40"/>
      <c r="E42" s="40"/>
      <c r="F42" s="40"/>
      <c r="G42" s="40"/>
    </row>
    <row r="43" spans="1:7">
      <c r="A43" s="39"/>
      <c r="B43" s="39"/>
      <c r="C43" s="40"/>
      <c r="D43" s="40"/>
      <c r="E43" s="40"/>
      <c r="F43" s="40"/>
      <c r="G43" s="40"/>
    </row>
    <row r="44" spans="1:7">
      <c r="A44" s="13" t="s">
        <v>224</v>
      </c>
      <c r="B44" s="13" t="s">
        <v>225</v>
      </c>
      <c r="C44" s="19">
        <v>271</v>
      </c>
      <c r="D44" s="19">
        <v>12</v>
      </c>
      <c r="E44" s="19">
        <v>74</v>
      </c>
      <c r="F44" s="19">
        <v>183</v>
      </c>
      <c r="G44" s="19">
        <v>4</v>
      </c>
    </row>
    <row r="45" spans="1:7">
      <c r="A45" s="13" t="s">
        <v>226</v>
      </c>
      <c r="B45" s="13" t="s">
        <v>227</v>
      </c>
      <c r="C45" s="19">
        <v>3</v>
      </c>
      <c r="D45" s="19"/>
      <c r="E45" s="19"/>
      <c r="F45" s="19">
        <v>3</v>
      </c>
      <c r="G45" s="19"/>
    </row>
    <row r="46" spans="1:7">
      <c r="A46" s="41"/>
      <c r="B46" s="41"/>
      <c r="C46" s="41"/>
      <c r="D46" s="41"/>
      <c r="E46" s="41"/>
      <c r="F46" s="41"/>
      <c r="G46" s="41"/>
    </row>
    <row r="47" spans="1:7">
      <c r="A47" s="13" t="s">
        <v>132</v>
      </c>
      <c r="B47" s="13" t="s">
        <v>133</v>
      </c>
      <c r="C47" s="19">
        <v>5</v>
      </c>
      <c r="D47" s="19"/>
      <c r="E47" s="19">
        <v>1</v>
      </c>
      <c r="F47" s="19">
        <v>4</v>
      </c>
      <c r="G47" s="19"/>
    </row>
    <row r="51" spans="1:8">
      <c r="B51" s="13" t="s">
        <v>203</v>
      </c>
      <c r="C51" s="20" t="s">
        <v>2</v>
      </c>
      <c r="D51" s="20" t="s">
        <v>2126</v>
      </c>
      <c r="E51" s="20" t="s">
        <v>204</v>
      </c>
      <c r="F51" s="20" t="s">
        <v>205</v>
      </c>
      <c r="G51" s="20" t="s">
        <v>206</v>
      </c>
      <c r="H51" s="20" t="s">
        <v>207</v>
      </c>
    </row>
    <row r="52" spans="1:8">
      <c r="A52" s="16">
        <v>2127687</v>
      </c>
      <c r="B52" s="13" t="s">
        <v>2119</v>
      </c>
      <c r="C52" s="13">
        <v>81066</v>
      </c>
      <c r="D52" s="905">
        <f>SUM(C52/A52)</f>
        <v>3.810052888418268E-2</v>
      </c>
      <c r="E52" s="13">
        <v>8393</v>
      </c>
      <c r="F52" s="13">
        <v>7114</v>
      </c>
      <c r="G52" s="13">
        <v>54323</v>
      </c>
      <c r="H52" s="13">
        <v>12302</v>
      </c>
    </row>
    <row r="53" spans="1:8">
      <c r="A53" s="16">
        <v>2127687</v>
      </c>
      <c r="B53" s="13" t="s">
        <v>245</v>
      </c>
      <c r="C53" s="13">
        <v>572</v>
      </c>
      <c r="D53" s="905">
        <f t="shared" ref="D53:D59" si="7">SUM(C53/A53)</f>
        <v>2.6883653469706776E-4</v>
      </c>
      <c r="E53" s="13">
        <v>1</v>
      </c>
      <c r="F53" s="13">
        <v>46</v>
      </c>
      <c r="G53" s="13">
        <v>314</v>
      </c>
      <c r="H53" s="13">
        <v>217</v>
      </c>
    </row>
    <row r="54" spans="1:8">
      <c r="A54" s="16">
        <v>2127687</v>
      </c>
      <c r="B54" s="13" t="s">
        <v>2120</v>
      </c>
      <c r="C54" s="13">
        <v>1431</v>
      </c>
      <c r="D54" s="905">
        <f t="shared" si="7"/>
        <v>6.725613306844475E-4</v>
      </c>
      <c r="E54" s="13">
        <v>239</v>
      </c>
      <c r="F54" s="13">
        <v>156</v>
      </c>
      <c r="G54" s="13">
        <v>948</v>
      </c>
      <c r="H54" s="13">
        <v>96</v>
      </c>
    </row>
    <row r="55" spans="1:8">
      <c r="A55" s="16">
        <v>2127687</v>
      </c>
      <c r="B55" s="13" t="s">
        <v>2121</v>
      </c>
      <c r="C55" s="13">
        <v>7301</v>
      </c>
      <c r="D55" s="905">
        <f t="shared" si="7"/>
        <v>3.4314257689218386E-3</v>
      </c>
      <c r="E55" s="13">
        <v>299</v>
      </c>
      <c r="F55" s="13">
        <v>950</v>
      </c>
      <c r="G55" s="13">
        <v>4793</v>
      </c>
      <c r="H55" s="13">
        <v>1295</v>
      </c>
    </row>
    <row r="56" spans="1:8">
      <c r="A56" s="16">
        <v>2127687</v>
      </c>
      <c r="B56" s="13" t="s">
        <v>2122</v>
      </c>
      <c r="C56" s="13">
        <v>213</v>
      </c>
      <c r="D56" s="905">
        <f t="shared" si="7"/>
        <v>1.0010870959873327E-4</v>
      </c>
      <c r="E56" s="13">
        <v>0</v>
      </c>
      <c r="F56" s="13">
        <v>24</v>
      </c>
      <c r="G56" s="13">
        <v>169</v>
      </c>
      <c r="H56" s="13">
        <v>22</v>
      </c>
    </row>
    <row r="57" spans="1:8">
      <c r="A57" s="16">
        <v>2127687</v>
      </c>
      <c r="B57" s="13" t="s">
        <v>2124</v>
      </c>
      <c r="C57" s="13">
        <v>11639</v>
      </c>
      <c r="D57" s="905">
        <f t="shared" si="7"/>
        <v>5.4702594883551947E-3</v>
      </c>
      <c r="E57" s="13">
        <v>352</v>
      </c>
      <c r="F57" s="13">
        <v>1351</v>
      </c>
      <c r="G57" s="13">
        <v>9529</v>
      </c>
      <c r="H57" s="13">
        <v>519</v>
      </c>
    </row>
    <row r="58" spans="1:8">
      <c r="A58" s="16">
        <v>2127687</v>
      </c>
      <c r="B58" s="13" t="s">
        <v>243</v>
      </c>
      <c r="C58" s="13">
        <v>405</v>
      </c>
      <c r="D58" s="905">
        <f t="shared" si="7"/>
        <v>1.9034754642012665E-4</v>
      </c>
      <c r="E58" s="13"/>
      <c r="F58" s="13">
        <v>28</v>
      </c>
      <c r="G58" s="13">
        <v>363</v>
      </c>
      <c r="H58" s="13">
        <v>14</v>
      </c>
    </row>
    <row r="59" spans="1:8">
      <c r="A59" s="16">
        <v>2127687</v>
      </c>
      <c r="B59" s="13" t="s">
        <v>2128</v>
      </c>
      <c r="C59" s="13">
        <v>4844</v>
      </c>
      <c r="D59" s="905">
        <f t="shared" si="7"/>
        <v>2.2766506539730704E-3</v>
      </c>
      <c r="E59" s="13">
        <v>2</v>
      </c>
      <c r="F59" s="13">
        <v>412</v>
      </c>
      <c r="G59" s="13">
        <v>4187</v>
      </c>
      <c r="H59" s="13">
        <v>249</v>
      </c>
    </row>
    <row r="62" spans="1:8">
      <c r="B62" s="13" t="s">
        <v>203</v>
      </c>
      <c r="C62" s="20" t="s">
        <v>2</v>
      </c>
    </row>
    <row r="63" spans="1:8">
      <c r="B63" s="13" t="s">
        <v>2119</v>
      </c>
      <c r="C63" s="13">
        <v>81066</v>
      </c>
      <c r="D63" s="13">
        <v>81066</v>
      </c>
      <c r="E63" s="906">
        <f>SUM(C63/D63)</f>
        <v>1</v>
      </c>
    </row>
    <row r="64" spans="1:8">
      <c r="B64" s="13" t="s">
        <v>245</v>
      </c>
      <c r="C64" s="13">
        <v>572</v>
      </c>
      <c r="D64" s="13">
        <v>81066</v>
      </c>
      <c r="E64" s="906">
        <f t="shared" ref="E64:E70" si="8">SUM(C64/D64)</f>
        <v>7.0559790787753192E-3</v>
      </c>
    </row>
    <row r="65" spans="2:5">
      <c r="B65" s="13" t="s">
        <v>2120</v>
      </c>
      <c r="C65" s="13">
        <v>1431</v>
      </c>
      <c r="D65" s="13">
        <v>81066</v>
      </c>
      <c r="E65" s="906">
        <f t="shared" si="8"/>
        <v>1.7652283324698394E-2</v>
      </c>
    </row>
    <row r="66" spans="2:5">
      <c r="B66" s="13" t="s">
        <v>2121</v>
      </c>
      <c r="C66" s="13">
        <v>7301</v>
      </c>
      <c r="D66" s="13">
        <v>81066</v>
      </c>
      <c r="E66" s="906">
        <f t="shared" si="8"/>
        <v>9.0062418276466091E-2</v>
      </c>
    </row>
    <row r="67" spans="2:5">
      <c r="B67" s="13" t="s">
        <v>2122</v>
      </c>
      <c r="C67" s="13">
        <v>213</v>
      </c>
      <c r="D67" s="13">
        <v>213</v>
      </c>
      <c r="E67" s="906">
        <f t="shared" si="8"/>
        <v>1</v>
      </c>
    </row>
    <row r="68" spans="2:5">
      <c r="B68" s="13" t="s">
        <v>2124</v>
      </c>
      <c r="C68" s="13">
        <v>11639</v>
      </c>
      <c r="D68" s="13">
        <v>11639</v>
      </c>
      <c r="E68" s="906">
        <f t="shared" si="8"/>
        <v>1</v>
      </c>
    </row>
    <row r="69" spans="2:5">
      <c r="B69" s="13" t="s">
        <v>243</v>
      </c>
      <c r="C69" s="13">
        <v>405</v>
      </c>
      <c r="D69" s="13">
        <v>11639</v>
      </c>
      <c r="E69" s="906">
        <f t="shared" si="8"/>
        <v>3.4796803849127929E-2</v>
      </c>
    </row>
    <row r="70" spans="2:5">
      <c r="B70" s="13" t="s">
        <v>2128</v>
      </c>
      <c r="C70" s="13">
        <v>4844</v>
      </c>
      <c r="D70" s="13">
        <v>11639</v>
      </c>
      <c r="E70" s="906">
        <f t="shared" si="8"/>
        <v>0.41618695764240915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760"/>
  <sheetViews>
    <sheetView topLeftCell="C295" workbookViewId="0">
      <selection activeCell="C1" sqref="C1:C2"/>
    </sheetView>
  </sheetViews>
  <sheetFormatPr defaultRowHeight="15"/>
  <cols>
    <col min="1" max="1" width="6" style="22" customWidth="1"/>
    <col min="2" max="2" width="29.85546875" style="22" customWidth="1"/>
    <col min="3" max="3" width="19.42578125" style="22" customWidth="1"/>
    <col min="4" max="4" width="69.28515625" style="22" customWidth="1"/>
    <col min="5" max="5" width="22.140625" style="27" customWidth="1"/>
    <col min="6" max="6" width="27" style="22" customWidth="1"/>
    <col min="7" max="16384" width="9.140625" style="22"/>
  </cols>
  <sheetData>
    <row r="1" spans="1:11">
      <c r="C1" s="16" t="s">
        <v>285</v>
      </c>
    </row>
    <row r="2" spans="1:11">
      <c r="C2" s="16" t="s">
        <v>287</v>
      </c>
    </row>
    <row r="5" spans="1:11">
      <c r="C5" s="23" t="s">
        <v>246</v>
      </c>
      <c r="D5" s="23"/>
      <c r="E5" s="26"/>
      <c r="F5" s="23"/>
      <c r="G5" s="23" t="s">
        <v>201</v>
      </c>
      <c r="H5" s="23"/>
      <c r="I5" s="23"/>
      <c r="J5" s="23"/>
      <c r="K5" s="23"/>
    </row>
    <row r="6" spans="1:11">
      <c r="A6" s="22" t="s">
        <v>247</v>
      </c>
      <c r="B6" s="22" t="s">
        <v>248</v>
      </c>
      <c r="C6" s="24" t="s">
        <v>202</v>
      </c>
      <c r="D6" s="24" t="s">
        <v>203</v>
      </c>
      <c r="E6" s="24" t="s">
        <v>249</v>
      </c>
      <c r="F6" s="24" t="s">
        <v>250</v>
      </c>
      <c r="G6" s="24" t="s">
        <v>2</v>
      </c>
      <c r="H6" s="24" t="s">
        <v>204</v>
      </c>
      <c r="I6" s="24" t="s">
        <v>205</v>
      </c>
      <c r="J6" s="24" t="s">
        <v>206</v>
      </c>
      <c r="K6" s="24" t="s">
        <v>207</v>
      </c>
    </row>
    <row r="7" spans="1:11">
      <c r="A7" s="22">
        <v>1</v>
      </c>
      <c r="B7" s="22" t="s">
        <v>251</v>
      </c>
      <c r="C7" s="25" t="s">
        <v>208</v>
      </c>
      <c r="D7" s="25" t="s">
        <v>209</v>
      </c>
      <c r="E7" s="20" t="s">
        <v>104</v>
      </c>
      <c r="F7" s="25" t="s">
        <v>4</v>
      </c>
      <c r="G7" s="25">
        <v>867</v>
      </c>
      <c r="H7" s="25">
        <v>22</v>
      </c>
      <c r="I7" s="25">
        <v>68</v>
      </c>
      <c r="J7" s="25">
        <v>625</v>
      </c>
      <c r="K7" s="25">
        <v>166</v>
      </c>
    </row>
    <row r="8" spans="1:11">
      <c r="A8" s="22">
        <v>2</v>
      </c>
      <c r="B8" s="22" t="s">
        <v>251</v>
      </c>
      <c r="C8" s="25" t="s">
        <v>208</v>
      </c>
      <c r="D8" s="25" t="s">
        <v>209</v>
      </c>
      <c r="E8" s="20" t="s">
        <v>5</v>
      </c>
      <c r="F8" s="25" t="s">
        <v>111</v>
      </c>
      <c r="G8" s="25">
        <v>1920</v>
      </c>
      <c r="H8" s="25">
        <v>88</v>
      </c>
      <c r="I8" s="25">
        <v>197</v>
      </c>
      <c r="J8" s="25">
        <v>1380</v>
      </c>
      <c r="K8" s="25">
        <v>286</v>
      </c>
    </row>
    <row r="9" spans="1:11">
      <c r="A9" s="22">
        <v>3</v>
      </c>
      <c r="B9" s="22" t="s">
        <v>251</v>
      </c>
      <c r="C9" s="25" t="s">
        <v>208</v>
      </c>
      <c r="D9" s="25" t="s">
        <v>209</v>
      </c>
      <c r="E9" s="20" t="s">
        <v>7</v>
      </c>
      <c r="F9" s="25" t="s">
        <v>112</v>
      </c>
      <c r="G9" s="25">
        <v>1896</v>
      </c>
      <c r="H9" s="25">
        <v>22</v>
      </c>
      <c r="I9" s="25">
        <v>175</v>
      </c>
      <c r="J9" s="25">
        <v>1411</v>
      </c>
      <c r="K9" s="25">
        <v>315</v>
      </c>
    </row>
    <row r="10" spans="1:11">
      <c r="A10" s="22">
        <v>4</v>
      </c>
      <c r="B10" s="22" t="s">
        <v>251</v>
      </c>
      <c r="C10" s="25" t="s">
        <v>208</v>
      </c>
      <c r="D10" s="25" t="s">
        <v>209</v>
      </c>
      <c r="E10" s="20" t="s">
        <v>9</v>
      </c>
      <c r="F10" s="25" t="s">
        <v>113</v>
      </c>
      <c r="G10" s="25">
        <v>3954</v>
      </c>
      <c r="H10" s="25">
        <v>46</v>
      </c>
      <c r="I10" s="25">
        <v>330</v>
      </c>
      <c r="J10" s="25">
        <v>2892</v>
      </c>
      <c r="K10" s="25">
        <v>745</v>
      </c>
    </row>
    <row r="11" spans="1:11">
      <c r="A11" s="22">
        <v>5</v>
      </c>
      <c r="B11" s="22" t="s">
        <v>251</v>
      </c>
      <c r="C11" s="25" t="s">
        <v>208</v>
      </c>
      <c r="D11" s="25" t="s">
        <v>209</v>
      </c>
      <c r="E11" s="20" t="s">
        <v>11</v>
      </c>
      <c r="F11" s="25" t="s">
        <v>114</v>
      </c>
      <c r="G11" s="25">
        <v>3082</v>
      </c>
      <c r="H11" s="25">
        <v>115</v>
      </c>
      <c r="I11" s="25">
        <v>245</v>
      </c>
      <c r="J11" s="25">
        <v>2266</v>
      </c>
      <c r="K11" s="25">
        <v>498</v>
      </c>
    </row>
    <row r="12" spans="1:11">
      <c r="A12" s="22">
        <v>6</v>
      </c>
      <c r="B12" s="22" t="s">
        <v>251</v>
      </c>
      <c r="C12" s="25" t="s">
        <v>208</v>
      </c>
      <c r="D12" s="25" t="s">
        <v>209</v>
      </c>
      <c r="E12" s="20" t="s">
        <v>13</v>
      </c>
      <c r="F12" s="25" t="s">
        <v>115</v>
      </c>
      <c r="G12" s="25">
        <v>1660</v>
      </c>
      <c r="H12" s="25">
        <v>18</v>
      </c>
      <c r="I12" s="25">
        <v>173</v>
      </c>
      <c r="J12" s="25">
        <v>1234</v>
      </c>
      <c r="K12" s="25">
        <v>257</v>
      </c>
    </row>
    <row r="13" spans="1:11">
      <c r="A13" s="22">
        <v>7</v>
      </c>
      <c r="B13" s="22" t="s">
        <v>251</v>
      </c>
      <c r="C13" s="25" t="s">
        <v>208</v>
      </c>
      <c r="D13" s="25" t="s">
        <v>209</v>
      </c>
      <c r="E13" s="20" t="s">
        <v>15</v>
      </c>
      <c r="F13" s="25" t="s">
        <v>116</v>
      </c>
      <c r="G13" s="25">
        <v>3487</v>
      </c>
      <c r="H13" s="25">
        <v>109</v>
      </c>
      <c r="I13" s="25">
        <v>315</v>
      </c>
      <c r="J13" s="25">
        <v>2790</v>
      </c>
      <c r="K13" s="25">
        <v>309</v>
      </c>
    </row>
    <row r="14" spans="1:11">
      <c r="A14" s="22">
        <v>8</v>
      </c>
      <c r="B14" s="22" t="s">
        <v>251</v>
      </c>
      <c r="C14" s="25" t="s">
        <v>208</v>
      </c>
      <c r="D14" s="25" t="s">
        <v>209</v>
      </c>
      <c r="E14" s="20" t="s">
        <v>19</v>
      </c>
      <c r="F14" s="25" t="s">
        <v>117</v>
      </c>
      <c r="G14" s="25">
        <v>2026</v>
      </c>
      <c r="H14" s="25">
        <v>27</v>
      </c>
      <c r="I14" s="25">
        <v>196</v>
      </c>
      <c r="J14" s="25">
        <v>1482</v>
      </c>
      <c r="K14" s="25">
        <v>341</v>
      </c>
    </row>
    <row r="15" spans="1:11">
      <c r="A15" s="22">
        <v>9</v>
      </c>
      <c r="B15" s="22" t="s">
        <v>251</v>
      </c>
      <c r="C15" s="25" t="s">
        <v>208</v>
      </c>
      <c r="D15" s="25" t="s">
        <v>209</v>
      </c>
      <c r="E15" s="20" t="s">
        <v>21</v>
      </c>
      <c r="F15" s="25" t="s">
        <v>118</v>
      </c>
      <c r="G15" s="25">
        <v>1987</v>
      </c>
      <c r="H15" s="25">
        <v>172</v>
      </c>
      <c r="I15" s="25">
        <v>172</v>
      </c>
      <c r="J15" s="25">
        <v>1292</v>
      </c>
      <c r="K15" s="25">
        <v>371</v>
      </c>
    </row>
    <row r="16" spans="1:11">
      <c r="A16" s="22">
        <v>10</v>
      </c>
      <c r="B16" s="22" t="s">
        <v>251</v>
      </c>
      <c r="C16" s="25" t="s">
        <v>208</v>
      </c>
      <c r="D16" s="25" t="s">
        <v>209</v>
      </c>
      <c r="E16" s="20" t="s">
        <v>23</v>
      </c>
      <c r="F16" s="25" t="s">
        <v>119</v>
      </c>
      <c r="G16" s="25">
        <v>3744</v>
      </c>
      <c r="H16" s="25">
        <v>42</v>
      </c>
      <c r="I16" s="25">
        <v>342</v>
      </c>
      <c r="J16" s="25">
        <v>2678</v>
      </c>
      <c r="K16" s="25">
        <v>752</v>
      </c>
    </row>
    <row r="17" spans="1:11">
      <c r="A17" s="22">
        <v>11</v>
      </c>
      <c r="B17" s="22" t="s">
        <v>251</v>
      </c>
      <c r="C17" s="25" t="s">
        <v>208</v>
      </c>
      <c r="D17" s="25" t="s">
        <v>209</v>
      </c>
      <c r="E17" s="20" t="s">
        <v>25</v>
      </c>
      <c r="F17" s="25" t="s">
        <v>120</v>
      </c>
      <c r="G17" s="25">
        <v>3715</v>
      </c>
      <c r="H17" s="25">
        <v>44</v>
      </c>
      <c r="I17" s="25">
        <v>269</v>
      </c>
      <c r="J17" s="25">
        <v>2648</v>
      </c>
      <c r="K17" s="25">
        <v>811</v>
      </c>
    </row>
    <row r="18" spans="1:11">
      <c r="A18" s="22">
        <v>12</v>
      </c>
      <c r="B18" s="22" t="s">
        <v>251</v>
      </c>
      <c r="C18" s="25" t="s">
        <v>208</v>
      </c>
      <c r="D18" s="25" t="s">
        <v>209</v>
      </c>
      <c r="E18" s="20" t="s">
        <v>27</v>
      </c>
      <c r="F18" s="25" t="s">
        <v>121</v>
      </c>
      <c r="G18" s="25">
        <v>1608</v>
      </c>
      <c r="H18" s="25">
        <v>13</v>
      </c>
      <c r="I18" s="25">
        <v>127</v>
      </c>
      <c r="J18" s="25">
        <v>1180</v>
      </c>
      <c r="K18" s="25">
        <v>308</v>
      </c>
    </row>
    <row r="19" spans="1:11">
      <c r="A19" s="22">
        <v>13</v>
      </c>
      <c r="B19" s="22" t="s">
        <v>251</v>
      </c>
      <c r="C19" s="25" t="s">
        <v>208</v>
      </c>
      <c r="D19" s="25" t="s">
        <v>209</v>
      </c>
      <c r="E19" s="20" t="s">
        <v>29</v>
      </c>
      <c r="F19" s="25" t="s">
        <v>122</v>
      </c>
      <c r="G19" s="25">
        <v>2264</v>
      </c>
      <c r="H19" s="25">
        <v>39</v>
      </c>
      <c r="I19" s="25">
        <v>256</v>
      </c>
      <c r="J19" s="25">
        <v>1703</v>
      </c>
      <c r="K19" s="25">
        <v>306</v>
      </c>
    </row>
    <row r="20" spans="1:11">
      <c r="A20" s="22">
        <v>14</v>
      </c>
      <c r="B20" s="22" t="s">
        <v>251</v>
      </c>
      <c r="C20" s="25" t="s">
        <v>208</v>
      </c>
      <c r="D20" s="25" t="s">
        <v>209</v>
      </c>
      <c r="E20" s="20" t="s">
        <v>31</v>
      </c>
      <c r="F20" s="25" t="s">
        <v>123</v>
      </c>
      <c r="G20" s="25">
        <v>3106</v>
      </c>
      <c r="H20" s="25">
        <v>24</v>
      </c>
      <c r="I20" s="25">
        <v>275</v>
      </c>
      <c r="J20" s="25">
        <v>2290</v>
      </c>
      <c r="K20" s="25">
        <v>555</v>
      </c>
    </row>
    <row r="21" spans="1:11">
      <c r="A21" s="22">
        <v>15</v>
      </c>
      <c r="B21" s="22" t="s">
        <v>251</v>
      </c>
      <c r="C21" s="25" t="s">
        <v>208</v>
      </c>
      <c r="D21" s="25" t="s">
        <v>209</v>
      </c>
      <c r="E21" s="20" t="s">
        <v>33</v>
      </c>
      <c r="F21" s="25" t="s">
        <v>124</v>
      </c>
      <c r="G21" s="25">
        <v>2835</v>
      </c>
      <c r="H21" s="25">
        <v>39</v>
      </c>
      <c r="I21" s="25">
        <v>235</v>
      </c>
      <c r="J21" s="25">
        <v>2109</v>
      </c>
      <c r="K21" s="25">
        <v>494</v>
      </c>
    </row>
    <row r="22" spans="1:11">
      <c r="A22" s="22">
        <v>16</v>
      </c>
      <c r="B22" s="22" t="s">
        <v>251</v>
      </c>
      <c r="C22" s="25" t="s">
        <v>208</v>
      </c>
      <c r="D22" s="25" t="s">
        <v>209</v>
      </c>
      <c r="E22" s="20" t="s">
        <v>35</v>
      </c>
      <c r="F22" s="25" t="s">
        <v>125</v>
      </c>
      <c r="G22" s="25">
        <v>5612</v>
      </c>
      <c r="H22" s="25">
        <v>64</v>
      </c>
      <c r="I22" s="25">
        <v>519</v>
      </c>
      <c r="J22" s="25">
        <v>4294</v>
      </c>
      <c r="K22" s="25">
        <v>820</v>
      </c>
    </row>
    <row r="23" spans="1:11">
      <c r="A23" s="22">
        <v>17</v>
      </c>
      <c r="B23" s="22" t="s">
        <v>251</v>
      </c>
      <c r="C23" s="25" t="s">
        <v>208</v>
      </c>
      <c r="D23" s="25" t="s">
        <v>209</v>
      </c>
      <c r="E23" s="20" t="s">
        <v>37</v>
      </c>
      <c r="F23" s="25" t="s">
        <v>126</v>
      </c>
      <c r="G23" s="25">
        <v>3055</v>
      </c>
      <c r="H23" s="25">
        <v>82</v>
      </c>
      <c r="I23" s="25">
        <v>250</v>
      </c>
      <c r="J23" s="25">
        <v>2315</v>
      </c>
      <c r="K23" s="25">
        <v>442</v>
      </c>
    </row>
    <row r="24" spans="1:11">
      <c r="A24" s="22">
        <v>18</v>
      </c>
      <c r="B24" s="22" t="s">
        <v>251</v>
      </c>
      <c r="C24" s="25" t="s">
        <v>208</v>
      </c>
      <c r="D24" s="25" t="s">
        <v>209</v>
      </c>
      <c r="E24" s="20" t="s">
        <v>39</v>
      </c>
      <c r="F24" s="25" t="s">
        <v>127</v>
      </c>
      <c r="G24" s="25">
        <v>2831</v>
      </c>
      <c r="H24" s="25">
        <v>20</v>
      </c>
      <c r="I24" s="25">
        <v>215</v>
      </c>
      <c r="J24" s="25">
        <v>2067</v>
      </c>
      <c r="K24" s="25">
        <v>577</v>
      </c>
    </row>
    <row r="25" spans="1:11">
      <c r="A25" s="22">
        <v>19</v>
      </c>
      <c r="B25" s="22" t="s">
        <v>251</v>
      </c>
      <c r="C25" s="25" t="s">
        <v>208</v>
      </c>
      <c r="D25" s="25" t="s">
        <v>209</v>
      </c>
      <c r="E25" s="20" t="s">
        <v>41</v>
      </c>
      <c r="F25" s="25" t="s">
        <v>128</v>
      </c>
      <c r="G25" s="25">
        <v>1864</v>
      </c>
      <c r="H25" s="25">
        <v>71</v>
      </c>
      <c r="I25" s="25">
        <v>192</v>
      </c>
      <c r="J25" s="25">
        <v>1332</v>
      </c>
      <c r="K25" s="25">
        <v>295</v>
      </c>
    </row>
    <row r="26" spans="1:11">
      <c r="A26" s="22">
        <v>20</v>
      </c>
      <c r="B26" s="22" t="s">
        <v>251</v>
      </c>
      <c r="C26" s="25" t="s">
        <v>208</v>
      </c>
      <c r="D26" s="25" t="s">
        <v>209</v>
      </c>
      <c r="E26" s="20" t="s">
        <v>43</v>
      </c>
      <c r="F26" s="25" t="s">
        <v>129</v>
      </c>
      <c r="G26" s="25">
        <v>1485</v>
      </c>
      <c r="H26" s="25">
        <v>15</v>
      </c>
      <c r="I26" s="25">
        <v>124</v>
      </c>
      <c r="J26" s="25">
        <v>1109</v>
      </c>
      <c r="K26" s="25">
        <v>257</v>
      </c>
    </row>
    <row r="27" spans="1:11">
      <c r="A27" s="22">
        <v>21</v>
      </c>
      <c r="B27" s="22" t="s">
        <v>251</v>
      </c>
      <c r="C27" s="25" t="s">
        <v>208</v>
      </c>
      <c r="D27" s="25" t="s">
        <v>209</v>
      </c>
      <c r="E27" s="20" t="s">
        <v>17</v>
      </c>
      <c r="F27" s="25" t="s">
        <v>130</v>
      </c>
      <c r="G27" s="25">
        <v>1000</v>
      </c>
      <c r="H27" s="25">
        <v>61</v>
      </c>
      <c r="I27" s="25">
        <v>73</v>
      </c>
      <c r="J27" s="25">
        <v>723</v>
      </c>
      <c r="K27" s="25">
        <v>148</v>
      </c>
    </row>
    <row r="28" spans="1:11">
      <c r="A28" s="22">
        <v>22</v>
      </c>
      <c r="B28" s="22" t="s">
        <v>251</v>
      </c>
      <c r="C28" s="25" t="s">
        <v>208</v>
      </c>
      <c r="D28" s="25" t="s">
        <v>209</v>
      </c>
      <c r="E28" s="20" t="s">
        <v>252</v>
      </c>
      <c r="F28" s="25" t="s">
        <v>45</v>
      </c>
      <c r="G28" s="25">
        <v>1718</v>
      </c>
      <c r="H28" s="25">
        <v>32</v>
      </c>
      <c r="I28" s="25">
        <v>162</v>
      </c>
      <c r="J28" s="25">
        <v>1349</v>
      </c>
      <c r="K28" s="25">
        <v>191</v>
      </c>
    </row>
    <row r="29" spans="1:11">
      <c r="A29" s="22">
        <v>23</v>
      </c>
      <c r="B29" s="22" t="s">
        <v>251</v>
      </c>
      <c r="C29" s="25" t="s">
        <v>208</v>
      </c>
      <c r="D29" s="25" t="s">
        <v>209</v>
      </c>
      <c r="E29" s="20" t="s">
        <v>253</v>
      </c>
      <c r="F29" s="25" t="s">
        <v>46</v>
      </c>
      <c r="G29" s="25">
        <v>2658</v>
      </c>
      <c r="H29" s="25">
        <v>38</v>
      </c>
      <c r="I29" s="25">
        <v>243</v>
      </c>
      <c r="J29" s="25">
        <v>1928</v>
      </c>
      <c r="K29" s="25">
        <v>485</v>
      </c>
    </row>
    <row r="30" spans="1:11">
      <c r="A30" s="22">
        <v>24</v>
      </c>
      <c r="B30" s="22" t="s">
        <v>251</v>
      </c>
      <c r="C30" s="25" t="s">
        <v>208</v>
      </c>
      <c r="D30" s="25" t="s">
        <v>209</v>
      </c>
      <c r="E30" s="20" t="s">
        <v>254</v>
      </c>
      <c r="F30" s="25" t="s">
        <v>47</v>
      </c>
      <c r="G30" s="25">
        <v>8287</v>
      </c>
      <c r="H30" s="25">
        <v>100</v>
      </c>
      <c r="I30" s="25">
        <v>750</v>
      </c>
      <c r="J30" s="25">
        <v>5839</v>
      </c>
      <c r="K30" s="25">
        <v>1739</v>
      </c>
    </row>
    <row r="31" spans="1:11">
      <c r="A31" s="22">
        <v>25</v>
      </c>
      <c r="B31" s="22" t="s">
        <v>251</v>
      </c>
      <c r="C31" s="25" t="s">
        <v>208</v>
      </c>
      <c r="D31" s="25" t="s">
        <v>209</v>
      </c>
      <c r="E31" s="20" t="s">
        <v>255</v>
      </c>
      <c r="F31" s="25" t="s">
        <v>48</v>
      </c>
      <c r="G31" s="25">
        <v>1554</v>
      </c>
      <c r="H31" s="25">
        <v>26</v>
      </c>
      <c r="I31" s="25">
        <v>134</v>
      </c>
      <c r="J31" s="25">
        <v>1101</v>
      </c>
      <c r="K31" s="25">
        <v>323</v>
      </c>
    </row>
    <row r="32" spans="1:11">
      <c r="A32" s="22">
        <v>26</v>
      </c>
      <c r="B32" s="22" t="s">
        <v>251</v>
      </c>
      <c r="C32" s="25" t="s">
        <v>208</v>
      </c>
      <c r="D32" s="25" t="s">
        <v>209</v>
      </c>
      <c r="E32" s="20" t="s">
        <v>256</v>
      </c>
      <c r="F32" s="25" t="s">
        <v>131</v>
      </c>
      <c r="G32" s="25">
        <v>1589</v>
      </c>
      <c r="H32" s="25">
        <v>39</v>
      </c>
      <c r="I32" s="25">
        <v>241</v>
      </c>
      <c r="J32" s="25">
        <v>1103</v>
      </c>
      <c r="K32" s="25">
        <v>226</v>
      </c>
    </row>
    <row r="33" spans="1:11">
      <c r="A33" s="22">
        <v>27</v>
      </c>
      <c r="B33" s="22" t="s">
        <v>251</v>
      </c>
      <c r="C33" s="25" t="s">
        <v>212</v>
      </c>
      <c r="D33" s="25" t="s">
        <v>213</v>
      </c>
      <c r="E33" s="20" t="s">
        <v>104</v>
      </c>
      <c r="F33" s="25" t="s">
        <v>4</v>
      </c>
      <c r="G33" s="25">
        <v>3</v>
      </c>
      <c r="H33" s="25"/>
      <c r="I33" s="25">
        <v>1</v>
      </c>
      <c r="J33" s="25">
        <v>2</v>
      </c>
      <c r="K33" s="25"/>
    </row>
    <row r="34" spans="1:11">
      <c r="A34" s="22">
        <v>28</v>
      </c>
      <c r="B34" s="22" t="s">
        <v>251</v>
      </c>
      <c r="C34" s="25" t="s">
        <v>212</v>
      </c>
      <c r="D34" s="25" t="s">
        <v>213</v>
      </c>
      <c r="E34" s="20" t="s">
        <v>5</v>
      </c>
      <c r="F34" s="25" t="s">
        <v>111</v>
      </c>
      <c r="G34" s="25">
        <v>31</v>
      </c>
      <c r="H34" s="25">
        <v>1</v>
      </c>
      <c r="I34" s="25">
        <v>8</v>
      </c>
      <c r="J34" s="25">
        <v>21</v>
      </c>
      <c r="K34" s="25">
        <v>2</v>
      </c>
    </row>
    <row r="35" spans="1:11">
      <c r="A35" s="22">
        <v>29</v>
      </c>
      <c r="B35" s="22" t="s">
        <v>251</v>
      </c>
      <c r="C35" s="25" t="s">
        <v>212</v>
      </c>
      <c r="D35" s="25" t="s">
        <v>213</v>
      </c>
      <c r="E35" s="20" t="s">
        <v>7</v>
      </c>
      <c r="F35" s="25" t="s">
        <v>112</v>
      </c>
      <c r="G35" s="25">
        <v>8</v>
      </c>
      <c r="H35" s="25"/>
      <c r="I35" s="25">
        <v>3</v>
      </c>
      <c r="J35" s="25">
        <v>5</v>
      </c>
      <c r="K35" s="25"/>
    </row>
    <row r="36" spans="1:11">
      <c r="A36" s="22">
        <v>30</v>
      </c>
      <c r="B36" s="22" t="s">
        <v>251</v>
      </c>
      <c r="C36" s="25" t="s">
        <v>212</v>
      </c>
      <c r="D36" s="25" t="s">
        <v>213</v>
      </c>
      <c r="E36" s="20" t="s">
        <v>9</v>
      </c>
      <c r="F36" s="25" t="s">
        <v>113</v>
      </c>
      <c r="G36" s="25">
        <v>8</v>
      </c>
      <c r="H36" s="25"/>
      <c r="I36" s="25">
        <v>1</v>
      </c>
      <c r="J36" s="25">
        <v>7</v>
      </c>
      <c r="K36" s="25"/>
    </row>
    <row r="37" spans="1:11">
      <c r="A37" s="22">
        <v>31</v>
      </c>
      <c r="B37" s="22" t="s">
        <v>251</v>
      </c>
      <c r="C37" s="25" t="s">
        <v>212</v>
      </c>
      <c r="D37" s="25" t="s">
        <v>213</v>
      </c>
      <c r="E37" s="20" t="s">
        <v>11</v>
      </c>
      <c r="F37" s="25" t="s">
        <v>114</v>
      </c>
      <c r="G37" s="25">
        <v>83</v>
      </c>
      <c r="H37" s="25">
        <v>7</v>
      </c>
      <c r="I37" s="25">
        <v>13</v>
      </c>
      <c r="J37" s="25">
        <v>62</v>
      </c>
      <c r="K37" s="25">
        <v>3</v>
      </c>
    </row>
    <row r="38" spans="1:11">
      <c r="A38" s="22">
        <v>32</v>
      </c>
      <c r="B38" s="22" t="s">
        <v>251</v>
      </c>
      <c r="C38" s="25" t="s">
        <v>212</v>
      </c>
      <c r="D38" s="25" t="s">
        <v>213</v>
      </c>
      <c r="E38" s="20" t="s">
        <v>13</v>
      </c>
      <c r="F38" s="25" t="s">
        <v>115</v>
      </c>
      <c r="G38" s="25">
        <v>7</v>
      </c>
      <c r="H38" s="25"/>
      <c r="I38" s="25">
        <v>2</v>
      </c>
      <c r="J38" s="25">
        <v>5</v>
      </c>
      <c r="K38" s="25"/>
    </row>
    <row r="39" spans="1:11">
      <c r="A39" s="22">
        <v>33</v>
      </c>
      <c r="B39" s="22" t="s">
        <v>251</v>
      </c>
      <c r="C39" s="25" t="s">
        <v>212</v>
      </c>
      <c r="D39" s="25" t="s">
        <v>213</v>
      </c>
      <c r="E39" s="20" t="s">
        <v>15</v>
      </c>
      <c r="F39" s="25" t="s">
        <v>116</v>
      </c>
      <c r="G39" s="25">
        <v>510</v>
      </c>
      <c r="H39" s="25">
        <v>14</v>
      </c>
      <c r="I39" s="25">
        <v>73</v>
      </c>
      <c r="J39" s="25">
        <v>397</v>
      </c>
      <c r="K39" s="25">
        <v>35</v>
      </c>
    </row>
    <row r="40" spans="1:11">
      <c r="A40" s="22">
        <v>34</v>
      </c>
      <c r="B40" s="22" t="s">
        <v>251</v>
      </c>
      <c r="C40" s="25" t="s">
        <v>212</v>
      </c>
      <c r="D40" s="25" t="s">
        <v>213</v>
      </c>
      <c r="E40" s="20" t="s">
        <v>19</v>
      </c>
      <c r="F40" s="25" t="s">
        <v>117</v>
      </c>
      <c r="G40" s="25">
        <v>10</v>
      </c>
      <c r="H40" s="25">
        <v>1</v>
      </c>
      <c r="I40" s="25">
        <v>3</v>
      </c>
      <c r="J40" s="25">
        <v>6</v>
      </c>
      <c r="K40" s="25">
        <v>1</v>
      </c>
    </row>
    <row r="41" spans="1:11">
      <c r="A41" s="22">
        <v>35</v>
      </c>
      <c r="B41" s="22" t="s">
        <v>251</v>
      </c>
      <c r="C41" s="25" t="s">
        <v>212</v>
      </c>
      <c r="D41" s="25" t="s">
        <v>213</v>
      </c>
      <c r="E41" s="20" t="s">
        <v>21</v>
      </c>
      <c r="F41" s="25" t="s">
        <v>118</v>
      </c>
      <c r="G41" s="25">
        <v>3</v>
      </c>
      <c r="H41" s="25"/>
      <c r="I41" s="25">
        <v>2</v>
      </c>
      <c r="J41" s="25">
        <v>1</v>
      </c>
      <c r="K41" s="25"/>
    </row>
    <row r="42" spans="1:11">
      <c r="A42" s="22">
        <v>36</v>
      </c>
      <c r="B42" s="22" t="s">
        <v>251</v>
      </c>
      <c r="C42" s="25" t="s">
        <v>212</v>
      </c>
      <c r="D42" s="25" t="s">
        <v>213</v>
      </c>
      <c r="E42" s="20" t="s">
        <v>23</v>
      </c>
      <c r="F42" s="25" t="s">
        <v>119</v>
      </c>
      <c r="G42" s="25">
        <v>43</v>
      </c>
      <c r="H42" s="25"/>
      <c r="I42" s="25">
        <v>7</v>
      </c>
      <c r="J42" s="25">
        <v>31</v>
      </c>
      <c r="K42" s="25">
        <v>5</v>
      </c>
    </row>
    <row r="43" spans="1:11">
      <c r="A43" s="22">
        <v>37</v>
      </c>
      <c r="B43" s="22" t="s">
        <v>251</v>
      </c>
      <c r="C43" s="25" t="s">
        <v>212</v>
      </c>
      <c r="D43" s="25" t="s">
        <v>213</v>
      </c>
      <c r="E43" s="20" t="s">
        <v>25</v>
      </c>
      <c r="F43" s="25" t="s">
        <v>120</v>
      </c>
      <c r="G43" s="25">
        <v>8</v>
      </c>
      <c r="H43" s="25"/>
      <c r="I43" s="25">
        <v>4</v>
      </c>
      <c r="J43" s="25">
        <v>4</v>
      </c>
      <c r="K43" s="25"/>
    </row>
    <row r="44" spans="1:11">
      <c r="A44" s="22">
        <v>38</v>
      </c>
      <c r="B44" s="22" t="s">
        <v>251</v>
      </c>
      <c r="C44" s="25" t="s">
        <v>212</v>
      </c>
      <c r="D44" s="25" t="s">
        <v>213</v>
      </c>
      <c r="E44" s="20" t="s">
        <v>27</v>
      </c>
      <c r="F44" s="25" t="s">
        <v>121</v>
      </c>
      <c r="G44" s="25">
        <v>1</v>
      </c>
      <c r="H44" s="25"/>
      <c r="I44" s="25">
        <v>1</v>
      </c>
      <c r="J44" s="25"/>
      <c r="K44" s="25"/>
    </row>
    <row r="45" spans="1:11">
      <c r="A45" s="22">
        <v>39</v>
      </c>
      <c r="B45" s="22" t="s">
        <v>251</v>
      </c>
      <c r="C45" s="25" t="s">
        <v>212</v>
      </c>
      <c r="D45" s="25" t="s">
        <v>213</v>
      </c>
      <c r="E45" s="20" t="s">
        <v>29</v>
      </c>
      <c r="F45" s="25" t="s">
        <v>122</v>
      </c>
      <c r="G45" s="25">
        <v>5</v>
      </c>
      <c r="H45" s="25"/>
      <c r="I45" s="25">
        <v>1</v>
      </c>
      <c r="J45" s="25">
        <v>4</v>
      </c>
      <c r="K45" s="25"/>
    </row>
    <row r="46" spans="1:11">
      <c r="A46" s="22">
        <v>40</v>
      </c>
      <c r="B46" s="22" t="s">
        <v>251</v>
      </c>
      <c r="C46" s="25" t="s">
        <v>212</v>
      </c>
      <c r="D46" s="25" t="s">
        <v>213</v>
      </c>
      <c r="E46" s="20" t="s">
        <v>31</v>
      </c>
      <c r="F46" s="25" t="s">
        <v>123</v>
      </c>
      <c r="G46" s="25">
        <v>22</v>
      </c>
      <c r="H46" s="25"/>
      <c r="I46" s="25">
        <v>7</v>
      </c>
      <c r="J46" s="25">
        <v>15</v>
      </c>
      <c r="K46" s="25">
        <v>1</v>
      </c>
    </row>
    <row r="47" spans="1:11">
      <c r="A47" s="22">
        <v>41</v>
      </c>
      <c r="B47" s="22" t="s">
        <v>251</v>
      </c>
      <c r="C47" s="25" t="s">
        <v>212</v>
      </c>
      <c r="D47" s="25" t="s">
        <v>213</v>
      </c>
      <c r="E47" s="20" t="s">
        <v>33</v>
      </c>
      <c r="F47" s="25" t="s">
        <v>124</v>
      </c>
      <c r="G47" s="25">
        <v>34</v>
      </c>
      <c r="H47" s="25"/>
      <c r="I47" s="25">
        <v>5</v>
      </c>
      <c r="J47" s="25">
        <v>27</v>
      </c>
      <c r="K47" s="25">
        <v>2</v>
      </c>
    </row>
    <row r="48" spans="1:11">
      <c r="A48" s="22">
        <v>42</v>
      </c>
      <c r="B48" s="22" t="s">
        <v>251</v>
      </c>
      <c r="C48" s="25" t="s">
        <v>212</v>
      </c>
      <c r="D48" s="25" t="s">
        <v>213</v>
      </c>
      <c r="E48" s="20" t="s">
        <v>35</v>
      </c>
      <c r="F48" s="25" t="s">
        <v>125</v>
      </c>
      <c r="G48" s="25">
        <v>138</v>
      </c>
      <c r="H48" s="25">
        <v>1</v>
      </c>
      <c r="I48" s="25">
        <v>24</v>
      </c>
      <c r="J48" s="25">
        <v>104</v>
      </c>
      <c r="K48" s="25">
        <v>14</v>
      </c>
    </row>
    <row r="49" spans="1:11">
      <c r="A49" s="22">
        <v>43</v>
      </c>
      <c r="B49" s="22" t="s">
        <v>251</v>
      </c>
      <c r="C49" s="25" t="s">
        <v>212</v>
      </c>
      <c r="D49" s="25" t="s">
        <v>213</v>
      </c>
      <c r="E49" s="20" t="s">
        <v>37</v>
      </c>
      <c r="F49" s="25" t="s">
        <v>126</v>
      </c>
      <c r="G49" s="25">
        <v>18</v>
      </c>
      <c r="H49" s="25">
        <v>3</v>
      </c>
      <c r="I49" s="25">
        <v>6</v>
      </c>
      <c r="J49" s="25">
        <v>8</v>
      </c>
      <c r="K49" s="25">
        <v>1</v>
      </c>
    </row>
    <row r="50" spans="1:11">
      <c r="A50" s="22">
        <v>44</v>
      </c>
      <c r="B50" s="22" t="s">
        <v>251</v>
      </c>
      <c r="C50" s="25" t="s">
        <v>212</v>
      </c>
      <c r="D50" s="25" t="s">
        <v>213</v>
      </c>
      <c r="E50" s="20" t="s">
        <v>39</v>
      </c>
      <c r="F50" s="25" t="s">
        <v>127</v>
      </c>
      <c r="G50" s="25">
        <v>5</v>
      </c>
      <c r="H50" s="25"/>
      <c r="I50" s="25">
        <v>2</v>
      </c>
      <c r="J50" s="25">
        <v>3</v>
      </c>
      <c r="K50" s="25"/>
    </row>
    <row r="51" spans="1:11">
      <c r="A51" s="22">
        <v>45</v>
      </c>
      <c r="B51" s="22" t="s">
        <v>251</v>
      </c>
      <c r="C51" s="25" t="s">
        <v>212</v>
      </c>
      <c r="D51" s="25" t="s">
        <v>213</v>
      </c>
      <c r="E51" s="20" t="s">
        <v>41</v>
      </c>
      <c r="F51" s="25" t="s">
        <v>128</v>
      </c>
      <c r="G51" s="25">
        <v>77</v>
      </c>
      <c r="H51" s="25"/>
      <c r="I51" s="25">
        <v>17</v>
      </c>
      <c r="J51" s="25">
        <v>54</v>
      </c>
      <c r="K51" s="25">
        <v>6</v>
      </c>
    </row>
    <row r="52" spans="1:11">
      <c r="A52" s="22">
        <v>46</v>
      </c>
      <c r="B52" s="22" t="s">
        <v>251</v>
      </c>
      <c r="C52" s="25" t="s">
        <v>212</v>
      </c>
      <c r="D52" s="25" t="s">
        <v>213</v>
      </c>
      <c r="E52" s="20" t="s">
        <v>43</v>
      </c>
      <c r="F52" s="25" t="s">
        <v>129</v>
      </c>
      <c r="G52" s="25">
        <v>1</v>
      </c>
      <c r="H52" s="25"/>
      <c r="I52" s="25"/>
      <c r="J52" s="25"/>
      <c r="K52" s="25">
        <v>1</v>
      </c>
    </row>
    <row r="53" spans="1:11">
      <c r="A53" s="22">
        <v>47</v>
      </c>
      <c r="B53" s="22" t="s">
        <v>251</v>
      </c>
      <c r="C53" s="25" t="s">
        <v>212</v>
      </c>
      <c r="D53" s="25" t="s">
        <v>213</v>
      </c>
      <c r="E53" s="20" t="s">
        <v>17</v>
      </c>
      <c r="F53" s="25" t="s">
        <v>130</v>
      </c>
      <c r="G53" s="25">
        <v>3</v>
      </c>
      <c r="H53" s="25"/>
      <c r="I53" s="25"/>
      <c r="J53" s="25">
        <v>3</v>
      </c>
      <c r="K53" s="25"/>
    </row>
    <row r="54" spans="1:11">
      <c r="A54" s="22">
        <v>48</v>
      </c>
      <c r="B54" s="22" t="s">
        <v>251</v>
      </c>
      <c r="C54" s="25" t="s">
        <v>212</v>
      </c>
      <c r="D54" s="25" t="s">
        <v>213</v>
      </c>
      <c r="E54" s="20" t="s">
        <v>252</v>
      </c>
      <c r="F54" s="25" t="s">
        <v>45</v>
      </c>
      <c r="G54" s="25">
        <v>399</v>
      </c>
      <c r="H54" s="25">
        <v>8</v>
      </c>
      <c r="I54" s="25">
        <v>59</v>
      </c>
      <c r="J54" s="25">
        <v>298</v>
      </c>
      <c r="K54" s="25">
        <v>41</v>
      </c>
    </row>
    <row r="55" spans="1:11">
      <c r="A55" s="22">
        <v>49</v>
      </c>
      <c r="B55" s="22" t="s">
        <v>251</v>
      </c>
      <c r="C55" s="25" t="s">
        <v>212</v>
      </c>
      <c r="D55" s="25" t="s">
        <v>213</v>
      </c>
      <c r="E55" s="20" t="s">
        <v>253</v>
      </c>
      <c r="F55" s="25" t="s">
        <v>46</v>
      </c>
      <c r="G55" s="25">
        <v>2</v>
      </c>
      <c r="H55" s="25"/>
      <c r="I55" s="25"/>
      <c r="J55" s="25">
        <v>2</v>
      </c>
      <c r="K55" s="25"/>
    </row>
    <row r="56" spans="1:11">
      <c r="A56" s="22">
        <v>50</v>
      </c>
      <c r="B56" s="22" t="s">
        <v>251</v>
      </c>
      <c r="C56" s="25" t="s">
        <v>212</v>
      </c>
      <c r="D56" s="25" t="s">
        <v>213</v>
      </c>
      <c r="E56" s="20" t="s">
        <v>254</v>
      </c>
      <c r="F56" s="25" t="s">
        <v>47</v>
      </c>
      <c r="G56" s="25">
        <v>297</v>
      </c>
      <c r="H56" s="25">
        <v>2</v>
      </c>
      <c r="I56" s="25">
        <v>58</v>
      </c>
      <c r="J56" s="25">
        <v>202</v>
      </c>
      <c r="K56" s="25">
        <v>40</v>
      </c>
    </row>
    <row r="57" spans="1:11">
      <c r="A57" s="22">
        <v>51</v>
      </c>
      <c r="B57" s="22" t="s">
        <v>251</v>
      </c>
      <c r="C57" s="25" t="s">
        <v>212</v>
      </c>
      <c r="D57" s="25" t="s">
        <v>213</v>
      </c>
      <c r="E57" s="20">
        <v>1864</v>
      </c>
      <c r="F57" s="25" t="s">
        <v>48</v>
      </c>
      <c r="G57" s="25"/>
      <c r="H57" s="25"/>
      <c r="I57" s="25"/>
      <c r="J57" s="25"/>
      <c r="K57" s="25"/>
    </row>
    <row r="58" spans="1:11">
      <c r="A58" s="22">
        <v>52</v>
      </c>
      <c r="B58" s="22" t="s">
        <v>251</v>
      </c>
      <c r="C58" s="25" t="s">
        <v>212</v>
      </c>
      <c r="D58" s="25" t="s">
        <v>213</v>
      </c>
      <c r="E58" s="20" t="s">
        <v>256</v>
      </c>
      <c r="F58" s="25" t="s">
        <v>131</v>
      </c>
      <c r="G58" s="25">
        <v>35</v>
      </c>
      <c r="H58" s="25"/>
      <c r="I58" s="25">
        <v>18</v>
      </c>
      <c r="J58" s="25">
        <v>17</v>
      </c>
      <c r="K58" s="25">
        <v>1</v>
      </c>
    </row>
    <row r="59" spans="1:11">
      <c r="A59" s="22">
        <v>53</v>
      </c>
      <c r="B59" s="22" t="s">
        <v>251</v>
      </c>
      <c r="C59" s="25" t="s">
        <v>228</v>
      </c>
      <c r="D59" s="25" t="s">
        <v>229</v>
      </c>
      <c r="E59" s="20" t="s">
        <v>104</v>
      </c>
      <c r="F59" s="25" t="s">
        <v>4</v>
      </c>
      <c r="G59" s="25">
        <v>23</v>
      </c>
      <c r="H59" s="25">
        <v>2</v>
      </c>
      <c r="I59" s="25"/>
      <c r="J59" s="25">
        <v>21</v>
      </c>
      <c r="K59" s="25"/>
    </row>
    <row r="60" spans="1:11">
      <c r="A60" s="22">
        <v>54</v>
      </c>
      <c r="B60" s="22" t="s">
        <v>251</v>
      </c>
      <c r="C60" s="25" t="s">
        <v>228</v>
      </c>
      <c r="D60" s="25" t="s">
        <v>229</v>
      </c>
      <c r="E60" s="20" t="s">
        <v>5</v>
      </c>
      <c r="F60" s="25" t="s">
        <v>111</v>
      </c>
      <c r="G60" s="25">
        <v>26</v>
      </c>
      <c r="H60" s="25">
        <v>3</v>
      </c>
      <c r="I60" s="25">
        <v>6</v>
      </c>
      <c r="J60" s="25">
        <v>17</v>
      </c>
      <c r="K60" s="25"/>
    </row>
    <row r="61" spans="1:11">
      <c r="A61" s="22">
        <v>55</v>
      </c>
      <c r="B61" s="22" t="s">
        <v>251</v>
      </c>
      <c r="C61" s="25" t="s">
        <v>228</v>
      </c>
      <c r="D61" s="25" t="s">
        <v>229</v>
      </c>
      <c r="E61" s="20" t="s">
        <v>7</v>
      </c>
      <c r="F61" s="25" t="s">
        <v>112</v>
      </c>
      <c r="G61" s="25">
        <v>30</v>
      </c>
      <c r="H61" s="25">
        <v>3</v>
      </c>
      <c r="I61" s="25">
        <v>5</v>
      </c>
      <c r="J61" s="25">
        <v>21</v>
      </c>
      <c r="K61" s="25">
        <v>2</v>
      </c>
    </row>
    <row r="62" spans="1:11">
      <c r="A62" s="22">
        <v>56</v>
      </c>
      <c r="B62" s="22" t="s">
        <v>251</v>
      </c>
      <c r="C62" s="25" t="s">
        <v>228</v>
      </c>
      <c r="D62" s="25" t="s">
        <v>229</v>
      </c>
      <c r="E62" s="20" t="s">
        <v>9</v>
      </c>
      <c r="F62" s="25" t="s">
        <v>113</v>
      </c>
      <c r="G62" s="25">
        <v>31</v>
      </c>
      <c r="H62" s="25">
        <v>1</v>
      </c>
      <c r="I62" s="25">
        <v>6</v>
      </c>
      <c r="J62" s="25">
        <v>24</v>
      </c>
      <c r="K62" s="25"/>
    </row>
    <row r="63" spans="1:11">
      <c r="A63" s="22">
        <v>57</v>
      </c>
      <c r="B63" s="22" t="s">
        <v>251</v>
      </c>
      <c r="C63" s="25" t="s">
        <v>228</v>
      </c>
      <c r="D63" s="25" t="s">
        <v>229</v>
      </c>
      <c r="E63" s="20" t="s">
        <v>11</v>
      </c>
      <c r="F63" s="25" t="s">
        <v>114</v>
      </c>
      <c r="G63" s="25">
        <v>18</v>
      </c>
      <c r="H63" s="25">
        <v>3</v>
      </c>
      <c r="I63" s="25">
        <v>6</v>
      </c>
      <c r="J63" s="25">
        <v>8</v>
      </c>
      <c r="K63" s="25">
        <v>1</v>
      </c>
    </row>
    <row r="64" spans="1:11">
      <c r="A64" s="22">
        <v>58</v>
      </c>
      <c r="B64" s="22" t="s">
        <v>251</v>
      </c>
      <c r="C64" s="25" t="s">
        <v>228</v>
      </c>
      <c r="D64" s="25" t="s">
        <v>229</v>
      </c>
      <c r="E64" s="20" t="s">
        <v>13</v>
      </c>
      <c r="F64" s="25" t="s">
        <v>115</v>
      </c>
      <c r="G64" s="25">
        <v>27</v>
      </c>
      <c r="H64" s="25">
        <v>2</v>
      </c>
      <c r="I64" s="25">
        <v>9</v>
      </c>
      <c r="J64" s="25">
        <v>13</v>
      </c>
      <c r="K64" s="25">
        <v>3</v>
      </c>
    </row>
    <row r="65" spans="1:11">
      <c r="A65" s="22">
        <v>59</v>
      </c>
      <c r="B65" s="22" t="s">
        <v>251</v>
      </c>
      <c r="C65" s="25" t="s">
        <v>228</v>
      </c>
      <c r="D65" s="25" t="s">
        <v>229</v>
      </c>
      <c r="E65" s="20" t="s">
        <v>15</v>
      </c>
      <c r="F65" s="25" t="s">
        <v>116</v>
      </c>
      <c r="G65" s="25">
        <v>54</v>
      </c>
      <c r="H65" s="25">
        <v>8</v>
      </c>
      <c r="I65" s="25">
        <v>4</v>
      </c>
      <c r="J65" s="25">
        <v>42</v>
      </c>
      <c r="K65" s="25"/>
    </row>
    <row r="66" spans="1:11">
      <c r="A66" s="22">
        <v>60</v>
      </c>
      <c r="B66" s="22" t="s">
        <v>251</v>
      </c>
      <c r="C66" s="25" t="s">
        <v>228</v>
      </c>
      <c r="D66" s="25" t="s">
        <v>229</v>
      </c>
      <c r="E66" s="20" t="s">
        <v>19</v>
      </c>
      <c r="F66" s="25" t="s">
        <v>117</v>
      </c>
      <c r="G66" s="25">
        <v>27</v>
      </c>
      <c r="H66" s="25">
        <v>1</v>
      </c>
      <c r="I66" s="25">
        <v>8</v>
      </c>
      <c r="J66" s="25">
        <v>17</v>
      </c>
      <c r="K66" s="25">
        <v>1</v>
      </c>
    </row>
    <row r="67" spans="1:11">
      <c r="A67" s="22">
        <v>61</v>
      </c>
      <c r="B67" s="22" t="s">
        <v>251</v>
      </c>
      <c r="C67" s="25" t="s">
        <v>228</v>
      </c>
      <c r="D67" s="25" t="s">
        <v>229</v>
      </c>
      <c r="E67" s="20" t="s">
        <v>21</v>
      </c>
      <c r="F67" s="25" t="s">
        <v>118</v>
      </c>
      <c r="G67" s="25">
        <v>32</v>
      </c>
      <c r="H67" s="25"/>
      <c r="I67" s="25">
        <v>5</v>
      </c>
      <c r="J67" s="25">
        <v>27</v>
      </c>
      <c r="K67" s="25"/>
    </row>
    <row r="68" spans="1:11">
      <c r="A68" s="22">
        <v>62</v>
      </c>
      <c r="B68" s="22" t="s">
        <v>251</v>
      </c>
      <c r="C68" s="25" t="s">
        <v>228</v>
      </c>
      <c r="D68" s="25" t="s">
        <v>229</v>
      </c>
      <c r="E68" s="20" t="s">
        <v>23</v>
      </c>
      <c r="F68" s="25" t="s">
        <v>119</v>
      </c>
      <c r="G68" s="25">
        <v>144</v>
      </c>
      <c r="H68" s="25">
        <v>15</v>
      </c>
      <c r="I68" s="25">
        <v>26</v>
      </c>
      <c r="J68" s="25">
        <v>104</v>
      </c>
      <c r="K68" s="25">
        <v>2</v>
      </c>
    </row>
    <row r="69" spans="1:11">
      <c r="A69" s="22">
        <v>63</v>
      </c>
      <c r="B69" s="22" t="s">
        <v>251</v>
      </c>
      <c r="C69" s="25" t="s">
        <v>228</v>
      </c>
      <c r="D69" s="25" t="s">
        <v>229</v>
      </c>
      <c r="E69" s="20" t="s">
        <v>25</v>
      </c>
      <c r="F69" s="25" t="s">
        <v>120</v>
      </c>
      <c r="G69" s="25">
        <v>77</v>
      </c>
      <c r="H69" s="25">
        <v>4</v>
      </c>
      <c r="I69" s="25">
        <v>10</v>
      </c>
      <c r="J69" s="25">
        <v>64</v>
      </c>
      <c r="K69" s="25"/>
    </row>
    <row r="70" spans="1:11">
      <c r="A70" s="22">
        <v>64</v>
      </c>
      <c r="B70" s="22" t="s">
        <v>251</v>
      </c>
      <c r="C70" s="25" t="s">
        <v>228</v>
      </c>
      <c r="D70" s="25" t="s">
        <v>229</v>
      </c>
      <c r="E70" s="20" t="s">
        <v>27</v>
      </c>
      <c r="F70" s="25" t="s">
        <v>121</v>
      </c>
      <c r="G70" s="25">
        <v>19</v>
      </c>
      <c r="H70" s="25">
        <v>3</v>
      </c>
      <c r="I70" s="25">
        <v>5</v>
      </c>
      <c r="J70" s="25">
        <v>10</v>
      </c>
      <c r="K70" s="25">
        <v>2</v>
      </c>
    </row>
    <row r="71" spans="1:11">
      <c r="A71" s="22">
        <v>65</v>
      </c>
      <c r="B71" s="22" t="s">
        <v>251</v>
      </c>
      <c r="C71" s="25" t="s">
        <v>228</v>
      </c>
      <c r="D71" s="25" t="s">
        <v>229</v>
      </c>
      <c r="E71" s="20" t="s">
        <v>29</v>
      </c>
      <c r="F71" s="25" t="s">
        <v>122</v>
      </c>
      <c r="G71" s="25">
        <v>40</v>
      </c>
      <c r="H71" s="25">
        <v>1</v>
      </c>
      <c r="I71" s="25">
        <v>3</v>
      </c>
      <c r="J71" s="25">
        <v>35</v>
      </c>
      <c r="K71" s="25">
        <v>1</v>
      </c>
    </row>
    <row r="72" spans="1:11">
      <c r="A72" s="22">
        <v>66</v>
      </c>
      <c r="B72" s="22" t="s">
        <v>251</v>
      </c>
      <c r="C72" s="25" t="s">
        <v>228</v>
      </c>
      <c r="D72" s="25" t="s">
        <v>229</v>
      </c>
      <c r="E72" s="20" t="s">
        <v>31</v>
      </c>
      <c r="F72" s="25" t="s">
        <v>123</v>
      </c>
      <c r="G72" s="25">
        <v>27</v>
      </c>
      <c r="H72" s="25">
        <v>5</v>
      </c>
      <c r="I72" s="25">
        <v>8</v>
      </c>
      <c r="J72" s="25">
        <v>14</v>
      </c>
      <c r="K72" s="25"/>
    </row>
    <row r="73" spans="1:11">
      <c r="A73" s="22">
        <v>67</v>
      </c>
      <c r="B73" s="22" t="s">
        <v>251</v>
      </c>
      <c r="C73" s="25" t="s">
        <v>228</v>
      </c>
      <c r="D73" s="25" t="s">
        <v>229</v>
      </c>
      <c r="E73" s="20" t="s">
        <v>33</v>
      </c>
      <c r="F73" s="25" t="s">
        <v>124</v>
      </c>
      <c r="G73" s="25">
        <v>79</v>
      </c>
      <c r="H73" s="25">
        <v>14</v>
      </c>
      <c r="I73" s="25">
        <v>21</v>
      </c>
      <c r="J73" s="25">
        <v>42</v>
      </c>
      <c r="K73" s="25">
        <v>2</v>
      </c>
    </row>
    <row r="74" spans="1:11">
      <c r="A74" s="22">
        <v>68</v>
      </c>
      <c r="B74" s="22" t="s">
        <v>251</v>
      </c>
      <c r="C74" s="25" t="s">
        <v>228</v>
      </c>
      <c r="D74" s="25" t="s">
        <v>229</v>
      </c>
      <c r="E74" s="20" t="s">
        <v>35</v>
      </c>
      <c r="F74" s="25" t="s">
        <v>125</v>
      </c>
      <c r="G74" s="25">
        <v>636</v>
      </c>
      <c r="H74" s="25">
        <v>106</v>
      </c>
      <c r="I74" s="25">
        <v>94</v>
      </c>
      <c r="J74" s="25">
        <v>418</v>
      </c>
      <c r="K74" s="25">
        <v>22</v>
      </c>
    </row>
    <row r="75" spans="1:11">
      <c r="A75" s="22">
        <v>69</v>
      </c>
      <c r="B75" s="22" t="s">
        <v>251</v>
      </c>
      <c r="C75" s="25" t="s">
        <v>228</v>
      </c>
      <c r="D75" s="25" t="s">
        <v>229</v>
      </c>
      <c r="E75" s="20" t="s">
        <v>37</v>
      </c>
      <c r="F75" s="25" t="s">
        <v>126</v>
      </c>
      <c r="G75" s="25">
        <v>44</v>
      </c>
      <c r="H75" s="25">
        <v>1</v>
      </c>
      <c r="I75" s="25">
        <v>8</v>
      </c>
      <c r="J75" s="25">
        <v>34</v>
      </c>
      <c r="K75" s="25">
        <v>1</v>
      </c>
    </row>
    <row r="76" spans="1:11">
      <c r="A76" s="22">
        <v>70</v>
      </c>
      <c r="B76" s="22" t="s">
        <v>251</v>
      </c>
      <c r="C76" s="25" t="s">
        <v>228</v>
      </c>
      <c r="D76" s="25" t="s">
        <v>229</v>
      </c>
      <c r="E76" s="20" t="s">
        <v>39</v>
      </c>
      <c r="F76" s="25" t="s">
        <v>127</v>
      </c>
      <c r="G76" s="25">
        <v>18</v>
      </c>
      <c r="H76" s="25">
        <v>2</v>
      </c>
      <c r="I76" s="25">
        <v>2</v>
      </c>
      <c r="J76" s="25">
        <v>12</v>
      </c>
      <c r="K76" s="25">
        <v>2</v>
      </c>
    </row>
    <row r="77" spans="1:11">
      <c r="A77" s="22">
        <v>71</v>
      </c>
      <c r="B77" s="22" t="s">
        <v>251</v>
      </c>
      <c r="C77" s="25" t="s">
        <v>228</v>
      </c>
      <c r="D77" s="25" t="s">
        <v>229</v>
      </c>
      <c r="E77" s="20" t="s">
        <v>41</v>
      </c>
      <c r="F77" s="25" t="s">
        <v>128</v>
      </c>
      <c r="G77" s="25">
        <v>134</v>
      </c>
      <c r="H77" s="25">
        <v>13</v>
      </c>
      <c r="I77" s="25">
        <v>25</v>
      </c>
      <c r="J77" s="25">
        <v>94</v>
      </c>
      <c r="K77" s="25">
        <v>5</v>
      </c>
    </row>
    <row r="78" spans="1:11">
      <c r="A78" s="22">
        <v>72</v>
      </c>
      <c r="B78" s="22" t="s">
        <v>251</v>
      </c>
      <c r="C78" s="25" t="s">
        <v>228</v>
      </c>
      <c r="D78" s="25" t="s">
        <v>229</v>
      </c>
      <c r="E78" s="20" t="s">
        <v>43</v>
      </c>
      <c r="F78" s="25" t="s">
        <v>129</v>
      </c>
      <c r="G78" s="25">
        <v>11</v>
      </c>
      <c r="H78" s="25"/>
      <c r="I78" s="25">
        <v>1</v>
      </c>
      <c r="J78" s="25">
        <v>10</v>
      </c>
      <c r="K78" s="25"/>
    </row>
    <row r="79" spans="1:11">
      <c r="A79" s="22">
        <v>73</v>
      </c>
      <c r="B79" s="22" t="s">
        <v>251</v>
      </c>
      <c r="C79" s="25" t="s">
        <v>228</v>
      </c>
      <c r="D79" s="25" t="s">
        <v>229</v>
      </c>
      <c r="E79" s="20" t="s">
        <v>17</v>
      </c>
      <c r="F79" s="25" t="s">
        <v>130</v>
      </c>
      <c r="G79" s="25">
        <v>33</v>
      </c>
      <c r="H79" s="25"/>
      <c r="I79" s="25"/>
      <c r="J79" s="25">
        <v>33</v>
      </c>
      <c r="K79" s="25"/>
    </row>
    <row r="80" spans="1:11">
      <c r="A80" s="22">
        <v>74</v>
      </c>
      <c r="B80" s="22" t="s">
        <v>251</v>
      </c>
      <c r="C80" s="25" t="s">
        <v>228</v>
      </c>
      <c r="D80" s="25" t="s">
        <v>229</v>
      </c>
      <c r="E80" s="20" t="s">
        <v>252</v>
      </c>
      <c r="F80" s="25" t="s">
        <v>45</v>
      </c>
      <c r="G80" s="25">
        <v>11</v>
      </c>
      <c r="H80" s="25"/>
      <c r="I80" s="25">
        <v>2</v>
      </c>
      <c r="J80" s="25">
        <v>9</v>
      </c>
      <c r="K80" s="25"/>
    </row>
    <row r="81" spans="1:11">
      <c r="A81" s="22">
        <v>75</v>
      </c>
      <c r="B81" s="22" t="s">
        <v>251</v>
      </c>
      <c r="C81" s="25" t="s">
        <v>228</v>
      </c>
      <c r="D81" s="25" t="s">
        <v>229</v>
      </c>
      <c r="E81" s="20" t="s">
        <v>253</v>
      </c>
      <c r="F81" s="25" t="s">
        <v>46</v>
      </c>
      <c r="G81" s="25">
        <v>29</v>
      </c>
      <c r="H81" s="25">
        <v>1</v>
      </c>
      <c r="I81" s="25">
        <v>2</v>
      </c>
      <c r="J81" s="25">
        <v>26</v>
      </c>
      <c r="K81" s="25"/>
    </row>
    <row r="82" spans="1:11">
      <c r="A82" s="22">
        <v>76</v>
      </c>
      <c r="B82" s="22" t="s">
        <v>251</v>
      </c>
      <c r="C82" s="25" t="s">
        <v>228</v>
      </c>
      <c r="D82" s="25" t="s">
        <v>229</v>
      </c>
      <c r="E82" s="20" t="s">
        <v>254</v>
      </c>
      <c r="F82" s="25" t="s">
        <v>47</v>
      </c>
      <c r="G82" s="25">
        <v>1069</v>
      </c>
      <c r="H82" s="25">
        <v>135</v>
      </c>
      <c r="I82" s="25">
        <v>171</v>
      </c>
      <c r="J82" s="25">
        <v>687</v>
      </c>
      <c r="K82" s="25">
        <v>86</v>
      </c>
    </row>
    <row r="83" spans="1:11">
      <c r="A83" s="22">
        <v>77</v>
      </c>
      <c r="B83" s="22" t="s">
        <v>251</v>
      </c>
      <c r="C83" s="25" t="s">
        <v>228</v>
      </c>
      <c r="D83" s="25" t="s">
        <v>229</v>
      </c>
      <c r="E83" s="20" t="s">
        <v>255</v>
      </c>
      <c r="F83" s="25" t="s">
        <v>48</v>
      </c>
      <c r="G83" s="25">
        <v>13</v>
      </c>
      <c r="H83" s="25"/>
      <c r="I83" s="25">
        <v>2</v>
      </c>
      <c r="J83" s="25">
        <v>11</v>
      </c>
      <c r="K83" s="25"/>
    </row>
    <row r="84" spans="1:11">
      <c r="A84" s="22">
        <v>78</v>
      </c>
      <c r="B84" s="22" t="s">
        <v>251</v>
      </c>
      <c r="C84" s="25" t="s">
        <v>228</v>
      </c>
      <c r="D84" s="25" t="s">
        <v>229</v>
      </c>
      <c r="E84" s="20" t="s">
        <v>256</v>
      </c>
      <c r="F84" s="25" t="s">
        <v>131</v>
      </c>
      <c r="G84" s="25">
        <v>67</v>
      </c>
      <c r="H84" s="25">
        <v>3</v>
      </c>
      <c r="I84" s="25">
        <v>28</v>
      </c>
      <c r="J84" s="25">
        <v>36</v>
      </c>
      <c r="K84" s="25">
        <v>2</v>
      </c>
    </row>
    <row r="85" spans="1:11">
      <c r="A85" s="22">
        <v>79</v>
      </c>
      <c r="B85" s="22" t="s">
        <v>251</v>
      </c>
      <c r="C85" s="25" t="s">
        <v>210</v>
      </c>
      <c r="D85" s="25" t="s">
        <v>211</v>
      </c>
      <c r="E85" s="20" t="s">
        <v>104</v>
      </c>
      <c r="F85" s="25" t="s">
        <v>4</v>
      </c>
      <c r="G85" s="25">
        <v>41</v>
      </c>
      <c r="H85" s="25">
        <v>41</v>
      </c>
      <c r="I85" s="25"/>
      <c r="J85" s="25"/>
      <c r="K85" s="25"/>
    </row>
    <row r="86" spans="1:11">
      <c r="A86" s="22">
        <v>80</v>
      </c>
      <c r="B86" s="22" t="s">
        <v>251</v>
      </c>
      <c r="C86" s="25" t="s">
        <v>210</v>
      </c>
      <c r="D86" s="25" t="s">
        <v>211</v>
      </c>
      <c r="E86" s="20" t="s">
        <v>5</v>
      </c>
      <c r="F86" s="25" t="s">
        <v>111</v>
      </c>
      <c r="G86" s="25">
        <v>102</v>
      </c>
      <c r="H86" s="25">
        <v>100</v>
      </c>
      <c r="I86" s="25">
        <v>2</v>
      </c>
      <c r="J86" s="25"/>
      <c r="K86" s="25"/>
    </row>
    <row r="87" spans="1:11">
      <c r="A87" s="22">
        <v>81</v>
      </c>
      <c r="B87" s="22" t="s">
        <v>251</v>
      </c>
      <c r="C87" s="25" t="s">
        <v>210</v>
      </c>
      <c r="D87" s="25" t="s">
        <v>211</v>
      </c>
      <c r="E87" s="20" t="s">
        <v>7</v>
      </c>
      <c r="F87" s="25" t="s">
        <v>112</v>
      </c>
      <c r="G87" s="25">
        <v>167</v>
      </c>
      <c r="H87" s="25">
        <v>166</v>
      </c>
      <c r="I87" s="25">
        <v>1</v>
      </c>
      <c r="J87" s="25"/>
      <c r="K87" s="25"/>
    </row>
    <row r="88" spans="1:11">
      <c r="A88" s="22">
        <v>82</v>
      </c>
      <c r="B88" s="22" t="s">
        <v>251</v>
      </c>
      <c r="C88" s="25" t="s">
        <v>210</v>
      </c>
      <c r="D88" s="25" t="s">
        <v>211</v>
      </c>
      <c r="E88" s="20" t="s">
        <v>9</v>
      </c>
      <c r="F88" s="25" t="s">
        <v>113</v>
      </c>
      <c r="G88" s="25">
        <v>292</v>
      </c>
      <c r="H88" s="25">
        <v>290</v>
      </c>
      <c r="I88" s="25">
        <v>1</v>
      </c>
      <c r="J88" s="25">
        <v>1</v>
      </c>
      <c r="K88" s="25"/>
    </row>
    <row r="89" spans="1:11">
      <c r="A89" s="22">
        <v>83</v>
      </c>
      <c r="B89" s="22" t="s">
        <v>251</v>
      </c>
      <c r="C89" s="25" t="s">
        <v>210</v>
      </c>
      <c r="D89" s="25" t="s">
        <v>211</v>
      </c>
      <c r="E89" s="20" t="s">
        <v>11</v>
      </c>
      <c r="F89" s="25" t="s">
        <v>114</v>
      </c>
      <c r="G89" s="25">
        <v>136</v>
      </c>
      <c r="H89" s="25">
        <v>136</v>
      </c>
      <c r="I89" s="25"/>
      <c r="J89" s="25"/>
      <c r="K89" s="25"/>
    </row>
    <row r="90" spans="1:11">
      <c r="A90" s="22">
        <v>84</v>
      </c>
      <c r="B90" s="22" t="s">
        <v>251</v>
      </c>
      <c r="C90" s="25" t="s">
        <v>210</v>
      </c>
      <c r="D90" s="25" t="s">
        <v>211</v>
      </c>
      <c r="E90" s="20" t="s">
        <v>13</v>
      </c>
      <c r="F90" s="25" t="s">
        <v>115</v>
      </c>
      <c r="G90" s="25">
        <v>144</v>
      </c>
      <c r="H90" s="25">
        <v>143</v>
      </c>
      <c r="I90" s="25">
        <v>1</v>
      </c>
      <c r="J90" s="25"/>
      <c r="K90" s="25"/>
    </row>
    <row r="91" spans="1:11">
      <c r="A91" s="22">
        <v>85</v>
      </c>
      <c r="B91" s="22" t="s">
        <v>251</v>
      </c>
      <c r="C91" s="25" t="s">
        <v>210</v>
      </c>
      <c r="D91" s="25" t="s">
        <v>211</v>
      </c>
      <c r="E91" s="20" t="s">
        <v>15</v>
      </c>
      <c r="F91" s="25" t="s">
        <v>116</v>
      </c>
      <c r="G91" s="25">
        <v>141</v>
      </c>
      <c r="H91" s="25">
        <v>137</v>
      </c>
      <c r="I91" s="25">
        <v>2</v>
      </c>
      <c r="J91" s="25">
        <v>2</v>
      </c>
      <c r="K91" s="25"/>
    </row>
    <row r="92" spans="1:11">
      <c r="A92" s="22">
        <v>86</v>
      </c>
      <c r="B92" s="22" t="s">
        <v>251</v>
      </c>
      <c r="C92" s="25" t="s">
        <v>210</v>
      </c>
      <c r="D92" s="25" t="s">
        <v>211</v>
      </c>
      <c r="E92" s="20" t="s">
        <v>19</v>
      </c>
      <c r="F92" s="25" t="s">
        <v>117</v>
      </c>
      <c r="G92" s="25">
        <v>89</v>
      </c>
      <c r="H92" s="25">
        <v>87</v>
      </c>
      <c r="I92" s="25">
        <v>2</v>
      </c>
      <c r="J92" s="25"/>
      <c r="K92" s="25"/>
    </row>
    <row r="93" spans="1:11">
      <c r="A93" s="22">
        <v>87</v>
      </c>
      <c r="B93" s="22" t="s">
        <v>251</v>
      </c>
      <c r="C93" s="25" t="s">
        <v>210</v>
      </c>
      <c r="D93" s="25" t="s">
        <v>211</v>
      </c>
      <c r="E93" s="20" t="s">
        <v>21</v>
      </c>
      <c r="F93" s="25" t="s">
        <v>118</v>
      </c>
      <c r="G93" s="25">
        <v>128</v>
      </c>
      <c r="H93" s="25">
        <v>124</v>
      </c>
      <c r="I93" s="25">
        <v>2</v>
      </c>
      <c r="J93" s="25">
        <v>2</v>
      </c>
      <c r="K93" s="25"/>
    </row>
    <row r="94" spans="1:11">
      <c r="A94" s="22">
        <v>88</v>
      </c>
      <c r="B94" s="22" t="s">
        <v>251</v>
      </c>
      <c r="C94" s="25" t="s">
        <v>210</v>
      </c>
      <c r="D94" s="25" t="s">
        <v>211</v>
      </c>
      <c r="E94" s="20" t="s">
        <v>23</v>
      </c>
      <c r="F94" s="25" t="s">
        <v>119</v>
      </c>
      <c r="G94" s="25">
        <v>479</v>
      </c>
      <c r="H94" s="25">
        <v>467</v>
      </c>
      <c r="I94" s="25">
        <v>3</v>
      </c>
      <c r="J94" s="25">
        <v>9</v>
      </c>
      <c r="K94" s="25"/>
    </row>
    <row r="95" spans="1:11">
      <c r="A95" s="22">
        <v>89</v>
      </c>
      <c r="B95" s="22" t="s">
        <v>251</v>
      </c>
      <c r="C95" s="25" t="s">
        <v>210</v>
      </c>
      <c r="D95" s="25" t="s">
        <v>211</v>
      </c>
      <c r="E95" s="20" t="s">
        <v>25</v>
      </c>
      <c r="F95" s="25" t="s">
        <v>120</v>
      </c>
      <c r="G95" s="25">
        <v>322</v>
      </c>
      <c r="H95" s="25">
        <v>321</v>
      </c>
      <c r="I95" s="25">
        <v>3</v>
      </c>
      <c r="J95" s="25"/>
      <c r="K95" s="25"/>
    </row>
    <row r="96" spans="1:11">
      <c r="A96" s="22">
        <v>90</v>
      </c>
      <c r="B96" s="22" t="s">
        <v>251</v>
      </c>
      <c r="C96" s="25" t="s">
        <v>210</v>
      </c>
      <c r="D96" s="25" t="s">
        <v>211</v>
      </c>
      <c r="E96" s="20" t="s">
        <v>27</v>
      </c>
      <c r="F96" s="25" t="s">
        <v>121</v>
      </c>
      <c r="G96" s="25">
        <v>89</v>
      </c>
      <c r="H96" s="25">
        <v>89</v>
      </c>
      <c r="I96" s="25"/>
      <c r="J96" s="25"/>
      <c r="K96" s="25"/>
    </row>
    <row r="97" spans="1:11">
      <c r="A97" s="22">
        <v>91</v>
      </c>
      <c r="B97" s="22" t="s">
        <v>251</v>
      </c>
      <c r="C97" s="25" t="s">
        <v>210</v>
      </c>
      <c r="D97" s="25" t="s">
        <v>211</v>
      </c>
      <c r="E97" s="20" t="s">
        <v>29</v>
      </c>
      <c r="F97" s="25" t="s">
        <v>122</v>
      </c>
      <c r="G97" s="25">
        <v>225</v>
      </c>
      <c r="H97" s="25">
        <v>223</v>
      </c>
      <c r="I97" s="25">
        <v>2</v>
      </c>
      <c r="J97" s="25"/>
      <c r="K97" s="25"/>
    </row>
    <row r="98" spans="1:11">
      <c r="A98" s="22">
        <v>92</v>
      </c>
      <c r="B98" s="22" t="s">
        <v>251</v>
      </c>
      <c r="C98" s="25" t="s">
        <v>210</v>
      </c>
      <c r="D98" s="25" t="s">
        <v>211</v>
      </c>
      <c r="E98" s="20" t="s">
        <v>31</v>
      </c>
      <c r="F98" s="25" t="s">
        <v>123</v>
      </c>
      <c r="G98" s="25">
        <v>264</v>
      </c>
      <c r="H98" s="25">
        <v>263</v>
      </c>
      <c r="I98" s="25">
        <v>1</v>
      </c>
      <c r="J98" s="25"/>
      <c r="K98" s="25"/>
    </row>
    <row r="99" spans="1:11">
      <c r="A99" s="22">
        <v>93</v>
      </c>
      <c r="B99" s="22" t="s">
        <v>251</v>
      </c>
      <c r="C99" s="25" t="s">
        <v>210</v>
      </c>
      <c r="D99" s="25" t="s">
        <v>211</v>
      </c>
      <c r="E99" s="20" t="s">
        <v>33</v>
      </c>
      <c r="F99" s="25" t="s">
        <v>124</v>
      </c>
      <c r="G99" s="25">
        <v>220</v>
      </c>
      <c r="H99" s="25">
        <v>212</v>
      </c>
      <c r="I99" s="25">
        <v>2</v>
      </c>
      <c r="J99" s="25">
        <v>6</v>
      </c>
      <c r="K99" s="25"/>
    </row>
    <row r="100" spans="1:11">
      <c r="A100" s="22">
        <v>94</v>
      </c>
      <c r="B100" s="22" t="s">
        <v>251</v>
      </c>
      <c r="C100" s="25" t="s">
        <v>210</v>
      </c>
      <c r="D100" s="25" t="s">
        <v>211</v>
      </c>
      <c r="E100" s="20" t="s">
        <v>35</v>
      </c>
      <c r="F100" s="25" t="s">
        <v>125</v>
      </c>
      <c r="G100" s="25">
        <v>782</v>
      </c>
      <c r="H100" s="25">
        <v>757</v>
      </c>
      <c r="I100" s="25">
        <v>6</v>
      </c>
      <c r="J100" s="25">
        <v>19</v>
      </c>
      <c r="K100" s="25"/>
    </row>
    <row r="101" spans="1:11">
      <c r="A101" s="22">
        <v>95</v>
      </c>
      <c r="B101" s="22" t="s">
        <v>251</v>
      </c>
      <c r="C101" s="25" t="s">
        <v>210</v>
      </c>
      <c r="D101" s="25" t="s">
        <v>211</v>
      </c>
      <c r="E101" s="20" t="s">
        <v>37</v>
      </c>
      <c r="F101" s="25" t="s">
        <v>126</v>
      </c>
      <c r="G101" s="25">
        <v>161</v>
      </c>
      <c r="H101" s="25">
        <v>161</v>
      </c>
      <c r="I101" s="25"/>
      <c r="J101" s="25"/>
      <c r="K101" s="25"/>
    </row>
    <row r="102" spans="1:11">
      <c r="A102" s="22">
        <v>96</v>
      </c>
      <c r="B102" s="22" t="s">
        <v>251</v>
      </c>
      <c r="C102" s="25" t="s">
        <v>210</v>
      </c>
      <c r="D102" s="25" t="s">
        <v>211</v>
      </c>
      <c r="E102" s="20" t="s">
        <v>39</v>
      </c>
      <c r="F102" s="25" t="s">
        <v>127</v>
      </c>
      <c r="G102" s="25">
        <v>279</v>
      </c>
      <c r="H102" s="25">
        <v>271</v>
      </c>
      <c r="I102" s="25">
        <v>5</v>
      </c>
      <c r="J102" s="25">
        <v>6</v>
      </c>
      <c r="K102" s="25"/>
    </row>
    <row r="103" spans="1:11">
      <c r="A103" s="22">
        <v>97</v>
      </c>
      <c r="B103" s="22" t="s">
        <v>251</v>
      </c>
      <c r="C103" s="25" t="s">
        <v>210</v>
      </c>
      <c r="D103" s="25" t="s">
        <v>211</v>
      </c>
      <c r="E103" s="20" t="s">
        <v>41</v>
      </c>
      <c r="F103" s="25" t="s">
        <v>128</v>
      </c>
      <c r="G103" s="25">
        <v>184</v>
      </c>
      <c r="H103" s="25">
        <v>179</v>
      </c>
      <c r="I103" s="25">
        <v>4</v>
      </c>
      <c r="J103" s="25">
        <v>2</v>
      </c>
      <c r="K103" s="25"/>
    </row>
    <row r="104" spans="1:11">
      <c r="A104" s="22">
        <v>98</v>
      </c>
      <c r="B104" s="22" t="s">
        <v>251</v>
      </c>
      <c r="C104" s="25" t="s">
        <v>210</v>
      </c>
      <c r="D104" s="25" t="s">
        <v>211</v>
      </c>
      <c r="E104" s="20" t="s">
        <v>43</v>
      </c>
      <c r="F104" s="25" t="s">
        <v>129</v>
      </c>
      <c r="G104" s="25">
        <v>107</v>
      </c>
      <c r="H104" s="25">
        <v>107</v>
      </c>
      <c r="I104" s="25"/>
      <c r="J104" s="25"/>
      <c r="K104" s="25"/>
    </row>
    <row r="105" spans="1:11">
      <c r="A105" s="22">
        <v>99</v>
      </c>
      <c r="B105" s="22" t="s">
        <v>251</v>
      </c>
      <c r="C105" s="25" t="s">
        <v>210</v>
      </c>
      <c r="D105" s="25" t="s">
        <v>211</v>
      </c>
      <c r="E105" s="20" t="s">
        <v>17</v>
      </c>
      <c r="F105" s="25" t="s">
        <v>130</v>
      </c>
      <c r="G105" s="25">
        <v>40</v>
      </c>
      <c r="H105" s="25">
        <v>40</v>
      </c>
      <c r="I105" s="25"/>
      <c r="J105" s="25"/>
      <c r="K105" s="25"/>
    </row>
    <row r="106" spans="1:11">
      <c r="A106" s="22">
        <v>100</v>
      </c>
      <c r="B106" s="22" t="s">
        <v>251</v>
      </c>
      <c r="C106" s="25" t="s">
        <v>210</v>
      </c>
      <c r="D106" s="25" t="s">
        <v>211</v>
      </c>
      <c r="E106" s="20" t="s">
        <v>252</v>
      </c>
      <c r="F106" s="25" t="s">
        <v>45</v>
      </c>
      <c r="G106" s="25">
        <v>78</v>
      </c>
      <c r="H106" s="25">
        <v>75</v>
      </c>
      <c r="I106" s="25">
        <v>2</v>
      </c>
      <c r="J106" s="25">
        <v>1</v>
      </c>
      <c r="K106" s="25"/>
    </row>
    <row r="107" spans="1:11">
      <c r="A107" s="22">
        <v>101</v>
      </c>
      <c r="B107" s="22" t="s">
        <v>251</v>
      </c>
      <c r="C107" s="25" t="s">
        <v>210</v>
      </c>
      <c r="D107" s="25" t="s">
        <v>211</v>
      </c>
      <c r="E107" s="20" t="s">
        <v>253</v>
      </c>
      <c r="F107" s="25" t="s">
        <v>46</v>
      </c>
      <c r="G107" s="25">
        <v>204</v>
      </c>
      <c r="H107" s="25">
        <v>204</v>
      </c>
      <c r="I107" s="25"/>
      <c r="J107" s="25"/>
      <c r="K107" s="25"/>
    </row>
    <row r="108" spans="1:11">
      <c r="A108" s="22">
        <v>102</v>
      </c>
      <c r="B108" s="22" t="s">
        <v>251</v>
      </c>
      <c r="C108" s="25" t="s">
        <v>210</v>
      </c>
      <c r="D108" s="25" t="s">
        <v>211</v>
      </c>
      <c r="E108" s="20" t="s">
        <v>254</v>
      </c>
      <c r="F108" s="25" t="s">
        <v>47</v>
      </c>
      <c r="G108" s="25">
        <v>945</v>
      </c>
      <c r="H108" s="25">
        <v>915</v>
      </c>
      <c r="I108" s="25">
        <v>14</v>
      </c>
      <c r="J108" s="25">
        <v>19</v>
      </c>
      <c r="K108" s="25"/>
    </row>
    <row r="109" spans="1:11">
      <c r="A109" s="22">
        <v>103</v>
      </c>
      <c r="B109" s="22" t="s">
        <v>251</v>
      </c>
      <c r="C109" s="25" t="s">
        <v>210</v>
      </c>
      <c r="D109" s="25" t="s">
        <v>211</v>
      </c>
      <c r="E109" s="20" t="s">
        <v>255</v>
      </c>
      <c r="F109" s="25" t="s">
        <v>48</v>
      </c>
      <c r="G109" s="25">
        <v>149</v>
      </c>
      <c r="H109" s="25">
        <v>147</v>
      </c>
      <c r="I109" s="25">
        <v>2</v>
      </c>
      <c r="J109" s="25"/>
      <c r="K109" s="25"/>
    </row>
    <row r="110" spans="1:11">
      <c r="A110" s="22">
        <v>104</v>
      </c>
      <c r="B110" s="22" t="s">
        <v>251</v>
      </c>
      <c r="C110" s="25" t="s">
        <v>210</v>
      </c>
      <c r="D110" s="25" t="s">
        <v>211</v>
      </c>
      <c r="E110" s="20" t="s">
        <v>256</v>
      </c>
      <c r="F110" s="25" t="s">
        <v>131</v>
      </c>
      <c r="G110" s="25">
        <v>246</v>
      </c>
      <c r="H110" s="25">
        <v>240</v>
      </c>
      <c r="I110" s="25">
        <v>1</v>
      </c>
      <c r="J110" s="25">
        <v>5</v>
      </c>
      <c r="K110" s="25"/>
    </row>
    <row r="111" spans="1:11">
      <c r="A111" s="22">
        <v>105</v>
      </c>
      <c r="B111" s="22" t="s">
        <v>251</v>
      </c>
      <c r="C111" s="25" t="s">
        <v>214</v>
      </c>
      <c r="D111" s="25" t="s">
        <v>215</v>
      </c>
      <c r="E111" s="20" t="s">
        <v>104</v>
      </c>
      <c r="F111" s="25" t="s">
        <v>4</v>
      </c>
      <c r="G111" s="25">
        <v>3</v>
      </c>
      <c r="H111" s="25">
        <v>3</v>
      </c>
      <c r="I111" s="25"/>
      <c r="J111" s="25"/>
      <c r="K111" s="25"/>
    </row>
    <row r="112" spans="1:11">
      <c r="A112" s="22">
        <v>106</v>
      </c>
      <c r="B112" s="22" t="s">
        <v>251</v>
      </c>
      <c r="C112" s="25" t="s">
        <v>214</v>
      </c>
      <c r="D112" s="25" t="s">
        <v>215</v>
      </c>
      <c r="E112" s="20" t="s">
        <v>5</v>
      </c>
      <c r="F112" s="25" t="s">
        <v>111</v>
      </c>
      <c r="G112" s="25">
        <v>15</v>
      </c>
      <c r="H112" s="25">
        <v>15</v>
      </c>
      <c r="I112" s="25"/>
      <c r="J112" s="25"/>
      <c r="K112" s="25"/>
    </row>
    <row r="113" spans="1:11">
      <c r="A113" s="22">
        <v>107</v>
      </c>
      <c r="B113" s="22" t="s">
        <v>251</v>
      </c>
      <c r="C113" s="25" t="s">
        <v>214</v>
      </c>
      <c r="D113" s="25" t="s">
        <v>215</v>
      </c>
      <c r="E113" s="20" t="s">
        <v>7</v>
      </c>
      <c r="F113" s="25" t="s">
        <v>112</v>
      </c>
      <c r="G113" s="25">
        <v>26</v>
      </c>
      <c r="H113" s="25">
        <v>26</v>
      </c>
      <c r="I113" s="25"/>
      <c r="J113" s="25"/>
      <c r="K113" s="25"/>
    </row>
    <row r="114" spans="1:11">
      <c r="A114" s="22">
        <v>108</v>
      </c>
      <c r="B114" s="22" t="s">
        <v>251</v>
      </c>
      <c r="C114" s="25" t="s">
        <v>214</v>
      </c>
      <c r="D114" s="25" t="s">
        <v>215</v>
      </c>
      <c r="E114" s="20" t="s">
        <v>9</v>
      </c>
      <c r="F114" s="25" t="s">
        <v>113</v>
      </c>
      <c r="G114" s="25">
        <v>80</v>
      </c>
      <c r="H114" s="25">
        <v>80</v>
      </c>
      <c r="I114" s="25"/>
      <c r="J114" s="25"/>
      <c r="K114" s="25"/>
    </row>
    <row r="115" spans="1:11">
      <c r="A115" s="22">
        <v>109</v>
      </c>
      <c r="B115" s="22" t="s">
        <v>251</v>
      </c>
      <c r="C115" s="25" t="s">
        <v>214</v>
      </c>
      <c r="D115" s="25" t="s">
        <v>215</v>
      </c>
      <c r="E115" s="20" t="s">
        <v>11</v>
      </c>
      <c r="F115" s="25" t="s">
        <v>114</v>
      </c>
      <c r="G115" s="25">
        <v>15</v>
      </c>
      <c r="H115" s="25">
        <v>15</v>
      </c>
      <c r="I115" s="25"/>
      <c r="J115" s="25"/>
      <c r="K115" s="25"/>
    </row>
    <row r="116" spans="1:11">
      <c r="A116" s="22">
        <v>110</v>
      </c>
      <c r="B116" s="22" t="s">
        <v>251</v>
      </c>
      <c r="C116" s="25" t="s">
        <v>214</v>
      </c>
      <c r="D116" s="25" t="s">
        <v>215</v>
      </c>
      <c r="E116" s="20" t="s">
        <v>13</v>
      </c>
      <c r="F116" s="25" t="s">
        <v>115</v>
      </c>
      <c r="G116" s="25">
        <v>9</v>
      </c>
      <c r="H116" s="25">
        <v>9</v>
      </c>
      <c r="I116" s="25"/>
      <c r="J116" s="25"/>
      <c r="K116" s="25"/>
    </row>
    <row r="117" spans="1:11">
      <c r="A117" s="22">
        <v>111</v>
      </c>
      <c r="B117" s="22" t="s">
        <v>251</v>
      </c>
      <c r="C117" s="25" t="s">
        <v>214</v>
      </c>
      <c r="D117" s="25" t="s">
        <v>215</v>
      </c>
      <c r="E117" s="20" t="s">
        <v>15</v>
      </c>
      <c r="F117" s="25" t="s">
        <v>116</v>
      </c>
      <c r="G117" s="25">
        <v>16</v>
      </c>
      <c r="H117" s="25">
        <v>16</v>
      </c>
      <c r="I117" s="25"/>
      <c r="J117" s="25"/>
      <c r="K117" s="25"/>
    </row>
    <row r="118" spans="1:11">
      <c r="A118" s="22">
        <v>112</v>
      </c>
      <c r="B118" s="22" t="s">
        <v>251</v>
      </c>
      <c r="C118" s="25" t="s">
        <v>214</v>
      </c>
      <c r="D118" s="25" t="s">
        <v>215</v>
      </c>
      <c r="E118" s="20" t="s">
        <v>19</v>
      </c>
      <c r="F118" s="25" t="s">
        <v>117</v>
      </c>
      <c r="G118" s="25">
        <v>40</v>
      </c>
      <c r="H118" s="25">
        <v>35</v>
      </c>
      <c r="I118" s="25">
        <v>4</v>
      </c>
      <c r="J118" s="25">
        <v>2</v>
      </c>
      <c r="K118" s="25"/>
    </row>
    <row r="119" spans="1:11">
      <c r="A119" s="22">
        <v>113</v>
      </c>
      <c r="B119" s="22" t="s">
        <v>251</v>
      </c>
      <c r="C119" s="25" t="s">
        <v>214</v>
      </c>
      <c r="D119" s="25" t="s">
        <v>215</v>
      </c>
      <c r="E119" s="20" t="s">
        <v>21</v>
      </c>
      <c r="F119" s="25" t="s">
        <v>118</v>
      </c>
      <c r="G119" s="25">
        <v>25</v>
      </c>
      <c r="H119" s="25">
        <v>25</v>
      </c>
      <c r="I119" s="25"/>
      <c r="J119" s="25"/>
      <c r="K119" s="25"/>
    </row>
    <row r="120" spans="1:11">
      <c r="A120" s="22">
        <v>114</v>
      </c>
      <c r="B120" s="22" t="s">
        <v>251</v>
      </c>
      <c r="C120" s="25" t="s">
        <v>214</v>
      </c>
      <c r="D120" s="25" t="s">
        <v>215</v>
      </c>
      <c r="E120" s="20" t="s">
        <v>23</v>
      </c>
      <c r="F120" s="25" t="s">
        <v>119</v>
      </c>
      <c r="G120" s="25">
        <v>34</v>
      </c>
      <c r="H120" s="25">
        <v>34</v>
      </c>
      <c r="I120" s="25"/>
      <c r="J120" s="25"/>
      <c r="K120" s="25"/>
    </row>
    <row r="121" spans="1:11">
      <c r="A121" s="22">
        <v>115</v>
      </c>
      <c r="B121" s="22" t="s">
        <v>251</v>
      </c>
      <c r="C121" s="25" t="s">
        <v>214</v>
      </c>
      <c r="D121" s="25" t="s">
        <v>215</v>
      </c>
      <c r="E121" s="20" t="s">
        <v>25</v>
      </c>
      <c r="F121" s="25" t="s">
        <v>120</v>
      </c>
      <c r="G121" s="25">
        <v>37</v>
      </c>
      <c r="H121" s="25">
        <v>37</v>
      </c>
      <c r="I121" s="25"/>
      <c r="J121" s="25"/>
      <c r="K121" s="25"/>
    </row>
    <row r="122" spans="1:11">
      <c r="A122" s="22">
        <v>116</v>
      </c>
      <c r="B122" s="22" t="s">
        <v>251</v>
      </c>
      <c r="C122" s="25" t="s">
        <v>214</v>
      </c>
      <c r="D122" s="25" t="s">
        <v>215</v>
      </c>
      <c r="E122" s="20" t="s">
        <v>27</v>
      </c>
      <c r="F122" s="25" t="s">
        <v>121</v>
      </c>
      <c r="G122" s="25">
        <v>25</v>
      </c>
      <c r="H122" s="25">
        <v>24</v>
      </c>
      <c r="I122" s="25">
        <v>1</v>
      </c>
      <c r="J122" s="25"/>
      <c r="K122" s="25"/>
    </row>
    <row r="123" spans="1:11">
      <c r="A123" s="22">
        <v>117</v>
      </c>
      <c r="B123" s="22" t="s">
        <v>251</v>
      </c>
      <c r="C123" s="25" t="s">
        <v>214</v>
      </c>
      <c r="D123" s="25" t="s">
        <v>215</v>
      </c>
      <c r="E123" s="20" t="s">
        <v>29</v>
      </c>
      <c r="F123" s="25" t="s">
        <v>122</v>
      </c>
      <c r="G123" s="25">
        <v>27</v>
      </c>
      <c r="H123" s="25">
        <v>27</v>
      </c>
      <c r="I123" s="25"/>
      <c r="J123" s="25"/>
      <c r="K123" s="25"/>
    </row>
    <row r="124" spans="1:11">
      <c r="A124" s="22">
        <v>118</v>
      </c>
      <c r="B124" s="22" t="s">
        <v>251</v>
      </c>
      <c r="C124" s="25" t="s">
        <v>214</v>
      </c>
      <c r="D124" s="25" t="s">
        <v>215</v>
      </c>
      <c r="E124" s="20" t="s">
        <v>31</v>
      </c>
      <c r="F124" s="25" t="s">
        <v>123</v>
      </c>
      <c r="G124" s="25">
        <v>47</v>
      </c>
      <c r="H124" s="25">
        <v>47</v>
      </c>
      <c r="I124" s="25"/>
      <c r="J124" s="25"/>
      <c r="K124" s="25"/>
    </row>
    <row r="125" spans="1:11">
      <c r="A125" s="22">
        <v>119</v>
      </c>
      <c r="B125" s="22" t="s">
        <v>251</v>
      </c>
      <c r="C125" s="25" t="s">
        <v>214</v>
      </c>
      <c r="D125" s="25" t="s">
        <v>215</v>
      </c>
      <c r="E125" s="20" t="s">
        <v>33</v>
      </c>
      <c r="F125" s="25" t="s">
        <v>124</v>
      </c>
      <c r="G125" s="25">
        <v>18</v>
      </c>
      <c r="H125" s="25">
        <v>18</v>
      </c>
      <c r="I125" s="25"/>
      <c r="J125" s="25"/>
      <c r="K125" s="25"/>
    </row>
    <row r="126" spans="1:11">
      <c r="A126" s="22">
        <v>120</v>
      </c>
      <c r="B126" s="22" t="s">
        <v>251</v>
      </c>
      <c r="C126" s="25" t="s">
        <v>214</v>
      </c>
      <c r="D126" s="25" t="s">
        <v>215</v>
      </c>
      <c r="E126" s="20" t="s">
        <v>35</v>
      </c>
      <c r="F126" s="25" t="s">
        <v>125</v>
      </c>
      <c r="G126" s="25">
        <v>71</v>
      </c>
      <c r="H126" s="25">
        <v>70</v>
      </c>
      <c r="I126" s="25"/>
      <c r="J126" s="25">
        <v>1</v>
      </c>
      <c r="K126" s="25"/>
    </row>
    <row r="127" spans="1:11">
      <c r="A127" s="22">
        <v>121</v>
      </c>
      <c r="B127" s="22" t="s">
        <v>251</v>
      </c>
      <c r="C127" s="25" t="s">
        <v>214</v>
      </c>
      <c r="D127" s="25" t="s">
        <v>215</v>
      </c>
      <c r="E127" s="20" t="s">
        <v>37</v>
      </c>
      <c r="F127" s="25" t="s">
        <v>126</v>
      </c>
      <c r="G127" s="25">
        <v>19</v>
      </c>
      <c r="H127" s="25">
        <v>19</v>
      </c>
      <c r="I127" s="25"/>
      <c r="J127" s="25"/>
      <c r="K127" s="25"/>
    </row>
    <row r="128" spans="1:11">
      <c r="A128" s="22">
        <v>122</v>
      </c>
      <c r="B128" s="22" t="s">
        <v>251</v>
      </c>
      <c r="C128" s="25" t="s">
        <v>214</v>
      </c>
      <c r="D128" s="25" t="s">
        <v>215</v>
      </c>
      <c r="E128" s="20" t="s">
        <v>39</v>
      </c>
      <c r="F128" s="25" t="s">
        <v>127</v>
      </c>
      <c r="G128" s="25">
        <v>62</v>
      </c>
      <c r="H128" s="25">
        <v>62</v>
      </c>
      <c r="I128" s="25"/>
      <c r="J128" s="25"/>
      <c r="K128" s="25"/>
    </row>
    <row r="129" spans="1:11">
      <c r="A129" s="22">
        <v>123</v>
      </c>
      <c r="B129" s="22" t="s">
        <v>251</v>
      </c>
      <c r="C129" s="25" t="s">
        <v>214</v>
      </c>
      <c r="D129" s="25" t="s">
        <v>215</v>
      </c>
      <c r="E129" s="20" t="s">
        <v>41</v>
      </c>
      <c r="F129" s="25" t="s">
        <v>128</v>
      </c>
      <c r="G129" s="25">
        <v>23</v>
      </c>
      <c r="H129" s="25">
        <v>23</v>
      </c>
      <c r="I129" s="25"/>
      <c r="J129" s="25"/>
      <c r="K129" s="25"/>
    </row>
    <row r="130" spans="1:11">
      <c r="A130" s="22">
        <v>124</v>
      </c>
      <c r="B130" s="22" t="s">
        <v>251</v>
      </c>
      <c r="C130" s="25" t="s">
        <v>214</v>
      </c>
      <c r="D130" s="25" t="s">
        <v>215</v>
      </c>
      <c r="E130" s="20" t="s">
        <v>43</v>
      </c>
      <c r="F130" s="25" t="s">
        <v>129</v>
      </c>
      <c r="G130" s="25">
        <v>12</v>
      </c>
      <c r="H130" s="25">
        <v>12</v>
      </c>
      <c r="I130" s="25"/>
      <c r="J130" s="25"/>
      <c r="K130" s="25"/>
    </row>
    <row r="131" spans="1:11">
      <c r="A131" s="22">
        <v>125</v>
      </c>
      <c r="B131" s="22" t="s">
        <v>251</v>
      </c>
      <c r="C131" s="25" t="s">
        <v>214</v>
      </c>
      <c r="D131" s="25" t="s">
        <v>215</v>
      </c>
      <c r="E131" s="20" t="s">
        <v>17</v>
      </c>
      <c r="F131" s="25" t="s">
        <v>130</v>
      </c>
      <c r="G131" s="25">
        <v>5</v>
      </c>
      <c r="H131" s="25">
        <v>5</v>
      </c>
      <c r="I131" s="25"/>
      <c r="J131" s="25"/>
      <c r="K131" s="25"/>
    </row>
    <row r="132" spans="1:11">
      <c r="A132" s="22">
        <v>126</v>
      </c>
      <c r="B132" s="22" t="s">
        <v>251</v>
      </c>
      <c r="C132" s="25" t="s">
        <v>214</v>
      </c>
      <c r="D132" s="25" t="s">
        <v>215</v>
      </c>
      <c r="E132" s="20" t="s">
        <v>252</v>
      </c>
      <c r="F132" s="25" t="s">
        <v>45</v>
      </c>
      <c r="G132" s="25">
        <v>5</v>
      </c>
      <c r="H132" s="25">
        <v>5</v>
      </c>
      <c r="I132" s="25"/>
      <c r="J132" s="25"/>
      <c r="K132" s="25"/>
    </row>
    <row r="133" spans="1:11">
      <c r="A133" s="22">
        <v>127</v>
      </c>
      <c r="B133" s="22" t="s">
        <v>251</v>
      </c>
      <c r="C133" s="25" t="s">
        <v>214</v>
      </c>
      <c r="D133" s="25" t="s">
        <v>215</v>
      </c>
      <c r="E133" s="20" t="s">
        <v>253</v>
      </c>
      <c r="F133" s="25" t="s">
        <v>46</v>
      </c>
      <c r="G133" s="25">
        <v>35</v>
      </c>
      <c r="H133" s="25">
        <v>34</v>
      </c>
      <c r="I133" s="25">
        <v>1</v>
      </c>
      <c r="J133" s="25"/>
      <c r="K133" s="25"/>
    </row>
    <row r="134" spans="1:11">
      <c r="A134" s="22">
        <v>128</v>
      </c>
      <c r="B134" s="22" t="s">
        <v>251</v>
      </c>
      <c r="C134" s="25" t="s">
        <v>214</v>
      </c>
      <c r="D134" s="25" t="s">
        <v>215</v>
      </c>
      <c r="E134" s="20" t="s">
        <v>254</v>
      </c>
      <c r="F134" s="25" t="s">
        <v>47</v>
      </c>
      <c r="G134" s="25">
        <v>68</v>
      </c>
      <c r="H134" s="25">
        <v>65</v>
      </c>
      <c r="I134" s="25">
        <v>2</v>
      </c>
      <c r="J134" s="25">
        <v>1</v>
      </c>
      <c r="K134" s="25"/>
    </row>
    <row r="135" spans="1:11">
      <c r="A135" s="22">
        <v>129</v>
      </c>
      <c r="B135" s="22" t="s">
        <v>251</v>
      </c>
      <c r="C135" s="25" t="s">
        <v>214</v>
      </c>
      <c r="D135" s="25" t="s">
        <v>215</v>
      </c>
      <c r="E135" s="20" t="s">
        <v>255</v>
      </c>
      <c r="F135" s="25" t="s">
        <v>48</v>
      </c>
      <c r="G135" s="25">
        <v>26</v>
      </c>
      <c r="H135" s="25">
        <v>26</v>
      </c>
      <c r="I135" s="25"/>
      <c r="J135" s="25"/>
      <c r="K135" s="25"/>
    </row>
    <row r="136" spans="1:11">
      <c r="A136" s="22">
        <v>130</v>
      </c>
      <c r="B136" s="22" t="s">
        <v>251</v>
      </c>
      <c r="C136" s="25" t="s">
        <v>214</v>
      </c>
      <c r="D136" s="25" t="s">
        <v>215</v>
      </c>
      <c r="E136" s="20" t="s">
        <v>256</v>
      </c>
      <c r="F136" s="25" t="s">
        <v>131</v>
      </c>
      <c r="G136" s="25">
        <v>35</v>
      </c>
      <c r="H136" s="25">
        <v>35</v>
      </c>
      <c r="I136" s="25"/>
      <c r="J136" s="25"/>
      <c r="K136" s="25"/>
    </row>
    <row r="137" spans="1:11">
      <c r="A137" s="22">
        <v>131</v>
      </c>
      <c r="B137" s="22" t="s">
        <v>257</v>
      </c>
      <c r="C137" s="25" t="s">
        <v>244</v>
      </c>
      <c r="D137" s="25" t="s">
        <v>245</v>
      </c>
      <c r="E137" s="20" t="s">
        <v>104</v>
      </c>
      <c r="F137" s="25" t="s">
        <v>4</v>
      </c>
      <c r="G137" s="25">
        <v>1</v>
      </c>
      <c r="H137" s="25"/>
      <c r="I137" s="25"/>
      <c r="J137" s="25">
        <v>1</v>
      </c>
      <c r="K137" s="25"/>
    </row>
    <row r="138" spans="1:11">
      <c r="A138" s="22">
        <v>132</v>
      </c>
      <c r="B138" s="22" t="s">
        <v>257</v>
      </c>
      <c r="C138" s="25" t="s">
        <v>244</v>
      </c>
      <c r="D138" s="25" t="s">
        <v>245</v>
      </c>
      <c r="E138" s="20" t="s">
        <v>5</v>
      </c>
      <c r="F138" s="25" t="s">
        <v>111</v>
      </c>
      <c r="G138" s="25">
        <v>127</v>
      </c>
      <c r="H138" s="25">
        <v>1</v>
      </c>
      <c r="I138" s="25">
        <v>4</v>
      </c>
      <c r="J138" s="25">
        <v>29</v>
      </c>
      <c r="K138" s="25">
        <v>93</v>
      </c>
    </row>
    <row r="139" spans="1:11">
      <c r="A139" s="22">
        <v>133</v>
      </c>
      <c r="B139" s="22" t="s">
        <v>257</v>
      </c>
      <c r="C139" s="25" t="s">
        <v>244</v>
      </c>
      <c r="D139" s="25" t="s">
        <v>245</v>
      </c>
      <c r="E139" s="20" t="s">
        <v>7</v>
      </c>
      <c r="F139" s="25" t="s">
        <v>112</v>
      </c>
      <c r="G139" s="25">
        <v>5</v>
      </c>
      <c r="H139" s="25"/>
      <c r="I139" s="25"/>
      <c r="J139" s="25">
        <v>5</v>
      </c>
      <c r="K139" s="25"/>
    </row>
    <row r="140" spans="1:11">
      <c r="A140" s="22">
        <v>134</v>
      </c>
      <c r="B140" s="22" t="s">
        <v>257</v>
      </c>
      <c r="C140" s="25" t="s">
        <v>244</v>
      </c>
      <c r="D140" s="25" t="s">
        <v>245</v>
      </c>
      <c r="E140" s="20" t="s">
        <v>9</v>
      </c>
      <c r="F140" s="25" t="s">
        <v>113</v>
      </c>
      <c r="G140" s="25">
        <v>64</v>
      </c>
      <c r="H140" s="25"/>
      <c r="I140" s="25">
        <v>7</v>
      </c>
      <c r="J140" s="25">
        <v>46</v>
      </c>
      <c r="K140" s="25">
        <v>12</v>
      </c>
    </row>
    <row r="141" spans="1:11">
      <c r="A141" s="22">
        <v>135</v>
      </c>
      <c r="B141" s="22" t="s">
        <v>257</v>
      </c>
      <c r="C141" s="25" t="s">
        <v>244</v>
      </c>
      <c r="D141" s="25" t="s">
        <v>245</v>
      </c>
      <c r="E141" s="20">
        <v>1805</v>
      </c>
      <c r="F141" s="25" t="s">
        <v>114</v>
      </c>
      <c r="G141" s="25"/>
      <c r="H141" s="25"/>
      <c r="I141" s="25"/>
      <c r="J141" s="25"/>
      <c r="K141" s="25"/>
    </row>
    <row r="142" spans="1:11">
      <c r="A142" s="22">
        <v>136</v>
      </c>
      <c r="B142" s="22" t="s">
        <v>257</v>
      </c>
      <c r="C142" s="25" t="s">
        <v>244</v>
      </c>
      <c r="D142" s="25" t="s">
        <v>245</v>
      </c>
      <c r="E142" s="20" t="s">
        <v>13</v>
      </c>
      <c r="F142" s="25" t="s">
        <v>115</v>
      </c>
      <c r="G142" s="25">
        <v>16</v>
      </c>
      <c r="H142" s="25"/>
      <c r="I142" s="25"/>
      <c r="J142" s="25">
        <v>11</v>
      </c>
      <c r="K142" s="25">
        <v>6</v>
      </c>
    </row>
    <row r="143" spans="1:11">
      <c r="A143" s="22">
        <v>137</v>
      </c>
      <c r="B143" s="22" t="s">
        <v>257</v>
      </c>
      <c r="C143" s="25" t="s">
        <v>244</v>
      </c>
      <c r="D143" s="25" t="s">
        <v>245</v>
      </c>
      <c r="E143" s="20" t="s">
        <v>15</v>
      </c>
      <c r="F143" s="25" t="s">
        <v>116</v>
      </c>
      <c r="G143" s="25">
        <v>3</v>
      </c>
      <c r="H143" s="25"/>
      <c r="I143" s="25">
        <v>1</v>
      </c>
      <c r="J143" s="25">
        <v>2</v>
      </c>
      <c r="K143" s="25"/>
    </row>
    <row r="144" spans="1:11">
      <c r="A144" s="22">
        <v>138</v>
      </c>
      <c r="B144" s="22" t="s">
        <v>257</v>
      </c>
      <c r="C144" s="25" t="s">
        <v>244</v>
      </c>
      <c r="D144" s="25" t="s">
        <v>245</v>
      </c>
      <c r="E144" s="20" t="s">
        <v>19</v>
      </c>
      <c r="F144" s="25" t="s">
        <v>117</v>
      </c>
      <c r="G144" s="25">
        <v>2</v>
      </c>
      <c r="H144" s="25"/>
      <c r="I144" s="25">
        <v>1</v>
      </c>
      <c r="J144" s="25">
        <v>1</v>
      </c>
      <c r="K144" s="25"/>
    </row>
    <row r="145" spans="1:11">
      <c r="A145" s="22">
        <v>139</v>
      </c>
      <c r="B145" s="22" t="s">
        <v>257</v>
      </c>
      <c r="C145" s="25" t="s">
        <v>244</v>
      </c>
      <c r="D145" s="25" t="s">
        <v>245</v>
      </c>
      <c r="E145" s="20" t="s">
        <v>21</v>
      </c>
      <c r="F145" s="25" t="s">
        <v>118</v>
      </c>
      <c r="G145" s="25">
        <v>3</v>
      </c>
      <c r="H145" s="25"/>
      <c r="I145" s="25"/>
      <c r="J145" s="25">
        <v>2</v>
      </c>
      <c r="K145" s="25">
        <v>1</v>
      </c>
    </row>
    <row r="146" spans="1:11">
      <c r="A146" s="22">
        <v>140</v>
      </c>
      <c r="B146" s="22" t="s">
        <v>257</v>
      </c>
      <c r="C146" s="25" t="s">
        <v>244</v>
      </c>
      <c r="D146" s="25" t="s">
        <v>245</v>
      </c>
      <c r="E146" s="20" t="s">
        <v>23</v>
      </c>
      <c r="F146" s="25" t="s">
        <v>119</v>
      </c>
      <c r="G146" s="25">
        <v>5</v>
      </c>
      <c r="H146" s="25"/>
      <c r="I146" s="25"/>
      <c r="J146" s="25">
        <v>5</v>
      </c>
      <c r="K146" s="25"/>
    </row>
    <row r="147" spans="1:11">
      <c r="A147" s="22">
        <v>141</v>
      </c>
      <c r="B147" s="22" t="s">
        <v>257</v>
      </c>
      <c r="C147" s="25" t="s">
        <v>244</v>
      </c>
      <c r="D147" s="25" t="s">
        <v>245</v>
      </c>
      <c r="E147" s="20" t="s">
        <v>25</v>
      </c>
      <c r="F147" s="25" t="s">
        <v>120</v>
      </c>
      <c r="G147" s="25">
        <v>1</v>
      </c>
      <c r="H147" s="25"/>
      <c r="I147" s="25"/>
      <c r="J147" s="25">
        <v>1</v>
      </c>
      <c r="K147" s="25"/>
    </row>
    <row r="148" spans="1:11">
      <c r="A148" s="22">
        <v>142</v>
      </c>
      <c r="B148" s="22" t="s">
        <v>257</v>
      </c>
      <c r="C148" s="25" t="s">
        <v>244</v>
      </c>
      <c r="D148" s="25" t="s">
        <v>245</v>
      </c>
      <c r="E148" s="20" t="s">
        <v>27</v>
      </c>
      <c r="F148" s="25" t="s">
        <v>121</v>
      </c>
      <c r="G148" s="25">
        <v>1</v>
      </c>
      <c r="H148" s="25"/>
      <c r="I148" s="25"/>
      <c r="J148" s="25"/>
      <c r="K148" s="25">
        <v>1</v>
      </c>
    </row>
    <row r="149" spans="1:11">
      <c r="A149" s="22">
        <v>143</v>
      </c>
      <c r="B149" s="22" t="s">
        <v>257</v>
      </c>
      <c r="C149" s="25" t="s">
        <v>244</v>
      </c>
      <c r="D149" s="25" t="s">
        <v>245</v>
      </c>
      <c r="E149" s="20" t="s">
        <v>29</v>
      </c>
      <c r="F149" s="25" t="s">
        <v>122</v>
      </c>
      <c r="G149" s="25">
        <v>76</v>
      </c>
      <c r="H149" s="25"/>
      <c r="I149" s="25">
        <v>9</v>
      </c>
      <c r="J149" s="25">
        <v>58</v>
      </c>
      <c r="K149" s="25">
        <v>9</v>
      </c>
    </row>
    <row r="150" spans="1:11">
      <c r="A150" s="22">
        <v>144</v>
      </c>
      <c r="B150" s="22" t="s">
        <v>257</v>
      </c>
      <c r="C150" s="25" t="s">
        <v>244</v>
      </c>
      <c r="D150" s="25" t="s">
        <v>245</v>
      </c>
      <c r="E150" s="20" t="s">
        <v>31</v>
      </c>
      <c r="F150" s="25" t="s">
        <v>123</v>
      </c>
      <c r="G150" s="25">
        <v>6</v>
      </c>
      <c r="H150" s="25"/>
      <c r="I150" s="25">
        <v>1</v>
      </c>
      <c r="J150" s="25">
        <v>4</v>
      </c>
      <c r="K150" s="25">
        <v>1</v>
      </c>
    </row>
    <row r="151" spans="1:11">
      <c r="A151" s="22">
        <v>145</v>
      </c>
      <c r="B151" s="22" t="s">
        <v>257</v>
      </c>
      <c r="C151" s="25" t="s">
        <v>244</v>
      </c>
      <c r="D151" s="25" t="s">
        <v>245</v>
      </c>
      <c r="E151" s="20" t="s">
        <v>33</v>
      </c>
      <c r="F151" s="25" t="s">
        <v>124</v>
      </c>
      <c r="G151" s="25">
        <v>4</v>
      </c>
      <c r="H151" s="25"/>
      <c r="I151" s="25">
        <v>1</v>
      </c>
      <c r="J151" s="25">
        <v>3</v>
      </c>
      <c r="K151" s="25"/>
    </row>
    <row r="152" spans="1:11">
      <c r="A152" s="22">
        <v>146</v>
      </c>
      <c r="B152" s="22" t="s">
        <v>257</v>
      </c>
      <c r="C152" s="25" t="s">
        <v>244</v>
      </c>
      <c r="D152" s="25" t="s">
        <v>245</v>
      </c>
      <c r="E152" s="20" t="s">
        <v>35</v>
      </c>
      <c r="F152" s="25" t="s">
        <v>125</v>
      </c>
      <c r="G152" s="25">
        <v>58</v>
      </c>
      <c r="H152" s="25"/>
      <c r="I152" s="25">
        <v>8</v>
      </c>
      <c r="J152" s="25">
        <v>27</v>
      </c>
      <c r="K152" s="25">
        <v>25</v>
      </c>
    </row>
    <row r="153" spans="1:11">
      <c r="A153" s="22">
        <v>147</v>
      </c>
      <c r="B153" s="22" t="s">
        <v>257</v>
      </c>
      <c r="C153" s="25" t="s">
        <v>244</v>
      </c>
      <c r="D153" s="25" t="s">
        <v>245</v>
      </c>
      <c r="E153" s="20" t="s">
        <v>37</v>
      </c>
      <c r="F153" s="25" t="s">
        <v>126</v>
      </c>
      <c r="G153" s="25">
        <v>1</v>
      </c>
      <c r="H153" s="25"/>
      <c r="I153" s="25"/>
      <c r="J153" s="25"/>
      <c r="K153" s="25">
        <v>1</v>
      </c>
    </row>
    <row r="154" spans="1:11">
      <c r="A154" s="22">
        <v>148</v>
      </c>
      <c r="B154" s="22" t="s">
        <v>257</v>
      </c>
      <c r="C154" s="25" t="s">
        <v>244</v>
      </c>
      <c r="D154" s="25" t="s">
        <v>245</v>
      </c>
      <c r="E154" s="20">
        <v>1818</v>
      </c>
      <c r="F154" s="25" t="s">
        <v>127</v>
      </c>
      <c r="G154" s="25"/>
      <c r="H154" s="25"/>
      <c r="I154" s="25"/>
      <c r="J154" s="25"/>
      <c r="K154" s="25"/>
    </row>
    <row r="155" spans="1:11">
      <c r="A155" s="22">
        <v>149</v>
      </c>
      <c r="B155" s="22" t="s">
        <v>257</v>
      </c>
      <c r="C155" s="25" t="s">
        <v>244</v>
      </c>
      <c r="D155" s="25" t="s">
        <v>245</v>
      </c>
      <c r="E155" s="20" t="s">
        <v>41</v>
      </c>
      <c r="F155" s="25" t="s">
        <v>128</v>
      </c>
      <c r="G155" s="25">
        <v>15</v>
      </c>
      <c r="H155" s="25"/>
      <c r="I155" s="25">
        <v>2</v>
      </c>
      <c r="J155" s="25">
        <v>7</v>
      </c>
      <c r="K155" s="25">
        <v>6</v>
      </c>
    </row>
    <row r="156" spans="1:11">
      <c r="A156" s="22">
        <v>150</v>
      </c>
      <c r="B156" s="22" t="s">
        <v>257</v>
      </c>
      <c r="C156" s="25" t="s">
        <v>244</v>
      </c>
      <c r="D156" s="25" t="s">
        <v>245</v>
      </c>
      <c r="E156" s="20" t="s">
        <v>43</v>
      </c>
      <c r="F156" s="25" t="s">
        <v>129</v>
      </c>
      <c r="G156" s="25">
        <v>17</v>
      </c>
      <c r="H156" s="25"/>
      <c r="I156" s="25"/>
      <c r="J156" s="25">
        <v>6</v>
      </c>
      <c r="K156" s="25">
        <v>11</v>
      </c>
    </row>
    <row r="157" spans="1:11">
      <c r="A157" s="22">
        <v>151</v>
      </c>
      <c r="B157" s="22" t="s">
        <v>257</v>
      </c>
      <c r="C157" s="25" t="s">
        <v>244</v>
      </c>
      <c r="D157" s="25" t="s">
        <v>245</v>
      </c>
      <c r="E157" s="20">
        <v>1821</v>
      </c>
      <c r="F157" s="25" t="s">
        <v>130</v>
      </c>
      <c r="G157" s="25"/>
      <c r="H157" s="25"/>
      <c r="I157" s="25"/>
      <c r="J157" s="25"/>
      <c r="K157" s="25"/>
    </row>
    <row r="158" spans="1:11">
      <c r="A158" s="22">
        <v>152</v>
      </c>
      <c r="B158" s="22" t="s">
        <v>257</v>
      </c>
      <c r="C158" s="25" t="s">
        <v>244</v>
      </c>
      <c r="D158" s="25" t="s">
        <v>245</v>
      </c>
      <c r="E158" s="20" t="s">
        <v>252</v>
      </c>
      <c r="F158" s="25" t="s">
        <v>45</v>
      </c>
      <c r="G158" s="25">
        <v>1</v>
      </c>
      <c r="H158" s="25"/>
      <c r="I158" s="25">
        <v>1</v>
      </c>
      <c r="J158" s="25"/>
      <c r="K158" s="25"/>
    </row>
    <row r="159" spans="1:11">
      <c r="A159" s="22">
        <v>153</v>
      </c>
      <c r="B159" s="22" t="s">
        <v>257</v>
      </c>
      <c r="C159" s="25" t="s">
        <v>244</v>
      </c>
      <c r="D159" s="25" t="s">
        <v>245</v>
      </c>
      <c r="E159" s="20" t="s">
        <v>253</v>
      </c>
      <c r="F159" s="25" t="s">
        <v>46</v>
      </c>
      <c r="G159" s="25">
        <v>76</v>
      </c>
      <c r="H159" s="25"/>
      <c r="I159" s="25">
        <v>3</v>
      </c>
      <c r="J159" s="25">
        <v>55</v>
      </c>
      <c r="K159" s="25">
        <v>18</v>
      </c>
    </row>
    <row r="160" spans="1:11">
      <c r="A160" s="22">
        <v>154</v>
      </c>
      <c r="B160" s="22" t="s">
        <v>257</v>
      </c>
      <c r="C160" s="25" t="s">
        <v>244</v>
      </c>
      <c r="D160" s="25" t="s">
        <v>245</v>
      </c>
      <c r="E160" s="20" t="s">
        <v>254</v>
      </c>
      <c r="F160" s="25" t="s">
        <v>47</v>
      </c>
      <c r="G160" s="25">
        <v>86</v>
      </c>
      <c r="H160" s="25"/>
      <c r="I160" s="25">
        <v>8</v>
      </c>
      <c r="J160" s="25">
        <v>49</v>
      </c>
      <c r="K160" s="25">
        <v>31</v>
      </c>
    </row>
    <row r="161" spans="1:11">
      <c r="A161" s="22">
        <v>155</v>
      </c>
      <c r="B161" s="22" t="s">
        <v>257</v>
      </c>
      <c r="C161" s="25" t="s">
        <v>244</v>
      </c>
      <c r="D161" s="25" t="s">
        <v>245</v>
      </c>
      <c r="E161" s="20">
        <v>1864</v>
      </c>
      <c r="F161" s="25" t="s">
        <v>48</v>
      </c>
      <c r="G161" s="25"/>
      <c r="H161" s="25"/>
      <c r="I161" s="25"/>
      <c r="J161" s="25"/>
      <c r="K161" s="25"/>
    </row>
    <row r="162" spans="1:11">
      <c r="A162" s="22">
        <v>156</v>
      </c>
      <c r="B162" s="22" t="s">
        <v>257</v>
      </c>
      <c r="C162" s="25" t="s">
        <v>244</v>
      </c>
      <c r="D162" s="25" t="s">
        <v>245</v>
      </c>
      <c r="E162" s="20" t="s">
        <v>256</v>
      </c>
      <c r="F162" s="25" t="s">
        <v>131</v>
      </c>
      <c r="G162" s="25">
        <v>4</v>
      </c>
      <c r="H162" s="25"/>
      <c r="I162" s="25"/>
      <c r="J162" s="25">
        <v>2</v>
      </c>
      <c r="K162" s="25">
        <v>2</v>
      </c>
    </row>
    <row r="163" spans="1:11">
      <c r="A163" s="22">
        <v>157</v>
      </c>
      <c r="B163" s="22" t="s">
        <v>258</v>
      </c>
      <c r="C163" s="25" t="s">
        <v>230</v>
      </c>
      <c r="D163" s="25" t="s">
        <v>231</v>
      </c>
      <c r="E163" s="20" t="s">
        <v>104</v>
      </c>
      <c r="F163" s="25" t="s">
        <v>4</v>
      </c>
      <c r="G163" s="25">
        <v>3</v>
      </c>
      <c r="H163" s="25"/>
      <c r="I163" s="25"/>
      <c r="J163" s="25">
        <v>3</v>
      </c>
      <c r="K163" s="25"/>
    </row>
    <row r="164" spans="1:11">
      <c r="A164" s="22">
        <v>158</v>
      </c>
      <c r="B164" s="22" t="s">
        <v>258</v>
      </c>
      <c r="C164" s="25" t="s">
        <v>230</v>
      </c>
      <c r="D164" s="25" t="s">
        <v>231</v>
      </c>
      <c r="E164" s="20" t="s">
        <v>5</v>
      </c>
      <c r="F164" s="25" t="s">
        <v>111</v>
      </c>
      <c r="G164" s="25">
        <v>62</v>
      </c>
      <c r="H164" s="25"/>
      <c r="I164" s="25">
        <v>1</v>
      </c>
      <c r="J164" s="25">
        <v>58</v>
      </c>
      <c r="K164" s="25">
        <v>3</v>
      </c>
    </row>
    <row r="165" spans="1:11">
      <c r="A165" s="22">
        <v>159</v>
      </c>
      <c r="B165" s="22" t="s">
        <v>258</v>
      </c>
      <c r="C165" s="25" t="s">
        <v>230</v>
      </c>
      <c r="D165" s="25" t="s">
        <v>231</v>
      </c>
      <c r="E165" s="20" t="s">
        <v>7</v>
      </c>
      <c r="F165" s="25" t="s">
        <v>112</v>
      </c>
      <c r="G165" s="25">
        <v>22</v>
      </c>
      <c r="H165" s="25"/>
      <c r="I165" s="25">
        <v>4</v>
      </c>
      <c r="J165" s="25">
        <v>13</v>
      </c>
      <c r="K165" s="25">
        <v>5</v>
      </c>
    </row>
    <row r="166" spans="1:11">
      <c r="A166" s="22">
        <v>160</v>
      </c>
      <c r="B166" s="22" t="s">
        <v>258</v>
      </c>
      <c r="C166" s="25" t="s">
        <v>230</v>
      </c>
      <c r="D166" s="25" t="s">
        <v>231</v>
      </c>
      <c r="E166" s="20" t="s">
        <v>9</v>
      </c>
      <c r="F166" s="25" t="s">
        <v>113</v>
      </c>
      <c r="G166" s="25">
        <v>142</v>
      </c>
      <c r="H166" s="25"/>
      <c r="I166" s="25">
        <v>7</v>
      </c>
      <c r="J166" s="25">
        <v>132</v>
      </c>
      <c r="K166" s="25">
        <v>3</v>
      </c>
    </row>
    <row r="167" spans="1:11">
      <c r="A167" s="22">
        <v>161</v>
      </c>
      <c r="B167" s="22" t="s">
        <v>258</v>
      </c>
      <c r="C167" s="25" t="s">
        <v>230</v>
      </c>
      <c r="D167" s="25" t="s">
        <v>231</v>
      </c>
      <c r="E167" s="20" t="s">
        <v>11</v>
      </c>
      <c r="F167" s="25" t="s">
        <v>114</v>
      </c>
      <c r="G167" s="25">
        <v>43</v>
      </c>
      <c r="H167" s="25"/>
      <c r="I167" s="25">
        <v>4</v>
      </c>
      <c r="J167" s="25">
        <v>35</v>
      </c>
      <c r="K167" s="25">
        <v>5</v>
      </c>
    </row>
    <row r="168" spans="1:11">
      <c r="A168" s="22">
        <v>162</v>
      </c>
      <c r="B168" s="22" t="s">
        <v>258</v>
      </c>
      <c r="C168" s="25" t="s">
        <v>230</v>
      </c>
      <c r="D168" s="25" t="s">
        <v>231</v>
      </c>
      <c r="E168" s="20" t="s">
        <v>13</v>
      </c>
      <c r="F168" s="25" t="s">
        <v>115</v>
      </c>
      <c r="G168" s="25">
        <v>53</v>
      </c>
      <c r="H168" s="25"/>
      <c r="I168" s="25">
        <v>6</v>
      </c>
      <c r="J168" s="25">
        <v>44</v>
      </c>
      <c r="K168" s="25">
        <v>3</v>
      </c>
    </row>
    <row r="169" spans="1:11">
      <c r="A169" s="22">
        <v>163</v>
      </c>
      <c r="B169" s="22" t="s">
        <v>258</v>
      </c>
      <c r="C169" s="25" t="s">
        <v>230</v>
      </c>
      <c r="D169" s="25" t="s">
        <v>231</v>
      </c>
      <c r="E169" s="20" t="s">
        <v>15</v>
      </c>
      <c r="F169" s="25" t="s">
        <v>116</v>
      </c>
      <c r="G169" s="25">
        <v>33</v>
      </c>
      <c r="H169" s="25">
        <v>1</v>
      </c>
      <c r="I169" s="25">
        <v>3</v>
      </c>
      <c r="J169" s="25">
        <v>29</v>
      </c>
      <c r="K169" s="25"/>
    </row>
    <row r="170" spans="1:11">
      <c r="A170" s="22">
        <v>164</v>
      </c>
      <c r="B170" s="22" t="s">
        <v>258</v>
      </c>
      <c r="C170" s="25" t="s">
        <v>230</v>
      </c>
      <c r="D170" s="25" t="s">
        <v>231</v>
      </c>
      <c r="E170" s="20" t="s">
        <v>19</v>
      </c>
      <c r="F170" s="25" t="s">
        <v>117</v>
      </c>
      <c r="G170" s="25">
        <v>3</v>
      </c>
      <c r="H170" s="25"/>
      <c r="I170" s="25">
        <v>3</v>
      </c>
      <c r="J170" s="25"/>
      <c r="K170" s="25"/>
    </row>
    <row r="171" spans="1:11">
      <c r="A171" s="22">
        <v>165</v>
      </c>
      <c r="B171" s="22" t="s">
        <v>258</v>
      </c>
      <c r="C171" s="25" t="s">
        <v>230</v>
      </c>
      <c r="D171" s="25" t="s">
        <v>231</v>
      </c>
      <c r="E171" s="20" t="s">
        <v>21</v>
      </c>
      <c r="F171" s="25" t="s">
        <v>118</v>
      </c>
      <c r="G171" s="25">
        <v>2</v>
      </c>
      <c r="H171" s="25"/>
      <c r="I171" s="25"/>
      <c r="J171" s="25">
        <v>2</v>
      </c>
      <c r="K171" s="25"/>
    </row>
    <row r="172" spans="1:11">
      <c r="A172" s="22">
        <v>166</v>
      </c>
      <c r="B172" s="22" t="s">
        <v>258</v>
      </c>
      <c r="C172" s="25" t="s">
        <v>230</v>
      </c>
      <c r="D172" s="25" t="s">
        <v>231</v>
      </c>
      <c r="E172" s="20" t="s">
        <v>23</v>
      </c>
      <c r="F172" s="25" t="s">
        <v>119</v>
      </c>
      <c r="G172" s="25">
        <v>7</v>
      </c>
      <c r="H172" s="25"/>
      <c r="I172" s="25">
        <v>2</v>
      </c>
      <c r="J172" s="25">
        <v>5</v>
      </c>
      <c r="K172" s="25"/>
    </row>
    <row r="173" spans="1:11">
      <c r="A173" s="22">
        <v>167</v>
      </c>
      <c r="B173" s="22" t="s">
        <v>258</v>
      </c>
      <c r="C173" s="25" t="s">
        <v>230</v>
      </c>
      <c r="D173" s="25" t="s">
        <v>231</v>
      </c>
      <c r="E173" s="20" t="s">
        <v>25</v>
      </c>
      <c r="F173" s="25" t="s">
        <v>120</v>
      </c>
      <c r="G173" s="25">
        <v>5</v>
      </c>
      <c r="H173" s="25"/>
      <c r="I173" s="25">
        <v>1</v>
      </c>
      <c r="J173" s="25">
        <v>4</v>
      </c>
      <c r="K173" s="25"/>
    </row>
    <row r="174" spans="1:11">
      <c r="A174" s="22">
        <v>168</v>
      </c>
      <c r="B174" s="22" t="s">
        <v>258</v>
      </c>
      <c r="C174" s="25" t="s">
        <v>230</v>
      </c>
      <c r="D174" s="25" t="s">
        <v>231</v>
      </c>
      <c r="E174" s="20" t="s">
        <v>27</v>
      </c>
      <c r="F174" s="25" t="s">
        <v>121</v>
      </c>
      <c r="G174" s="25">
        <v>22</v>
      </c>
      <c r="H174" s="25"/>
      <c r="I174" s="25">
        <v>12</v>
      </c>
      <c r="J174" s="25">
        <v>10</v>
      </c>
      <c r="K174" s="25"/>
    </row>
    <row r="175" spans="1:11">
      <c r="A175" s="22">
        <v>169</v>
      </c>
      <c r="B175" s="22" t="s">
        <v>258</v>
      </c>
      <c r="C175" s="25" t="s">
        <v>230</v>
      </c>
      <c r="D175" s="25" t="s">
        <v>231</v>
      </c>
      <c r="E175" s="20" t="s">
        <v>29</v>
      </c>
      <c r="F175" s="25" t="s">
        <v>122</v>
      </c>
      <c r="G175" s="25">
        <v>75</v>
      </c>
      <c r="H175" s="25">
        <v>1</v>
      </c>
      <c r="I175" s="25">
        <v>5</v>
      </c>
      <c r="J175" s="25">
        <v>69</v>
      </c>
      <c r="K175" s="25"/>
    </row>
    <row r="176" spans="1:11">
      <c r="A176" s="22">
        <v>170</v>
      </c>
      <c r="B176" s="22" t="s">
        <v>258</v>
      </c>
      <c r="C176" s="25" t="s">
        <v>230</v>
      </c>
      <c r="D176" s="25" t="s">
        <v>231</v>
      </c>
      <c r="E176" s="20" t="s">
        <v>31</v>
      </c>
      <c r="F176" s="25" t="s">
        <v>123</v>
      </c>
      <c r="G176" s="25">
        <v>23</v>
      </c>
      <c r="H176" s="25"/>
      <c r="I176" s="25">
        <v>2</v>
      </c>
      <c r="J176" s="25">
        <v>21</v>
      </c>
      <c r="K176" s="25"/>
    </row>
    <row r="177" spans="1:11">
      <c r="A177" s="22">
        <v>171</v>
      </c>
      <c r="B177" s="22" t="s">
        <v>258</v>
      </c>
      <c r="C177" s="25" t="s">
        <v>230</v>
      </c>
      <c r="D177" s="25" t="s">
        <v>231</v>
      </c>
      <c r="E177" s="20" t="s">
        <v>33</v>
      </c>
      <c r="F177" s="25" t="s">
        <v>124</v>
      </c>
      <c r="G177" s="25">
        <v>8</v>
      </c>
      <c r="H177" s="25"/>
      <c r="I177" s="25"/>
      <c r="J177" s="25">
        <v>8</v>
      </c>
      <c r="K177" s="25"/>
    </row>
    <row r="178" spans="1:11">
      <c r="A178" s="22">
        <v>172</v>
      </c>
      <c r="B178" s="22" t="s">
        <v>258</v>
      </c>
      <c r="C178" s="25" t="s">
        <v>230</v>
      </c>
      <c r="D178" s="25" t="s">
        <v>231</v>
      </c>
      <c r="E178" s="20" t="s">
        <v>35</v>
      </c>
      <c r="F178" s="25" t="s">
        <v>125</v>
      </c>
      <c r="G178" s="25">
        <v>26</v>
      </c>
      <c r="H178" s="25"/>
      <c r="I178" s="25">
        <v>1</v>
      </c>
      <c r="J178" s="25">
        <v>25</v>
      </c>
      <c r="K178" s="25"/>
    </row>
    <row r="179" spans="1:11">
      <c r="A179" s="22">
        <v>173</v>
      </c>
      <c r="B179" s="22" t="s">
        <v>258</v>
      </c>
      <c r="C179" s="25" t="s">
        <v>230</v>
      </c>
      <c r="D179" s="25" t="s">
        <v>231</v>
      </c>
      <c r="E179" s="20" t="s">
        <v>37</v>
      </c>
      <c r="F179" s="25" t="s">
        <v>126</v>
      </c>
      <c r="G179" s="25">
        <v>39</v>
      </c>
      <c r="H179" s="25"/>
      <c r="I179" s="25">
        <v>7</v>
      </c>
      <c r="J179" s="25">
        <v>31</v>
      </c>
      <c r="K179" s="25">
        <v>1</v>
      </c>
    </row>
    <row r="180" spans="1:11">
      <c r="A180" s="22">
        <v>174</v>
      </c>
      <c r="B180" s="22" t="s">
        <v>258</v>
      </c>
      <c r="C180" s="25" t="s">
        <v>230</v>
      </c>
      <c r="D180" s="25" t="s">
        <v>231</v>
      </c>
      <c r="E180" s="20" t="s">
        <v>39</v>
      </c>
      <c r="F180" s="25" t="s">
        <v>127</v>
      </c>
      <c r="G180" s="25">
        <v>67</v>
      </c>
      <c r="H180" s="25">
        <v>1</v>
      </c>
      <c r="I180" s="25">
        <v>17</v>
      </c>
      <c r="J180" s="25">
        <v>46</v>
      </c>
      <c r="K180" s="25">
        <v>3</v>
      </c>
    </row>
    <row r="181" spans="1:11">
      <c r="A181" s="22">
        <v>175</v>
      </c>
      <c r="B181" s="22" t="s">
        <v>258</v>
      </c>
      <c r="C181" s="25" t="s">
        <v>230</v>
      </c>
      <c r="D181" s="25" t="s">
        <v>231</v>
      </c>
      <c r="E181" s="20" t="s">
        <v>41</v>
      </c>
      <c r="F181" s="25" t="s">
        <v>128</v>
      </c>
      <c r="G181" s="25">
        <v>5</v>
      </c>
      <c r="H181" s="25"/>
      <c r="I181" s="25">
        <v>1</v>
      </c>
      <c r="J181" s="25">
        <v>4</v>
      </c>
      <c r="K181" s="25"/>
    </row>
    <row r="182" spans="1:11">
      <c r="A182" s="22">
        <v>176</v>
      </c>
      <c r="B182" s="22" t="s">
        <v>258</v>
      </c>
      <c r="C182" s="25" t="s">
        <v>230</v>
      </c>
      <c r="D182" s="25" t="s">
        <v>231</v>
      </c>
      <c r="E182" s="20" t="s">
        <v>43</v>
      </c>
      <c r="F182" s="25" t="s">
        <v>129</v>
      </c>
      <c r="G182" s="25">
        <v>68</v>
      </c>
      <c r="H182" s="25"/>
      <c r="I182" s="25">
        <v>2</v>
      </c>
      <c r="J182" s="25">
        <v>59</v>
      </c>
      <c r="K182" s="25">
        <v>8</v>
      </c>
    </row>
    <row r="183" spans="1:11">
      <c r="A183" s="22">
        <v>177</v>
      </c>
      <c r="B183" s="22" t="s">
        <v>258</v>
      </c>
      <c r="C183" s="25" t="s">
        <v>230</v>
      </c>
      <c r="D183" s="25" t="s">
        <v>231</v>
      </c>
      <c r="E183" s="20" t="s">
        <v>17</v>
      </c>
      <c r="F183" s="25" t="s">
        <v>130</v>
      </c>
      <c r="G183" s="25">
        <v>36</v>
      </c>
      <c r="H183" s="25">
        <v>1</v>
      </c>
      <c r="I183" s="25">
        <v>4</v>
      </c>
      <c r="J183" s="25">
        <v>25</v>
      </c>
      <c r="K183" s="25">
        <v>7</v>
      </c>
    </row>
    <row r="184" spans="1:11">
      <c r="A184" s="22">
        <v>178</v>
      </c>
      <c r="B184" s="22" t="s">
        <v>258</v>
      </c>
      <c r="C184" s="25" t="s">
        <v>230</v>
      </c>
      <c r="D184" s="25" t="s">
        <v>231</v>
      </c>
      <c r="E184" s="20" t="s">
        <v>252</v>
      </c>
      <c r="F184" s="25" t="s">
        <v>45</v>
      </c>
      <c r="G184" s="25">
        <v>34</v>
      </c>
      <c r="H184" s="25"/>
      <c r="I184" s="25">
        <v>2</v>
      </c>
      <c r="J184" s="25">
        <v>30</v>
      </c>
      <c r="K184" s="25">
        <v>2</v>
      </c>
    </row>
    <row r="185" spans="1:11">
      <c r="A185" s="22">
        <v>179</v>
      </c>
      <c r="B185" s="22" t="s">
        <v>258</v>
      </c>
      <c r="C185" s="25" t="s">
        <v>230</v>
      </c>
      <c r="D185" s="25" t="s">
        <v>231</v>
      </c>
      <c r="E185" s="20" t="s">
        <v>253</v>
      </c>
      <c r="F185" s="25" t="s">
        <v>46</v>
      </c>
      <c r="G185" s="25">
        <v>113</v>
      </c>
      <c r="H185" s="25">
        <v>1</v>
      </c>
      <c r="I185" s="25">
        <v>5</v>
      </c>
      <c r="J185" s="25">
        <v>101</v>
      </c>
      <c r="K185" s="25">
        <v>6</v>
      </c>
    </row>
    <row r="186" spans="1:11">
      <c r="A186" s="22">
        <v>180</v>
      </c>
      <c r="B186" s="22" t="s">
        <v>258</v>
      </c>
      <c r="C186" s="25" t="s">
        <v>230</v>
      </c>
      <c r="D186" s="25" t="s">
        <v>231</v>
      </c>
      <c r="E186" s="20" t="s">
        <v>254</v>
      </c>
      <c r="F186" s="25" t="s">
        <v>47</v>
      </c>
      <c r="G186" s="25">
        <v>73</v>
      </c>
      <c r="H186" s="25">
        <v>1</v>
      </c>
      <c r="I186" s="25">
        <v>10</v>
      </c>
      <c r="J186" s="25">
        <v>58</v>
      </c>
      <c r="K186" s="25">
        <v>4</v>
      </c>
    </row>
    <row r="187" spans="1:11">
      <c r="A187" s="22">
        <v>181</v>
      </c>
      <c r="B187" s="22" t="s">
        <v>258</v>
      </c>
      <c r="C187" s="25" t="s">
        <v>230</v>
      </c>
      <c r="D187" s="25" t="s">
        <v>231</v>
      </c>
      <c r="E187" s="20" t="s">
        <v>255</v>
      </c>
      <c r="F187" s="25" t="s">
        <v>48</v>
      </c>
      <c r="G187" s="25">
        <v>12</v>
      </c>
      <c r="H187" s="25"/>
      <c r="I187" s="25">
        <v>4</v>
      </c>
      <c r="J187" s="25">
        <v>9</v>
      </c>
      <c r="K187" s="25"/>
    </row>
    <row r="188" spans="1:11">
      <c r="A188" s="22">
        <v>182</v>
      </c>
      <c r="B188" s="22" t="s">
        <v>258</v>
      </c>
      <c r="C188" s="25" t="s">
        <v>230</v>
      </c>
      <c r="D188" s="25" t="s">
        <v>231</v>
      </c>
      <c r="E188" s="20" t="s">
        <v>256</v>
      </c>
      <c r="F188" s="25" t="s">
        <v>131</v>
      </c>
      <c r="G188" s="25">
        <v>34</v>
      </c>
      <c r="H188" s="25"/>
      <c r="I188" s="25">
        <v>8</v>
      </c>
      <c r="J188" s="25">
        <v>24</v>
      </c>
      <c r="K188" s="25">
        <v>2</v>
      </c>
    </row>
    <row r="189" spans="1:11">
      <c r="A189" s="22">
        <v>183</v>
      </c>
      <c r="B189" s="22" t="s">
        <v>258</v>
      </c>
      <c r="C189" s="25" t="s">
        <v>234</v>
      </c>
      <c r="D189" s="25" t="s">
        <v>235</v>
      </c>
      <c r="E189" s="20">
        <v>1801</v>
      </c>
      <c r="F189" s="25" t="s">
        <v>4</v>
      </c>
      <c r="G189" s="25"/>
      <c r="H189" s="25"/>
      <c r="I189" s="25"/>
      <c r="J189" s="25"/>
      <c r="K189" s="25"/>
    </row>
    <row r="190" spans="1:11">
      <c r="A190" s="22">
        <v>184</v>
      </c>
      <c r="B190" s="22" t="s">
        <v>258</v>
      </c>
      <c r="C190" s="25" t="s">
        <v>234</v>
      </c>
      <c r="D190" s="25" t="s">
        <v>235</v>
      </c>
      <c r="E190" s="20">
        <v>1802</v>
      </c>
      <c r="F190" s="25" t="s">
        <v>111</v>
      </c>
      <c r="G190" s="25"/>
      <c r="H190" s="25"/>
      <c r="I190" s="25"/>
      <c r="J190" s="25"/>
      <c r="K190" s="25"/>
    </row>
    <row r="191" spans="1:11">
      <c r="A191" s="22">
        <v>185</v>
      </c>
      <c r="B191" s="22" t="s">
        <v>258</v>
      </c>
      <c r="C191" s="25" t="s">
        <v>234</v>
      </c>
      <c r="D191" s="25" t="s">
        <v>235</v>
      </c>
      <c r="E191" s="20">
        <v>1803</v>
      </c>
      <c r="F191" s="25" t="s">
        <v>112</v>
      </c>
      <c r="G191" s="25"/>
      <c r="H191" s="25"/>
      <c r="I191" s="25"/>
      <c r="J191" s="25"/>
      <c r="K191" s="25"/>
    </row>
    <row r="192" spans="1:11">
      <c r="A192" s="22">
        <v>186</v>
      </c>
      <c r="B192" s="22" t="s">
        <v>258</v>
      </c>
      <c r="C192" s="25" t="s">
        <v>234</v>
      </c>
      <c r="D192" s="25" t="s">
        <v>235</v>
      </c>
      <c r="E192" s="20" t="s">
        <v>9</v>
      </c>
      <c r="F192" s="25" t="s">
        <v>113</v>
      </c>
      <c r="G192" s="25">
        <v>1</v>
      </c>
      <c r="H192" s="25"/>
      <c r="I192" s="25"/>
      <c r="J192" s="25">
        <v>1</v>
      </c>
      <c r="K192" s="25"/>
    </row>
    <row r="193" spans="1:11">
      <c r="A193" s="22">
        <v>187</v>
      </c>
      <c r="B193" s="22" t="s">
        <v>258</v>
      </c>
      <c r="C193" s="25" t="s">
        <v>234</v>
      </c>
      <c r="D193" s="25" t="s">
        <v>235</v>
      </c>
      <c r="E193" s="20">
        <v>1805</v>
      </c>
      <c r="F193" s="25" t="s">
        <v>114</v>
      </c>
      <c r="G193" s="25"/>
      <c r="H193" s="25"/>
      <c r="I193" s="25"/>
      <c r="J193" s="25"/>
      <c r="K193" s="25"/>
    </row>
    <row r="194" spans="1:11">
      <c r="A194" s="22">
        <v>188</v>
      </c>
      <c r="B194" s="22" t="s">
        <v>258</v>
      </c>
      <c r="C194" s="25" t="s">
        <v>234</v>
      </c>
      <c r="D194" s="25" t="s">
        <v>235</v>
      </c>
      <c r="E194" s="20">
        <v>1806</v>
      </c>
      <c r="F194" s="25" t="s">
        <v>115</v>
      </c>
      <c r="G194" s="25"/>
      <c r="H194" s="25"/>
      <c r="I194" s="25"/>
      <c r="J194" s="25"/>
      <c r="K194" s="25"/>
    </row>
    <row r="195" spans="1:11">
      <c r="A195" s="22">
        <v>189</v>
      </c>
      <c r="B195" s="22" t="s">
        <v>258</v>
      </c>
      <c r="C195" s="25" t="s">
        <v>234</v>
      </c>
      <c r="D195" s="25" t="s">
        <v>235</v>
      </c>
      <c r="E195" s="20">
        <v>1807</v>
      </c>
      <c r="F195" s="25" t="s">
        <v>116</v>
      </c>
      <c r="G195" s="25"/>
      <c r="H195" s="25"/>
      <c r="I195" s="25"/>
      <c r="J195" s="25"/>
      <c r="K195" s="25"/>
    </row>
    <row r="196" spans="1:11">
      <c r="A196" s="22">
        <v>190</v>
      </c>
      <c r="B196" s="22" t="s">
        <v>258</v>
      </c>
      <c r="C196" s="25" t="s">
        <v>234</v>
      </c>
      <c r="D196" s="25" t="s">
        <v>235</v>
      </c>
      <c r="E196" s="20" t="s">
        <v>19</v>
      </c>
      <c r="F196" s="25" t="s">
        <v>117</v>
      </c>
      <c r="G196" s="25">
        <v>2</v>
      </c>
      <c r="H196" s="25"/>
      <c r="I196" s="25">
        <v>1</v>
      </c>
      <c r="J196" s="25">
        <v>1</v>
      </c>
      <c r="K196" s="25"/>
    </row>
    <row r="197" spans="1:11">
      <c r="A197" s="22">
        <v>191</v>
      </c>
      <c r="B197" s="22" t="s">
        <v>258</v>
      </c>
      <c r="C197" s="25" t="s">
        <v>234</v>
      </c>
      <c r="D197" s="25" t="s">
        <v>235</v>
      </c>
      <c r="E197" s="20">
        <v>1809</v>
      </c>
      <c r="F197" s="25" t="s">
        <v>118</v>
      </c>
      <c r="G197" s="25"/>
      <c r="H197" s="25"/>
      <c r="I197" s="25"/>
      <c r="J197" s="25"/>
      <c r="K197" s="25"/>
    </row>
    <row r="198" spans="1:11">
      <c r="A198" s="22">
        <v>192</v>
      </c>
      <c r="B198" s="22" t="s">
        <v>258</v>
      </c>
      <c r="C198" s="25" t="s">
        <v>234</v>
      </c>
      <c r="D198" s="25" t="s">
        <v>235</v>
      </c>
      <c r="E198" s="20" t="s">
        <v>23</v>
      </c>
      <c r="F198" s="25" t="s">
        <v>119</v>
      </c>
      <c r="G198" s="25">
        <v>5</v>
      </c>
      <c r="H198" s="25"/>
      <c r="I198" s="25">
        <v>2</v>
      </c>
      <c r="J198" s="25">
        <v>3</v>
      </c>
      <c r="K198" s="25"/>
    </row>
    <row r="199" spans="1:11">
      <c r="A199" s="22">
        <v>193</v>
      </c>
      <c r="B199" s="22" t="s">
        <v>258</v>
      </c>
      <c r="C199" s="25" t="s">
        <v>234</v>
      </c>
      <c r="D199" s="25" t="s">
        <v>235</v>
      </c>
      <c r="E199" s="20">
        <v>1811</v>
      </c>
      <c r="F199" s="25" t="s">
        <v>120</v>
      </c>
      <c r="G199" s="25"/>
      <c r="H199" s="25"/>
      <c r="I199" s="25"/>
      <c r="J199" s="25"/>
      <c r="K199" s="25"/>
    </row>
    <row r="200" spans="1:11">
      <c r="A200" s="22">
        <v>194</v>
      </c>
      <c r="B200" s="22" t="s">
        <v>258</v>
      </c>
      <c r="C200" s="25" t="s">
        <v>234</v>
      </c>
      <c r="D200" s="25" t="s">
        <v>235</v>
      </c>
      <c r="E200" s="20">
        <v>1812</v>
      </c>
      <c r="F200" s="25" t="s">
        <v>121</v>
      </c>
      <c r="G200" s="25"/>
      <c r="H200" s="25"/>
      <c r="I200" s="25"/>
      <c r="J200" s="25"/>
      <c r="K200" s="25"/>
    </row>
    <row r="201" spans="1:11">
      <c r="A201" s="22">
        <v>195</v>
      </c>
      <c r="B201" s="22" t="s">
        <v>258</v>
      </c>
      <c r="C201" s="25" t="s">
        <v>234</v>
      </c>
      <c r="D201" s="25" t="s">
        <v>235</v>
      </c>
      <c r="E201" s="20">
        <v>1813</v>
      </c>
      <c r="F201" s="25" t="s">
        <v>122</v>
      </c>
      <c r="G201" s="25"/>
      <c r="H201" s="25"/>
      <c r="I201" s="25"/>
      <c r="J201" s="25"/>
      <c r="K201" s="25"/>
    </row>
    <row r="202" spans="1:11">
      <c r="A202" s="22">
        <v>196</v>
      </c>
      <c r="B202" s="22" t="s">
        <v>258</v>
      </c>
      <c r="C202" s="25" t="s">
        <v>234</v>
      </c>
      <c r="D202" s="25" t="s">
        <v>235</v>
      </c>
      <c r="E202" s="20">
        <v>1814</v>
      </c>
      <c r="F202" s="25" t="s">
        <v>123</v>
      </c>
      <c r="G202" s="25"/>
      <c r="H202" s="25"/>
      <c r="I202" s="25"/>
      <c r="J202" s="25"/>
      <c r="K202" s="25"/>
    </row>
    <row r="203" spans="1:11">
      <c r="A203" s="22">
        <v>197</v>
      </c>
      <c r="B203" s="22" t="s">
        <v>258</v>
      </c>
      <c r="C203" s="25" t="s">
        <v>234</v>
      </c>
      <c r="D203" s="25" t="s">
        <v>235</v>
      </c>
      <c r="E203" s="20" t="s">
        <v>33</v>
      </c>
      <c r="F203" s="25" t="s">
        <v>124</v>
      </c>
      <c r="G203" s="25">
        <v>2</v>
      </c>
      <c r="H203" s="25"/>
      <c r="I203" s="25">
        <v>1</v>
      </c>
      <c r="J203" s="25">
        <v>1</v>
      </c>
      <c r="K203" s="25"/>
    </row>
    <row r="204" spans="1:11">
      <c r="A204" s="22">
        <v>198</v>
      </c>
      <c r="B204" s="22" t="s">
        <v>258</v>
      </c>
      <c r="C204" s="25" t="s">
        <v>234</v>
      </c>
      <c r="D204" s="25" t="s">
        <v>235</v>
      </c>
      <c r="E204" s="20" t="s">
        <v>35</v>
      </c>
      <c r="F204" s="25" t="s">
        <v>125</v>
      </c>
      <c r="G204" s="25">
        <v>10</v>
      </c>
      <c r="H204" s="25"/>
      <c r="I204" s="25">
        <v>4</v>
      </c>
      <c r="J204" s="25">
        <v>5</v>
      </c>
      <c r="K204" s="25">
        <v>1</v>
      </c>
    </row>
    <row r="205" spans="1:11">
      <c r="A205" s="22">
        <v>199</v>
      </c>
      <c r="B205" s="22" t="s">
        <v>258</v>
      </c>
      <c r="C205" s="25" t="s">
        <v>234</v>
      </c>
      <c r="D205" s="25" t="s">
        <v>235</v>
      </c>
      <c r="E205" s="20">
        <v>1817</v>
      </c>
      <c r="F205" s="25" t="s">
        <v>126</v>
      </c>
      <c r="G205" s="25"/>
      <c r="H205" s="25"/>
      <c r="I205" s="25"/>
      <c r="J205" s="25"/>
      <c r="K205" s="25"/>
    </row>
    <row r="206" spans="1:11">
      <c r="A206" s="22">
        <v>200</v>
      </c>
      <c r="B206" s="22" t="s">
        <v>258</v>
      </c>
      <c r="C206" s="25" t="s">
        <v>234</v>
      </c>
      <c r="D206" s="25" t="s">
        <v>235</v>
      </c>
      <c r="E206" s="20">
        <v>1818</v>
      </c>
      <c r="F206" s="25" t="s">
        <v>127</v>
      </c>
      <c r="G206" s="25"/>
      <c r="H206" s="25"/>
      <c r="I206" s="25"/>
      <c r="J206" s="25"/>
      <c r="K206" s="25"/>
    </row>
    <row r="207" spans="1:11">
      <c r="A207" s="22">
        <v>201</v>
      </c>
      <c r="B207" s="22" t="s">
        <v>258</v>
      </c>
      <c r="C207" s="25" t="s">
        <v>234</v>
      </c>
      <c r="D207" s="25" t="s">
        <v>235</v>
      </c>
      <c r="E207" s="20" t="s">
        <v>41</v>
      </c>
      <c r="F207" s="25" t="s">
        <v>128</v>
      </c>
      <c r="G207" s="25">
        <v>4</v>
      </c>
      <c r="H207" s="25"/>
      <c r="I207" s="25">
        <v>1</v>
      </c>
      <c r="J207" s="25">
        <v>3</v>
      </c>
      <c r="K207" s="25"/>
    </row>
    <row r="208" spans="1:11">
      <c r="A208" s="22">
        <v>202</v>
      </c>
      <c r="B208" s="22" t="s">
        <v>258</v>
      </c>
      <c r="C208" s="25" t="s">
        <v>234</v>
      </c>
      <c r="D208" s="25" t="s">
        <v>235</v>
      </c>
      <c r="E208" s="20">
        <v>1820</v>
      </c>
      <c r="F208" s="25" t="s">
        <v>129</v>
      </c>
      <c r="G208" s="25"/>
      <c r="H208" s="25"/>
      <c r="I208" s="25"/>
      <c r="J208" s="25"/>
      <c r="K208" s="25"/>
    </row>
    <row r="209" spans="1:11">
      <c r="A209" s="22">
        <v>203</v>
      </c>
      <c r="B209" s="22" t="s">
        <v>258</v>
      </c>
      <c r="C209" s="25" t="s">
        <v>234</v>
      </c>
      <c r="D209" s="25" t="s">
        <v>235</v>
      </c>
      <c r="E209" s="20">
        <v>1821</v>
      </c>
      <c r="F209" s="25" t="s">
        <v>130</v>
      </c>
      <c r="G209" s="25"/>
      <c r="H209" s="25"/>
      <c r="I209" s="25"/>
      <c r="J209" s="25"/>
      <c r="K209" s="25"/>
    </row>
    <row r="210" spans="1:11">
      <c r="A210" s="22">
        <v>204</v>
      </c>
      <c r="B210" s="22" t="s">
        <v>258</v>
      </c>
      <c r="C210" s="25" t="s">
        <v>234</v>
      </c>
      <c r="D210" s="25" t="s">
        <v>235</v>
      </c>
      <c r="E210" s="20">
        <v>1861</v>
      </c>
      <c r="F210" s="25" t="s">
        <v>45</v>
      </c>
      <c r="G210" s="25"/>
      <c r="H210" s="25"/>
      <c r="I210" s="25"/>
      <c r="J210" s="25"/>
      <c r="K210" s="25"/>
    </row>
    <row r="211" spans="1:11">
      <c r="A211" s="22">
        <v>205</v>
      </c>
      <c r="B211" s="22" t="s">
        <v>258</v>
      </c>
      <c r="C211" s="25" t="s">
        <v>234</v>
      </c>
      <c r="D211" s="25" t="s">
        <v>235</v>
      </c>
      <c r="E211" s="20">
        <v>1862</v>
      </c>
      <c r="F211" s="25" t="s">
        <v>46</v>
      </c>
      <c r="G211" s="25"/>
      <c r="H211" s="25"/>
      <c r="I211" s="25"/>
      <c r="J211" s="25"/>
      <c r="K211" s="25"/>
    </row>
    <row r="212" spans="1:11" ht="16.5" customHeight="1">
      <c r="A212" s="22">
        <v>206</v>
      </c>
      <c r="B212" s="22" t="s">
        <v>258</v>
      </c>
      <c r="C212" s="25" t="s">
        <v>234</v>
      </c>
      <c r="D212" s="25" t="s">
        <v>235</v>
      </c>
      <c r="E212" s="20" t="s">
        <v>254</v>
      </c>
      <c r="F212" s="25" t="s">
        <v>47</v>
      </c>
      <c r="G212" s="25">
        <v>46</v>
      </c>
      <c r="H212" s="25"/>
      <c r="I212" s="25">
        <v>10</v>
      </c>
      <c r="J212" s="25">
        <v>34</v>
      </c>
      <c r="K212" s="25">
        <v>3</v>
      </c>
    </row>
    <row r="213" spans="1:11" ht="16.5" customHeight="1">
      <c r="A213" s="22">
        <v>207</v>
      </c>
      <c r="B213" s="22" t="s">
        <v>258</v>
      </c>
      <c r="C213" s="25" t="s">
        <v>234</v>
      </c>
      <c r="D213" s="25" t="s">
        <v>235</v>
      </c>
      <c r="E213" s="20">
        <v>1864</v>
      </c>
      <c r="F213" s="25" t="s">
        <v>48</v>
      </c>
      <c r="G213" s="25"/>
      <c r="H213" s="25"/>
      <c r="I213" s="25"/>
      <c r="J213" s="25"/>
      <c r="K213" s="25"/>
    </row>
    <row r="214" spans="1:11" ht="16.5" customHeight="1">
      <c r="A214" s="22">
        <v>208</v>
      </c>
      <c r="B214" s="22" t="s">
        <v>258</v>
      </c>
      <c r="C214" s="25" t="s">
        <v>234</v>
      </c>
      <c r="D214" s="25" t="s">
        <v>235</v>
      </c>
      <c r="E214" s="20" t="s">
        <v>256</v>
      </c>
      <c r="F214" s="25" t="s">
        <v>131</v>
      </c>
      <c r="G214" s="25"/>
      <c r="H214" s="25"/>
      <c r="I214" s="25"/>
      <c r="J214" s="25"/>
      <c r="K214" s="25"/>
    </row>
    <row r="215" spans="1:11" ht="16.5" customHeight="1">
      <c r="A215" s="22">
        <v>209</v>
      </c>
      <c r="B215" s="22" t="s">
        <v>258</v>
      </c>
      <c r="C215" s="25" t="s">
        <v>236</v>
      </c>
      <c r="D215" s="25" t="s">
        <v>237</v>
      </c>
      <c r="E215" s="20">
        <v>1801</v>
      </c>
      <c r="F215" s="25" t="s">
        <v>4</v>
      </c>
      <c r="G215" s="25"/>
      <c r="H215" s="25"/>
      <c r="I215" s="25"/>
      <c r="J215" s="25"/>
      <c r="K215" s="25"/>
    </row>
    <row r="216" spans="1:11" ht="16.5" customHeight="1">
      <c r="A216" s="22">
        <v>210</v>
      </c>
      <c r="B216" s="22" t="s">
        <v>258</v>
      </c>
      <c r="C216" s="25" t="s">
        <v>236</v>
      </c>
      <c r="D216" s="25" t="s">
        <v>237</v>
      </c>
      <c r="E216" s="20">
        <v>1802</v>
      </c>
      <c r="F216" s="25" t="s">
        <v>111</v>
      </c>
      <c r="G216" s="25"/>
      <c r="H216" s="25"/>
      <c r="I216" s="25"/>
      <c r="J216" s="25"/>
      <c r="K216" s="25"/>
    </row>
    <row r="217" spans="1:11" ht="16.5" customHeight="1">
      <c r="A217" s="22">
        <v>211</v>
      </c>
      <c r="B217" s="22" t="s">
        <v>258</v>
      </c>
      <c r="C217" s="25" t="s">
        <v>236</v>
      </c>
      <c r="D217" s="25" t="s">
        <v>237</v>
      </c>
      <c r="E217" s="20">
        <v>1803</v>
      </c>
      <c r="F217" s="25" t="s">
        <v>112</v>
      </c>
      <c r="G217" s="25"/>
      <c r="H217" s="25"/>
      <c r="I217" s="25"/>
      <c r="J217" s="25"/>
      <c r="K217" s="25"/>
    </row>
    <row r="218" spans="1:11" ht="16.5" customHeight="1">
      <c r="A218" s="22">
        <v>212</v>
      </c>
      <c r="B218" s="22" t="s">
        <v>258</v>
      </c>
      <c r="C218" s="25" t="s">
        <v>236</v>
      </c>
      <c r="D218" s="25" t="s">
        <v>237</v>
      </c>
      <c r="E218" s="20">
        <v>1804</v>
      </c>
      <c r="F218" s="25" t="s">
        <v>113</v>
      </c>
      <c r="G218" s="25"/>
      <c r="H218" s="25"/>
      <c r="I218" s="25"/>
      <c r="J218" s="25"/>
      <c r="K218" s="25"/>
    </row>
    <row r="219" spans="1:11" ht="16.5" customHeight="1">
      <c r="A219" s="22">
        <v>213</v>
      </c>
      <c r="B219" s="22" t="s">
        <v>258</v>
      </c>
      <c r="C219" s="25" t="s">
        <v>236</v>
      </c>
      <c r="D219" s="25" t="s">
        <v>237</v>
      </c>
      <c r="E219" s="20">
        <v>1805</v>
      </c>
      <c r="F219" s="25" t="s">
        <v>114</v>
      </c>
      <c r="G219" s="25"/>
      <c r="H219" s="25"/>
      <c r="I219" s="25"/>
      <c r="J219" s="25"/>
      <c r="K219" s="25"/>
    </row>
    <row r="220" spans="1:11">
      <c r="A220" s="22">
        <v>214</v>
      </c>
      <c r="B220" s="22" t="s">
        <v>258</v>
      </c>
      <c r="C220" s="25" t="s">
        <v>236</v>
      </c>
      <c r="D220" s="25" t="s">
        <v>237</v>
      </c>
      <c r="E220" s="20" t="s">
        <v>13</v>
      </c>
      <c r="F220" s="25" t="s">
        <v>115</v>
      </c>
      <c r="G220" s="25">
        <v>2</v>
      </c>
      <c r="H220" s="25"/>
      <c r="I220" s="25"/>
      <c r="J220" s="25"/>
      <c r="K220" s="25">
        <v>2</v>
      </c>
    </row>
    <row r="221" spans="1:11">
      <c r="A221" s="22">
        <v>215</v>
      </c>
      <c r="B221" s="22" t="s">
        <v>258</v>
      </c>
      <c r="C221" s="25" t="s">
        <v>236</v>
      </c>
      <c r="D221" s="25" t="s">
        <v>237</v>
      </c>
      <c r="E221" s="20">
        <v>1807</v>
      </c>
      <c r="F221" s="25" t="s">
        <v>116</v>
      </c>
      <c r="G221" s="25"/>
      <c r="H221" s="25"/>
      <c r="I221" s="25"/>
      <c r="J221" s="25"/>
      <c r="K221" s="25"/>
    </row>
    <row r="222" spans="1:11">
      <c r="A222" s="22">
        <v>216</v>
      </c>
      <c r="B222" s="22" t="s">
        <v>258</v>
      </c>
      <c r="C222" s="25" t="s">
        <v>236</v>
      </c>
      <c r="D222" s="25" t="s">
        <v>237</v>
      </c>
      <c r="E222" s="20">
        <v>1808</v>
      </c>
      <c r="F222" s="25" t="s">
        <v>117</v>
      </c>
      <c r="G222" s="25"/>
      <c r="H222" s="25"/>
      <c r="I222" s="25"/>
      <c r="J222" s="25"/>
      <c r="K222" s="25"/>
    </row>
    <row r="223" spans="1:11">
      <c r="A223" s="22">
        <v>217</v>
      </c>
      <c r="B223" s="22" t="s">
        <v>258</v>
      </c>
      <c r="C223" s="25" t="s">
        <v>236</v>
      </c>
      <c r="D223" s="25" t="s">
        <v>237</v>
      </c>
      <c r="E223" s="20">
        <v>1809</v>
      </c>
      <c r="F223" s="25" t="s">
        <v>118</v>
      </c>
      <c r="G223" s="25"/>
      <c r="H223" s="25"/>
      <c r="I223" s="25"/>
      <c r="J223" s="25"/>
      <c r="K223" s="25"/>
    </row>
    <row r="224" spans="1:11">
      <c r="A224" s="22">
        <v>218</v>
      </c>
      <c r="B224" s="22" t="s">
        <v>258</v>
      </c>
      <c r="C224" s="25" t="s">
        <v>236</v>
      </c>
      <c r="D224" s="25" t="s">
        <v>237</v>
      </c>
      <c r="E224" s="20">
        <v>1810</v>
      </c>
      <c r="F224" s="25" t="s">
        <v>119</v>
      </c>
      <c r="G224" s="25"/>
      <c r="H224" s="25"/>
      <c r="I224" s="25"/>
      <c r="J224" s="25"/>
      <c r="K224" s="25"/>
    </row>
    <row r="225" spans="1:11">
      <c r="A225" s="22">
        <v>219</v>
      </c>
      <c r="B225" s="22" t="s">
        <v>258</v>
      </c>
      <c r="C225" s="25" t="s">
        <v>236</v>
      </c>
      <c r="D225" s="25" t="s">
        <v>237</v>
      </c>
      <c r="E225" s="20">
        <v>1811</v>
      </c>
      <c r="F225" s="25" t="s">
        <v>120</v>
      </c>
      <c r="G225" s="25"/>
      <c r="H225" s="25"/>
      <c r="I225" s="25"/>
      <c r="J225" s="25"/>
      <c r="K225" s="25"/>
    </row>
    <row r="226" spans="1:11">
      <c r="A226" s="22">
        <v>220</v>
      </c>
      <c r="B226" s="22" t="s">
        <v>258</v>
      </c>
      <c r="C226" s="25" t="s">
        <v>236</v>
      </c>
      <c r="D226" s="25" t="s">
        <v>237</v>
      </c>
      <c r="E226" s="20">
        <v>1812</v>
      </c>
      <c r="F226" s="25" t="s">
        <v>121</v>
      </c>
      <c r="G226" s="25"/>
      <c r="H226" s="25"/>
      <c r="I226" s="25"/>
      <c r="J226" s="25"/>
      <c r="K226" s="25"/>
    </row>
    <row r="227" spans="1:11">
      <c r="A227" s="22">
        <v>221</v>
      </c>
      <c r="B227" s="22" t="s">
        <v>258</v>
      </c>
      <c r="C227" s="25" t="s">
        <v>236</v>
      </c>
      <c r="D227" s="25" t="s">
        <v>237</v>
      </c>
      <c r="E227" s="20">
        <v>1813</v>
      </c>
      <c r="F227" s="25" t="s">
        <v>122</v>
      </c>
      <c r="G227" s="25"/>
      <c r="H227" s="25"/>
      <c r="I227" s="25"/>
      <c r="J227" s="25"/>
      <c r="K227" s="25"/>
    </row>
    <row r="228" spans="1:11">
      <c r="A228" s="22">
        <v>222</v>
      </c>
      <c r="B228" s="22" t="s">
        <v>258</v>
      </c>
      <c r="C228" s="25" t="s">
        <v>236</v>
      </c>
      <c r="D228" s="25" t="s">
        <v>237</v>
      </c>
      <c r="E228" s="20">
        <v>1814</v>
      </c>
      <c r="F228" s="25" t="s">
        <v>123</v>
      </c>
      <c r="G228" s="25"/>
      <c r="H228" s="25"/>
      <c r="I228" s="25"/>
      <c r="J228" s="25"/>
      <c r="K228" s="25"/>
    </row>
    <row r="229" spans="1:11">
      <c r="A229" s="22">
        <v>223</v>
      </c>
      <c r="B229" s="22" t="s">
        <v>258</v>
      </c>
      <c r="C229" s="25" t="s">
        <v>236</v>
      </c>
      <c r="D229" s="25" t="s">
        <v>237</v>
      </c>
      <c r="E229" s="20">
        <v>1815</v>
      </c>
      <c r="F229" s="25" t="s">
        <v>124</v>
      </c>
      <c r="G229" s="25"/>
      <c r="H229" s="25"/>
      <c r="I229" s="25"/>
      <c r="J229" s="25"/>
      <c r="K229" s="25"/>
    </row>
    <row r="230" spans="1:11">
      <c r="A230" s="22">
        <v>224</v>
      </c>
      <c r="B230" s="22" t="s">
        <v>258</v>
      </c>
      <c r="C230" s="25" t="s">
        <v>236</v>
      </c>
      <c r="D230" s="25" t="s">
        <v>237</v>
      </c>
      <c r="E230" s="20" t="s">
        <v>35</v>
      </c>
      <c r="F230" s="25" t="s">
        <v>125</v>
      </c>
      <c r="G230" s="25">
        <v>5</v>
      </c>
      <c r="H230" s="25"/>
      <c r="I230" s="25"/>
      <c r="J230" s="25"/>
      <c r="K230" s="25">
        <v>5</v>
      </c>
    </row>
    <row r="231" spans="1:11">
      <c r="A231" s="22">
        <v>225</v>
      </c>
      <c r="B231" s="22" t="s">
        <v>258</v>
      </c>
      <c r="C231" s="25" t="s">
        <v>236</v>
      </c>
      <c r="D231" s="25" t="s">
        <v>237</v>
      </c>
      <c r="E231" s="20">
        <v>1817</v>
      </c>
      <c r="F231" s="25" t="s">
        <v>126</v>
      </c>
      <c r="G231" s="25"/>
      <c r="H231" s="25"/>
      <c r="I231" s="25"/>
      <c r="J231" s="25"/>
      <c r="K231" s="25"/>
    </row>
    <row r="232" spans="1:11">
      <c r="A232" s="22">
        <v>226</v>
      </c>
      <c r="B232" s="22" t="s">
        <v>258</v>
      </c>
      <c r="C232" s="25" t="s">
        <v>236</v>
      </c>
      <c r="D232" s="25" t="s">
        <v>237</v>
      </c>
      <c r="E232" s="20">
        <v>1818</v>
      </c>
      <c r="F232" s="25" t="s">
        <v>127</v>
      </c>
      <c r="G232" s="25"/>
      <c r="H232" s="25"/>
      <c r="I232" s="25"/>
      <c r="J232" s="25"/>
      <c r="K232" s="25"/>
    </row>
    <row r="233" spans="1:11">
      <c r="A233" s="22">
        <v>227</v>
      </c>
      <c r="B233" s="22" t="s">
        <v>258</v>
      </c>
      <c r="C233" s="25" t="s">
        <v>236</v>
      </c>
      <c r="D233" s="25" t="s">
        <v>237</v>
      </c>
      <c r="E233" s="20">
        <v>1819</v>
      </c>
      <c r="F233" s="25" t="s">
        <v>128</v>
      </c>
      <c r="G233" s="25"/>
      <c r="H233" s="25"/>
      <c r="I233" s="25"/>
      <c r="J233" s="25"/>
      <c r="K233" s="25"/>
    </row>
    <row r="234" spans="1:11">
      <c r="A234" s="22">
        <v>228</v>
      </c>
      <c r="B234" s="22" t="s">
        <v>258</v>
      </c>
      <c r="C234" s="25" t="s">
        <v>236</v>
      </c>
      <c r="D234" s="25" t="s">
        <v>237</v>
      </c>
      <c r="E234" s="20" t="s">
        <v>43</v>
      </c>
      <c r="F234" s="25" t="s">
        <v>129</v>
      </c>
      <c r="G234" s="25">
        <v>1</v>
      </c>
      <c r="H234" s="25"/>
      <c r="I234" s="25"/>
      <c r="J234" s="25"/>
      <c r="K234" s="25">
        <v>1</v>
      </c>
    </row>
    <row r="235" spans="1:11">
      <c r="A235" s="22">
        <v>229</v>
      </c>
      <c r="B235" s="22" t="s">
        <v>258</v>
      </c>
      <c r="C235" s="25" t="s">
        <v>236</v>
      </c>
      <c r="D235" s="25" t="s">
        <v>237</v>
      </c>
      <c r="E235" s="20">
        <v>1821</v>
      </c>
      <c r="F235" s="25" t="s">
        <v>130</v>
      </c>
      <c r="G235" s="25"/>
      <c r="H235" s="25"/>
      <c r="I235" s="25"/>
      <c r="J235" s="25"/>
      <c r="K235" s="25"/>
    </row>
    <row r="236" spans="1:11">
      <c r="A236" s="22">
        <v>230</v>
      </c>
      <c r="B236" s="22" t="s">
        <v>258</v>
      </c>
      <c r="C236" s="25" t="s">
        <v>236</v>
      </c>
      <c r="D236" s="25" t="s">
        <v>237</v>
      </c>
      <c r="E236" s="20">
        <v>1861</v>
      </c>
      <c r="F236" s="25" t="s">
        <v>45</v>
      </c>
      <c r="G236" s="25"/>
      <c r="H236" s="25"/>
      <c r="I236" s="25"/>
      <c r="J236" s="25"/>
      <c r="K236" s="25"/>
    </row>
    <row r="237" spans="1:11">
      <c r="A237" s="22">
        <v>231</v>
      </c>
      <c r="B237" s="22" t="s">
        <v>258</v>
      </c>
      <c r="C237" s="25" t="s">
        <v>236</v>
      </c>
      <c r="D237" s="25" t="s">
        <v>237</v>
      </c>
      <c r="E237" s="20">
        <v>1862</v>
      </c>
      <c r="F237" s="25" t="s">
        <v>46</v>
      </c>
      <c r="G237" s="25"/>
      <c r="H237" s="25"/>
      <c r="I237" s="25"/>
      <c r="J237" s="25"/>
      <c r="K237" s="25"/>
    </row>
    <row r="238" spans="1:11">
      <c r="A238" s="22">
        <v>232</v>
      </c>
      <c r="B238" s="22" t="s">
        <v>258</v>
      </c>
      <c r="C238" s="25" t="s">
        <v>236</v>
      </c>
      <c r="D238" s="25" t="s">
        <v>237</v>
      </c>
      <c r="E238" s="20" t="s">
        <v>254</v>
      </c>
      <c r="F238" s="25" t="s">
        <v>47</v>
      </c>
      <c r="G238" s="25">
        <v>20</v>
      </c>
      <c r="H238" s="25"/>
      <c r="I238" s="25"/>
      <c r="J238" s="25">
        <v>1</v>
      </c>
      <c r="K238" s="25">
        <v>19</v>
      </c>
    </row>
    <row r="239" spans="1:11">
      <c r="A239" s="22">
        <v>233</v>
      </c>
      <c r="B239" s="22" t="s">
        <v>258</v>
      </c>
      <c r="C239" s="25" t="s">
        <v>236</v>
      </c>
      <c r="D239" s="25" t="s">
        <v>237</v>
      </c>
      <c r="E239" s="20" t="s">
        <v>255</v>
      </c>
      <c r="F239" s="25" t="s">
        <v>48</v>
      </c>
      <c r="G239" s="25">
        <v>15</v>
      </c>
      <c r="H239" s="25"/>
      <c r="I239" s="25"/>
      <c r="J239" s="25">
        <v>3</v>
      </c>
      <c r="K239" s="25">
        <v>12</v>
      </c>
    </row>
    <row r="240" spans="1:11">
      <c r="A240" s="22">
        <v>234</v>
      </c>
      <c r="B240" s="22" t="s">
        <v>258</v>
      </c>
      <c r="C240" s="25" t="s">
        <v>236</v>
      </c>
      <c r="D240" s="25" t="s">
        <v>237</v>
      </c>
      <c r="E240" s="20" t="s">
        <v>256</v>
      </c>
      <c r="F240" s="25" t="s">
        <v>131</v>
      </c>
      <c r="G240" s="25">
        <v>3</v>
      </c>
      <c r="H240" s="25"/>
      <c r="I240" s="25"/>
      <c r="J240" s="25">
        <v>2</v>
      </c>
      <c r="K240" s="25">
        <v>1</v>
      </c>
    </row>
    <row r="241" spans="1:11">
      <c r="A241" s="22">
        <v>235</v>
      </c>
      <c r="B241" s="22" t="s">
        <v>258</v>
      </c>
      <c r="C241" s="25" t="s">
        <v>238</v>
      </c>
      <c r="D241" s="25" t="s">
        <v>239</v>
      </c>
      <c r="E241" s="20">
        <v>1801</v>
      </c>
      <c r="F241" s="25" t="s">
        <v>4</v>
      </c>
      <c r="G241" s="25"/>
      <c r="H241" s="25"/>
      <c r="I241" s="25"/>
      <c r="J241" s="25"/>
      <c r="K241" s="25"/>
    </row>
    <row r="242" spans="1:11">
      <c r="A242" s="22">
        <v>236</v>
      </c>
      <c r="B242" s="22" t="s">
        <v>258</v>
      </c>
      <c r="C242" s="25" t="s">
        <v>238</v>
      </c>
      <c r="D242" s="25" t="s">
        <v>239</v>
      </c>
      <c r="E242" s="20" t="s">
        <v>5</v>
      </c>
      <c r="F242" s="25" t="s">
        <v>111</v>
      </c>
      <c r="G242" s="25">
        <v>1</v>
      </c>
      <c r="H242" s="25"/>
      <c r="I242" s="25"/>
      <c r="J242" s="25">
        <v>1</v>
      </c>
      <c r="K242" s="25"/>
    </row>
    <row r="243" spans="1:11">
      <c r="A243" s="22">
        <v>237</v>
      </c>
      <c r="B243" s="22" t="s">
        <v>258</v>
      </c>
      <c r="C243" s="25" t="s">
        <v>238</v>
      </c>
      <c r="D243" s="25" t="s">
        <v>239</v>
      </c>
      <c r="E243" s="20" t="s">
        <v>7</v>
      </c>
      <c r="F243" s="25" t="s">
        <v>112</v>
      </c>
      <c r="G243" s="25">
        <v>1</v>
      </c>
      <c r="H243" s="25"/>
      <c r="I243" s="25"/>
      <c r="J243" s="25">
        <v>1</v>
      </c>
      <c r="K243" s="25"/>
    </row>
    <row r="244" spans="1:11">
      <c r="A244" s="22">
        <v>238</v>
      </c>
      <c r="B244" s="22" t="s">
        <v>258</v>
      </c>
      <c r="C244" s="25" t="s">
        <v>238</v>
      </c>
      <c r="D244" s="25" t="s">
        <v>239</v>
      </c>
      <c r="E244" s="20">
        <v>1804</v>
      </c>
      <c r="F244" s="25" t="s">
        <v>113</v>
      </c>
      <c r="G244" s="25"/>
      <c r="H244" s="25"/>
      <c r="I244" s="25"/>
      <c r="J244" s="25"/>
      <c r="K244" s="25"/>
    </row>
    <row r="245" spans="1:11">
      <c r="A245" s="22">
        <v>239</v>
      </c>
      <c r="B245" s="22" t="s">
        <v>258</v>
      </c>
      <c r="C245" s="25" t="s">
        <v>238</v>
      </c>
      <c r="D245" s="25" t="s">
        <v>239</v>
      </c>
      <c r="E245" s="20" t="s">
        <v>11</v>
      </c>
      <c r="F245" s="25" t="s">
        <v>114</v>
      </c>
      <c r="G245" s="25">
        <v>2</v>
      </c>
      <c r="H245" s="25"/>
      <c r="I245" s="25"/>
      <c r="J245" s="25">
        <v>2</v>
      </c>
      <c r="K245" s="25"/>
    </row>
    <row r="246" spans="1:11">
      <c r="A246" s="22">
        <v>240</v>
      </c>
      <c r="B246" s="22" t="s">
        <v>258</v>
      </c>
      <c r="C246" s="25" t="s">
        <v>238</v>
      </c>
      <c r="D246" s="25" t="s">
        <v>239</v>
      </c>
      <c r="E246" s="20">
        <v>1806</v>
      </c>
      <c r="F246" s="25" t="s">
        <v>115</v>
      </c>
      <c r="G246" s="25"/>
      <c r="H246" s="25"/>
      <c r="I246" s="25"/>
      <c r="J246" s="25"/>
      <c r="K246" s="25"/>
    </row>
    <row r="247" spans="1:11">
      <c r="A247" s="22">
        <v>241</v>
      </c>
      <c r="B247" s="22" t="s">
        <v>258</v>
      </c>
      <c r="C247" s="25" t="s">
        <v>238</v>
      </c>
      <c r="D247" s="25" t="s">
        <v>239</v>
      </c>
      <c r="E247" s="20" t="s">
        <v>15</v>
      </c>
      <c r="F247" s="25" t="s">
        <v>116</v>
      </c>
      <c r="G247" s="25">
        <v>22</v>
      </c>
      <c r="H247" s="25"/>
      <c r="I247" s="25">
        <v>7</v>
      </c>
      <c r="J247" s="25">
        <v>15</v>
      </c>
      <c r="K247" s="25"/>
    </row>
    <row r="248" spans="1:11">
      <c r="A248" s="22">
        <v>242</v>
      </c>
      <c r="B248" s="22" t="s">
        <v>258</v>
      </c>
      <c r="C248" s="25" t="s">
        <v>238</v>
      </c>
      <c r="D248" s="25" t="s">
        <v>239</v>
      </c>
      <c r="E248" s="20" t="s">
        <v>19</v>
      </c>
      <c r="F248" s="25" t="s">
        <v>117</v>
      </c>
      <c r="G248" s="25">
        <v>1</v>
      </c>
      <c r="H248" s="25"/>
      <c r="I248" s="25"/>
      <c r="J248" s="25">
        <v>1</v>
      </c>
      <c r="K248" s="25"/>
    </row>
    <row r="249" spans="1:11">
      <c r="A249" s="22">
        <v>243</v>
      </c>
      <c r="B249" s="22" t="s">
        <v>258</v>
      </c>
      <c r="C249" s="25" t="s">
        <v>238</v>
      </c>
      <c r="D249" s="25" t="s">
        <v>239</v>
      </c>
      <c r="E249" s="20">
        <v>1809</v>
      </c>
      <c r="F249" s="25" t="s">
        <v>118</v>
      </c>
      <c r="G249" s="25"/>
      <c r="H249" s="25"/>
      <c r="I249" s="25"/>
      <c r="J249" s="25"/>
      <c r="K249" s="25"/>
    </row>
    <row r="250" spans="1:11">
      <c r="A250" s="22">
        <v>244</v>
      </c>
      <c r="B250" s="22" t="s">
        <v>258</v>
      </c>
      <c r="C250" s="25" t="s">
        <v>238</v>
      </c>
      <c r="D250" s="25" t="s">
        <v>239</v>
      </c>
      <c r="E250" s="20" t="s">
        <v>23</v>
      </c>
      <c r="F250" s="25" t="s">
        <v>119</v>
      </c>
      <c r="G250" s="25">
        <v>4</v>
      </c>
      <c r="H250" s="25"/>
      <c r="I250" s="25">
        <v>1</v>
      </c>
      <c r="J250" s="25">
        <v>3</v>
      </c>
      <c r="K250" s="25"/>
    </row>
    <row r="251" spans="1:11">
      <c r="A251" s="22">
        <v>245</v>
      </c>
      <c r="B251" s="22" t="s">
        <v>258</v>
      </c>
      <c r="C251" s="25" t="s">
        <v>238</v>
      </c>
      <c r="D251" s="25" t="s">
        <v>239</v>
      </c>
      <c r="E251" s="20" t="s">
        <v>25</v>
      </c>
      <c r="F251" s="25" t="s">
        <v>120</v>
      </c>
      <c r="G251" s="25">
        <v>1</v>
      </c>
      <c r="H251" s="25"/>
      <c r="I251" s="25"/>
      <c r="J251" s="25">
        <v>1</v>
      </c>
      <c r="K251" s="25"/>
    </row>
    <row r="252" spans="1:11">
      <c r="A252" s="22">
        <v>246</v>
      </c>
      <c r="B252" s="22" t="s">
        <v>258</v>
      </c>
      <c r="C252" s="25" t="s">
        <v>238</v>
      </c>
      <c r="D252" s="25" t="s">
        <v>239</v>
      </c>
      <c r="E252" s="20">
        <v>1812</v>
      </c>
      <c r="F252" s="25" t="s">
        <v>121</v>
      </c>
      <c r="G252" s="25"/>
      <c r="H252" s="25"/>
      <c r="I252" s="25"/>
      <c r="J252" s="25"/>
      <c r="K252" s="25"/>
    </row>
    <row r="253" spans="1:11">
      <c r="A253" s="22">
        <v>247</v>
      </c>
      <c r="B253" s="22" t="s">
        <v>258</v>
      </c>
      <c r="C253" s="25" t="s">
        <v>238</v>
      </c>
      <c r="D253" s="25" t="s">
        <v>239</v>
      </c>
      <c r="E253" s="20">
        <v>1813</v>
      </c>
      <c r="F253" s="25" t="s">
        <v>122</v>
      </c>
      <c r="G253" s="25"/>
      <c r="H253" s="25"/>
      <c r="I253" s="25"/>
      <c r="J253" s="25"/>
      <c r="K253" s="25"/>
    </row>
    <row r="254" spans="1:11">
      <c r="A254" s="22">
        <v>248</v>
      </c>
      <c r="B254" s="22" t="s">
        <v>258</v>
      </c>
      <c r="C254" s="25" t="s">
        <v>238</v>
      </c>
      <c r="D254" s="25" t="s">
        <v>239</v>
      </c>
      <c r="E254" s="20" t="s">
        <v>31</v>
      </c>
      <c r="F254" s="25" t="s">
        <v>123</v>
      </c>
      <c r="G254" s="25">
        <v>1</v>
      </c>
      <c r="H254" s="25"/>
      <c r="I254" s="25">
        <v>1</v>
      </c>
      <c r="J254" s="25"/>
      <c r="K254" s="25"/>
    </row>
    <row r="255" spans="1:11">
      <c r="A255" s="22">
        <v>249</v>
      </c>
      <c r="B255" s="22" t="s">
        <v>258</v>
      </c>
      <c r="C255" s="25" t="s">
        <v>238</v>
      </c>
      <c r="D255" s="25" t="s">
        <v>239</v>
      </c>
      <c r="E255" s="20" t="s">
        <v>33</v>
      </c>
      <c r="F255" s="25" t="s">
        <v>124</v>
      </c>
      <c r="G255" s="25">
        <v>2</v>
      </c>
      <c r="H255" s="25"/>
      <c r="I255" s="25">
        <v>2</v>
      </c>
      <c r="J255" s="25"/>
      <c r="K255" s="25"/>
    </row>
    <row r="256" spans="1:11">
      <c r="A256" s="22">
        <v>250</v>
      </c>
      <c r="B256" s="22" t="s">
        <v>258</v>
      </c>
      <c r="C256" s="25" t="s">
        <v>238</v>
      </c>
      <c r="D256" s="25" t="s">
        <v>239</v>
      </c>
      <c r="E256" s="20" t="s">
        <v>35</v>
      </c>
      <c r="F256" s="25" t="s">
        <v>125</v>
      </c>
      <c r="G256" s="25">
        <v>4</v>
      </c>
      <c r="H256" s="25"/>
      <c r="I256" s="25"/>
      <c r="J256" s="25">
        <v>4</v>
      </c>
      <c r="K256" s="25"/>
    </row>
    <row r="257" spans="1:11">
      <c r="A257" s="22">
        <v>251</v>
      </c>
      <c r="B257" s="22" t="s">
        <v>258</v>
      </c>
      <c r="C257" s="25" t="s">
        <v>238</v>
      </c>
      <c r="D257" s="25" t="s">
        <v>239</v>
      </c>
      <c r="E257" s="20" t="s">
        <v>37</v>
      </c>
      <c r="F257" s="25" t="s">
        <v>126</v>
      </c>
      <c r="G257" s="25">
        <v>1</v>
      </c>
      <c r="H257" s="25"/>
      <c r="I257" s="25">
        <v>1</v>
      </c>
      <c r="J257" s="25"/>
      <c r="K257" s="25"/>
    </row>
    <row r="258" spans="1:11">
      <c r="A258" s="22">
        <v>252</v>
      </c>
      <c r="B258" s="22" t="s">
        <v>258</v>
      </c>
      <c r="C258" s="25" t="s">
        <v>238</v>
      </c>
      <c r="D258" s="25" t="s">
        <v>239</v>
      </c>
      <c r="E258" s="20" t="s">
        <v>39</v>
      </c>
      <c r="F258" s="25" t="s">
        <v>127</v>
      </c>
      <c r="G258" s="25">
        <v>1</v>
      </c>
      <c r="H258" s="25"/>
      <c r="I258" s="25">
        <v>1</v>
      </c>
      <c r="J258" s="25"/>
      <c r="K258" s="25"/>
    </row>
    <row r="259" spans="1:11">
      <c r="A259" s="22">
        <v>253</v>
      </c>
      <c r="B259" s="22" t="s">
        <v>258</v>
      </c>
      <c r="C259" s="25" t="s">
        <v>238</v>
      </c>
      <c r="D259" s="25" t="s">
        <v>239</v>
      </c>
      <c r="E259" s="20" t="s">
        <v>41</v>
      </c>
      <c r="F259" s="25" t="s">
        <v>128</v>
      </c>
      <c r="G259" s="25">
        <v>2</v>
      </c>
      <c r="H259" s="25"/>
      <c r="I259" s="25">
        <v>2</v>
      </c>
      <c r="J259" s="25"/>
      <c r="K259" s="25"/>
    </row>
    <row r="260" spans="1:11">
      <c r="A260" s="22">
        <v>254</v>
      </c>
      <c r="B260" s="22" t="s">
        <v>258</v>
      </c>
      <c r="C260" s="25" t="s">
        <v>238</v>
      </c>
      <c r="D260" s="25" t="s">
        <v>239</v>
      </c>
      <c r="E260" s="20">
        <v>1820</v>
      </c>
      <c r="F260" s="25" t="s">
        <v>129</v>
      </c>
      <c r="G260" s="25"/>
      <c r="H260" s="25"/>
      <c r="I260" s="25"/>
      <c r="J260" s="25"/>
      <c r="K260" s="25"/>
    </row>
    <row r="261" spans="1:11">
      <c r="A261" s="22">
        <v>255</v>
      </c>
      <c r="B261" s="22" t="s">
        <v>258</v>
      </c>
      <c r="C261" s="25" t="s">
        <v>238</v>
      </c>
      <c r="D261" s="25" t="s">
        <v>239</v>
      </c>
      <c r="E261" s="20">
        <v>1821</v>
      </c>
      <c r="F261" s="25" t="s">
        <v>130</v>
      </c>
      <c r="G261" s="25"/>
      <c r="H261" s="25"/>
      <c r="I261" s="25"/>
      <c r="J261" s="25"/>
      <c r="K261" s="25"/>
    </row>
    <row r="262" spans="1:11">
      <c r="A262" s="22">
        <v>256</v>
      </c>
      <c r="B262" s="22" t="s">
        <v>258</v>
      </c>
      <c r="C262" s="25" t="s">
        <v>238</v>
      </c>
      <c r="D262" s="25" t="s">
        <v>239</v>
      </c>
      <c r="E262" s="20" t="s">
        <v>252</v>
      </c>
      <c r="F262" s="25" t="s">
        <v>45</v>
      </c>
      <c r="G262" s="25">
        <v>17</v>
      </c>
      <c r="H262" s="25"/>
      <c r="I262" s="25">
        <v>5</v>
      </c>
      <c r="J262" s="25">
        <v>12</v>
      </c>
      <c r="K262" s="25"/>
    </row>
    <row r="263" spans="1:11">
      <c r="A263" s="22">
        <v>257</v>
      </c>
      <c r="B263" s="22" t="s">
        <v>258</v>
      </c>
      <c r="C263" s="25" t="s">
        <v>238</v>
      </c>
      <c r="D263" s="25" t="s">
        <v>239</v>
      </c>
      <c r="E263" s="20">
        <v>1862</v>
      </c>
      <c r="F263" s="25" t="s">
        <v>46</v>
      </c>
      <c r="G263" s="25"/>
      <c r="H263" s="25"/>
      <c r="I263" s="25"/>
      <c r="J263" s="25"/>
      <c r="K263" s="25"/>
    </row>
    <row r="264" spans="1:11">
      <c r="A264" s="22">
        <v>258</v>
      </c>
      <c r="B264" s="22" t="s">
        <v>258</v>
      </c>
      <c r="C264" s="25" t="s">
        <v>238</v>
      </c>
      <c r="D264" s="25" t="s">
        <v>239</v>
      </c>
      <c r="E264" s="20" t="s">
        <v>254</v>
      </c>
      <c r="F264" s="25" t="s">
        <v>47</v>
      </c>
      <c r="G264" s="25">
        <v>11</v>
      </c>
      <c r="H264" s="25"/>
      <c r="I264" s="25">
        <v>2</v>
      </c>
      <c r="J264" s="25">
        <v>9</v>
      </c>
      <c r="K264" s="25"/>
    </row>
    <row r="265" spans="1:11">
      <c r="A265" s="22">
        <v>259</v>
      </c>
      <c r="B265" s="22" t="s">
        <v>258</v>
      </c>
      <c r="C265" s="25" t="s">
        <v>238</v>
      </c>
      <c r="D265" s="25" t="s">
        <v>239</v>
      </c>
      <c r="E265" s="20">
        <v>1864</v>
      </c>
      <c r="F265" s="25" t="s">
        <v>48</v>
      </c>
      <c r="G265" s="25"/>
      <c r="H265" s="25"/>
      <c r="I265" s="25"/>
      <c r="J265" s="25"/>
      <c r="K265" s="25"/>
    </row>
    <row r="266" spans="1:11">
      <c r="A266" s="22">
        <v>260</v>
      </c>
      <c r="B266" s="22" t="s">
        <v>258</v>
      </c>
      <c r="C266" s="25" t="s">
        <v>238</v>
      </c>
      <c r="D266" s="25" t="s">
        <v>239</v>
      </c>
      <c r="E266" s="20" t="s">
        <v>256</v>
      </c>
      <c r="F266" s="25" t="s">
        <v>131</v>
      </c>
      <c r="G266" s="25"/>
      <c r="H266" s="25"/>
      <c r="I266" s="25"/>
      <c r="J266" s="25"/>
      <c r="K266" s="25"/>
    </row>
    <row r="267" spans="1:11">
      <c r="A267" s="22">
        <v>261</v>
      </c>
      <c r="B267" s="22" t="s">
        <v>258</v>
      </c>
      <c r="C267" s="25" t="s">
        <v>232</v>
      </c>
      <c r="D267" s="25" t="s">
        <v>233</v>
      </c>
      <c r="E267" s="20" t="s">
        <v>104</v>
      </c>
      <c r="F267" s="25" t="s">
        <v>4</v>
      </c>
      <c r="G267" s="25">
        <v>1</v>
      </c>
      <c r="H267" s="25"/>
      <c r="I267" s="25">
        <v>1</v>
      </c>
      <c r="J267" s="25"/>
      <c r="K267" s="25"/>
    </row>
    <row r="268" spans="1:11">
      <c r="A268" s="22">
        <v>262</v>
      </c>
      <c r="B268" s="22" t="s">
        <v>258</v>
      </c>
      <c r="C268" s="25" t="s">
        <v>232</v>
      </c>
      <c r="D268" s="25" t="s">
        <v>233</v>
      </c>
      <c r="E268" s="20" t="s">
        <v>5</v>
      </c>
      <c r="F268" s="25" t="s">
        <v>111</v>
      </c>
      <c r="G268" s="25">
        <v>2</v>
      </c>
      <c r="H268" s="25">
        <v>2</v>
      </c>
      <c r="I268" s="25"/>
      <c r="J268" s="25"/>
      <c r="K268" s="25"/>
    </row>
    <row r="269" spans="1:11">
      <c r="A269" s="22">
        <v>263</v>
      </c>
      <c r="B269" s="22" t="s">
        <v>258</v>
      </c>
      <c r="C269" s="25" t="s">
        <v>232</v>
      </c>
      <c r="D269" s="25" t="s">
        <v>233</v>
      </c>
      <c r="E269" s="20" t="s">
        <v>7</v>
      </c>
      <c r="F269" s="25" t="s">
        <v>112</v>
      </c>
      <c r="G269" s="25">
        <v>3</v>
      </c>
      <c r="H269" s="25">
        <v>3</v>
      </c>
      <c r="I269" s="25"/>
      <c r="J269" s="25"/>
      <c r="K269" s="25"/>
    </row>
    <row r="270" spans="1:11">
      <c r="A270" s="22">
        <v>264</v>
      </c>
      <c r="B270" s="22" t="s">
        <v>258</v>
      </c>
      <c r="C270" s="25" t="s">
        <v>232</v>
      </c>
      <c r="D270" s="25" t="s">
        <v>233</v>
      </c>
      <c r="E270" s="20" t="s">
        <v>9</v>
      </c>
      <c r="F270" s="25" t="s">
        <v>113</v>
      </c>
      <c r="G270" s="25">
        <v>10</v>
      </c>
      <c r="H270" s="25">
        <v>10</v>
      </c>
      <c r="I270" s="25"/>
      <c r="J270" s="25"/>
      <c r="K270" s="25"/>
    </row>
    <row r="271" spans="1:11">
      <c r="A271" s="22">
        <v>265</v>
      </c>
      <c r="B271" s="22" t="s">
        <v>258</v>
      </c>
      <c r="C271" s="25" t="s">
        <v>232</v>
      </c>
      <c r="D271" s="25" t="s">
        <v>233</v>
      </c>
      <c r="E271" s="20">
        <v>1805</v>
      </c>
      <c r="F271" s="25" t="s">
        <v>114</v>
      </c>
      <c r="G271" s="25"/>
      <c r="H271" s="25"/>
      <c r="I271" s="25"/>
      <c r="J271" s="25"/>
      <c r="K271" s="25"/>
    </row>
    <row r="272" spans="1:11">
      <c r="A272" s="22">
        <v>266</v>
      </c>
      <c r="B272" s="22" t="s">
        <v>258</v>
      </c>
      <c r="C272" s="25" t="s">
        <v>232</v>
      </c>
      <c r="D272" s="25" t="s">
        <v>233</v>
      </c>
      <c r="E272" s="20" t="s">
        <v>13</v>
      </c>
      <c r="F272" s="25" t="s">
        <v>115</v>
      </c>
      <c r="G272" s="25">
        <v>1</v>
      </c>
      <c r="H272" s="25">
        <v>1</v>
      </c>
      <c r="I272" s="25"/>
      <c r="J272" s="25"/>
      <c r="K272" s="25"/>
    </row>
    <row r="273" spans="1:11">
      <c r="A273" s="22">
        <v>267</v>
      </c>
      <c r="B273" s="22" t="s">
        <v>258</v>
      </c>
      <c r="C273" s="25" t="s">
        <v>232</v>
      </c>
      <c r="D273" s="25" t="s">
        <v>233</v>
      </c>
      <c r="E273" s="20" t="s">
        <v>15</v>
      </c>
      <c r="F273" s="25" t="s">
        <v>116</v>
      </c>
      <c r="G273" s="25">
        <v>2</v>
      </c>
      <c r="H273" s="25">
        <v>2</v>
      </c>
      <c r="I273" s="25"/>
      <c r="J273" s="25"/>
      <c r="K273" s="25"/>
    </row>
    <row r="274" spans="1:11">
      <c r="A274" s="22">
        <v>268</v>
      </c>
      <c r="B274" s="22" t="s">
        <v>258</v>
      </c>
      <c r="C274" s="25" t="s">
        <v>232</v>
      </c>
      <c r="D274" s="25" t="s">
        <v>233</v>
      </c>
      <c r="E274" s="27">
        <v>1808</v>
      </c>
      <c r="F274" s="25" t="s">
        <v>117</v>
      </c>
      <c r="G274" s="25"/>
      <c r="H274" s="25"/>
      <c r="I274" s="25"/>
      <c r="J274" s="25"/>
      <c r="K274" s="25"/>
    </row>
    <row r="275" spans="1:11">
      <c r="A275" s="22">
        <v>269</v>
      </c>
      <c r="B275" s="22" t="s">
        <v>258</v>
      </c>
      <c r="C275" s="25" t="s">
        <v>232</v>
      </c>
      <c r="D275" s="25" t="s">
        <v>233</v>
      </c>
      <c r="E275" s="27">
        <v>1809</v>
      </c>
      <c r="F275" s="25" t="s">
        <v>118</v>
      </c>
      <c r="G275" s="25"/>
      <c r="H275" s="25"/>
      <c r="I275" s="25"/>
      <c r="J275" s="25"/>
      <c r="K275" s="25"/>
    </row>
    <row r="276" spans="1:11">
      <c r="A276" s="22">
        <v>270</v>
      </c>
      <c r="B276" s="22" t="s">
        <v>258</v>
      </c>
      <c r="C276" s="25" t="s">
        <v>232</v>
      </c>
      <c r="D276" s="25" t="s">
        <v>233</v>
      </c>
      <c r="E276" s="20" t="s">
        <v>23</v>
      </c>
      <c r="F276" s="25" t="s">
        <v>119</v>
      </c>
      <c r="G276" s="25">
        <v>38</v>
      </c>
      <c r="H276" s="25">
        <v>38</v>
      </c>
      <c r="I276" s="25"/>
      <c r="J276" s="25"/>
      <c r="K276" s="25"/>
    </row>
    <row r="277" spans="1:11">
      <c r="A277" s="22">
        <v>271</v>
      </c>
      <c r="B277" s="22" t="s">
        <v>258</v>
      </c>
      <c r="C277" s="25" t="s">
        <v>232</v>
      </c>
      <c r="D277" s="25" t="s">
        <v>233</v>
      </c>
      <c r="E277" s="27">
        <v>1811</v>
      </c>
      <c r="F277" s="25" t="s">
        <v>120</v>
      </c>
      <c r="G277" s="25"/>
      <c r="H277" s="25"/>
      <c r="I277" s="25"/>
      <c r="J277" s="25"/>
      <c r="K277" s="25"/>
    </row>
    <row r="278" spans="1:11">
      <c r="A278" s="22">
        <v>272</v>
      </c>
      <c r="B278" s="22" t="s">
        <v>258</v>
      </c>
      <c r="C278" s="25" t="s">
        <v>232</v>
      </c>
      <c r="D278" s="25" t="s">
        <v>233</v>
      </c>
      <c r="E278" s="20" t="s">
        <v>27</v>
      </c>
      <c r="F278" s="25" t="s">
        <v>121</v>
      </c>
      <c r="G278" s="25">
        <v>3</v>
      </c>
      <c r="H278" s="25">
        <v>3</v>
      </c>
      <c r="I278" s="25">
        <v>1</v>
      </c>
      <c r="J278" s="25"/>
      <c r="K278" s="25"/>
    </row>
    <row r="279" spans="1:11">
      <c r="A279" s="22">
        <v>273</v>
      </c>
      <c r="B279" s="22" t="s">
        <v>258</v>
      </c>
      <c r="C279" s="25" t="s">
        <v>232</v>
      </c>
      <c r="D279" s="25" t="s">
        <v>233</v>
      </c>
      <c r="E279" s="20" t="s">
        <v>29</v>
      </c>
      <c r="F279" s="25" t="s">
        <v>122</v>
      </c>
      <c r="G279" s="25">
        <v>1</v>
      </c>
      <c r="H279" s="25">
        <v>1</v>
      </c>
      <c r="I279" s="25"/>
      <c r="J279" s="25"/>
      <c r="K279" s="25"/>
    </row>
    <row r="280" spans="1:11">
      <c r="A280" s="22">
        <v>274</v>
      </c>
      <c r="B280" s="22" t="s">
        <v>258</v>
      </c>
      <c r="C280" s="25" t="s">
        <v>232</v>
      </c>
      <c r="D280" s="25" t="s">
        <v>233</v>
      </c>
      <c r="E280" s="20" t="s">
        <v>31</v>
      </c>
      <c r="F280" s="25" t="s">
        <v>123</v>
      </c>
      <c r="G280" s="25">
        <v>10</v>
      </c>
      <c r="H280" s="25">
        <v>10</v>
      </c>
      <c r="I280" s="25"/>
      <c r="J280" s="25"/>
      <c r="K280" s="25"/>
    </row>
    <row r="281" spans="1:11" ht="17.25" customHeight="1">
      <c r="A281" s="22">
        <v>275</v>
      </c>
      <c r="B281" s="22" t="s">
        <v>258</v>
      </c>
      <c r="C281" s="25" t="s">
        <v>232</v>
      </c>
      <c r="D281" s="25" t="s">
        <v>233</v>
      </c>
      <c r="E281" s="20" t="s">
        <v>33</v>
      </c>
      <c r="F281" s="25" t="s">
        <v>124</v>
      </c>
      <c r="G281" s="25">
        <v>9</v>
      </c>
      <c r="H281" s="25">
        <v>9</v>
      </c>
      <c r="I281" s="25"/>
      <c r="J281" s="25"/>
      <c r="K281" s="25"/>
    </row>
    <row r="282" spans="1:11">
      <c r="A282" s="22">
        <v>276</v>
      </c>
      <c r="B282" s="22" t="s">
        <v>258</v>
      </c>
      <c r="C282" s="25" t="s">
        <v>232</v>
      </c>
      <c r="D282" s="25" t="s">
        <v>233</v>
      </c>
      <c r="E282" s="20" t="s">
        <v>35</v>
      </c>
      <c r="F282" s="25" t="s">
        <v>125</v>
      </c>
      <c r="G282" s="25">
        <v>36</v>
      </c>
      <c r="H282" s="25">
        <v>36</v>
      </c>
      <c r="I282" s="25"/>
      <c r="J282" s="25"/>
      <c r="K282" s="25"/>
    </row>
    <row r="283" spans="1:11">
      <c r="A283" s="22">
        <v>277</v>
      </c>
      <c r="B283" s="22" t="s">
        <v>258</v>
      </c>
      <c r="C283" s="25" t="s">
        <v>232</v>
      </c>
      <c r="D283" s="25" t="s">
        <v>233</v>
      </c>
      <c r="E283" s="20" t="s">
        <v>37</v>
      </c>
      <c r="F283" s="25" t="s">
        <v>126</v>
      </c>
      <c r="G283" s="25">
        <v>1</v>
      </c>
      <c r="H283" s="25">
        <v>1</v>
      </c>
      <c r="I283" s="25"/>
      <c r="J283" s="25"/>
      <c r="K283" s="25"/>
    </row>
    <row r="284" spans="1:11">
      <c r="A284" s="22">
        <v>278</v>
      </c>
      <c r="B284" s="22" t="s">
        <v>258</v>
      </c>
      <c r="C284" s="25" t="s">
        <v>232</v>
      </c>
      <c r="D284" s="25" t="s">
        <v>233</v>
      </c>
      <c r="E284" s="20" t="s">
        <v>39</v>
      </c>
      <c r="F284" s="25" t="s">
        <v>127</v>
      </c>
      <c r="G284" s="25">
        <v>9</v>
      </c>
      <c r="H284" s="25">
        <v>9</v>
      </c>
      <c r="I284" s="25"/>
      <c r="J284" s="25"/>
      <c r="K284" s="25"/>
    </row>
    <row r="285" spans="1:11">
      <c r="A285" s="22">
        <v>279</v>
      </c>
      <c r="B285" s="22" t="s">
        <v>258</v>
      </c>
      <c r="C285" s="25" t="s">
        <v>232</v>
      </c>
      <c r="D285" s="25" t="s">
        <v>233</v>
      </c>
      <c r="E285" s="20" t="s">
        <v>41</v>
      </c>
      <c r="F285" s="25" t="s">
        <v>128</v>
      </c>
      <c r="G285" s="25">
        <v>5</v>
      </c>
      <c r="H285" s="25">
        <v>5</v>
      </c>
      <c r="I285" s="25"/>
      <c r="J285" s="25"/>
      <c r="K285" s="25"/>
    </row>
    <row r="286" spans="1:11">
      <c r="A286" s="22">
        <v>280</v>
      </c>
      <c r="B286" s="22" t="s">
        <v>258</v>
      </c>
      <c r="C286" s="25" t="s">
        <v>232</v>
      </c>
      <c r="D286" s="25" t="s">
        <v>233</v>
      </c>
      <c r="E286" s="20" t="s">
        <v>43</v>
      </c>
      <c r="F286" s="25" t="s">
        <v>129</v>
      </c>
      <c r="G286" s="25">
        <v>1</v>
      </c>
      <c r="H286" s="25">
        <v>1</v>
      </c>
      <c r="I286" s="25"/>
      <c r="J286" s="25"/>
      <c r="K286" s="25"/>
    </row>
    <row r="287" spans="1:11">
      <c r="A287" s="22">
        <v>281</v>
      </c>
      <c r="B287" s="22" t="s">
        <v>258</v>
      </c>
      <c r="C287" s="25" t="s">
        <v>232</v>
      </c>
      <c r="D287" s="25" t="s">
        <v>233</v>
      </c>
      <c r="E287" s="20">
        <v>1821</v>
      </c>
      <c r="F287" s="25" t="s">
        <v>130</v>
      </c>
      <c r="G287" s="25"/>
      <c r="H287" s="25"/>
      <c r="I287" s="25"/>
      <c r="J287" s="25"/>
      <c r="K287" s="25"/>
    </row>
    <row r="288" spans="1:11">
      <c r="A288" s="22">
        <v>282</v>
      </c>
      <c r="B288" s="22" t="s">
        <v>258</v>
      </c>
      <c r="C288" s="25" t="s">
        <v>232</v>
      </c>
      <c r="D288" s="25" t="s">
        <v>233</v>
      </c>
      <c r="E288" s="20">
        <v>1861</v>
      </c>
      <c r="F288" s="25" t="s">
        <v>45</v>
      </c>
      <c r="G288" s="25"/>
      <c r="H288" s="25"/>
      <c r="I288" s="25"/>
      <c r="J288" s="25"/>
      <c r="K288" s="25"/>
    </row>
    <row r="289" spans="1:11">
      <c r="A289" s="22">
        <v>283</v>
      </c>
      <c r="B289" s="22" t="s">
        <v>258</v>
      </c>
      <c r="C289" s="25" t="s">
        <v>232</v>
      </c>
      <c r="D289" s="25" t="s">
        <v>233</v>
      </c>
      <c r="E289" s="20" t="s">
        <v>253</v>
      </c>
      <c r="F289" s="25" t="s">
        <v>46</v>
      </c>
      <c r="G289" s="25">
        <v>1</v>
      </c>
      <c r="H289" s="25">
        <v>1</v>
      </c>
      <c r="I289" s="25"/>
      <c r="J289" s="25"/>
      <c r="K289" s="25"/>
    </row>
    <row r="290" spans="1:11">
      <c r="A290" s="22">
        <v>284</v>
      </c>
      <c r="B290" s="22" t="s">
        <v>258</v>
      </c>
      <c r="C290" s="25" t="s">
        <v>232</v>
      </c>
      <c r="D290" s="25" t="s">
        <v>233</v>
      </c>
      <c r="E290" s="20" t="s">
        <v>254</v>
      </c>
      <c r="F290" s="25" t="s">
        <v>47</v>
      </c>
      <c r="G290" s="25">
        <v>79</v>
      </c>
      <c r="H290" s="25">
        <v>79</v>
      </c>
      <c r="I290" s="25"/>
      <c r="J290" s="25"/>
      <c r="K290" s="25"/>
    </row>
    <row r="291" spans="1:11">
      <c r="A291" s="22">
        <v>285</v>
      </c>
      <c r="B291" s="22" t="s">
        <v>258</v>
      </c>
      <c r="C291" s="25" t="s">
        <v>232</v>
      </c>
      <c r="D291" s="25" t="s">
        <v>233</v>
      </c>
      <c r="E291" s="20" t="s">
        <v>255</v>
      </c>
      <c r="F291" s="25" t="s">
        <v>48</v>
      </c>
      <c r="G291" s="25">
        <v>2</v>
      </c>
      <c r="H291" s="25">
        <v>2</v>
      </c>
      <c r="I291" s="25"/>
      <c r="J291" s="25"/>
      <c r="K291" s="25"/>
    </row>
    <row r="292" spans="1:11">
      <c r="A292" s="22">
        <v>286</v>
      </c>
      <c r="B292" s="22" t="s">
        <v>258</v>
      </c>
      <c r="C292" s="25" t="s">
        <v>232</v>
      </c>
      <c r="D292" s="25" t="s">
        <v>233</v>
      </c>
      <c r="E292" s="20" t="s">
        <v>256</v>
      </c>
      <c r="F292" s="25" t="s">
        <v>131</v>
      </c>
      <c r="G292" s="25">
        <v>9</v>
      </c>
      <c r="H292" s="25">
        <v>9</v>
      </c>
      <c r="I292" s="25">
        <v>2</v>
      </c>
      <c r="J292" s="25"/>
      <c r="K292" s="25"/>
    </row>
    <row r="293" spans="1:11">
      <c r="A293" s="22">
        <v>287</v>
      </c>
      <c r="B293" s="22" t="s">
        <v>258</v>
      </c>
      <c r="C293" s="25" t="s">
        <v>240</v>
      </c>
      <c r="D293" s="25" t="s">
        <v>241</v>
      </c>
      <c r="E293" s="20">
        <v>1801</v>
      </c>
      <c r="F293" s="25" t="s">
        <v>4</v>
      </c>
      <c r="G293" s="25"/>
      <c r="H293" s="25"/>
      <c r="I293" s="25"/>
      <c r="J293" s="25"/>
      <c r="K293" s="25"/>
    </row>
    <row r="294" spans="1:11">
      <c r="A294" s="22">
        <v>288</v>
      </c>
      <c r="B294" s="22" t="s">
        <v>258</v>
      </c>
      <c r="C294" s="25" t="s">
        <v>240</v>
      </c>
      <c r="D294" s="25" t="s">
        <v>241</v>
      </c>
      <c r="E294" s="20">
        <v>1802</v>
      </c>
      <c r="F294" s="25" t="s">
        <v>111</v>
      </c>
      <c r="G294" s="25"/>
      <c r="H294" s="25"/>
      <c r="I294" s="25"/>
      <c r="J294" s="25"/>
      <c r="K294" s="25"/>
    </row>
    <row r="295" spans="1:11">
      <c r="A295" s="22">
        <v>289</v>
      </c>
      <c r="B295" s="22" t="s">
        <v>258</v>
      </c>
      <c r="C295" s="25" t="s">
        <v>240</v>
      </c>
      <c r="D295" s="25" t="s">
        <v>241</v>
      </c>
      <c r="E295" s="20">
        <v>1803</v>
      </c>
      <c r="F295" s="25" t="s">
        <v>112</v>
      </c>
      <c r="G295" s="25"/>
      <c r="H295" s="25"/>
      <c r="I295" s="25"/>
      <c r="J295" s="25"/>
      <c r="K295" s="25"/>
    </row>
    <row r="296" spans="1:11">
      <c r="A296" s="22">
        <v>290</v>
      </c>
      <c r="B296" s="22" t="s">
        <v>258</v>
      </c>
      <c r="C296" s="25" t="s">
        <v>240</v>
      </c>
      <c r="D296" s="25" t="s">
        <v>241</v>
      </c>
      <c r="E296" s="20" t="s">
        <v>9</v>
      </c>
      <c r="F296" s="25" t="s">
        <v>113</v>
      </c>
      <c r="G296" s="25">
        <v>2</v>
      </c>
      <c r="H296" s="25">
        <v>2</v>
      </c>
      <c r="I296" s="25"/>
      <c r="J296" s="25"/>
      <c r="K296" s="25"/>
    </row>
    <row r="297" spans="1:11">
      <c r="A297" s="22">
        <v>291</v>
      </c>
      <c r="B297" s="22" t="s">
        <v>258</v>
      </c>
      <c r="C297" s="25" t="s">
        <v>240</v>
      </c>
      <c r="D297" s="25" t="s">
        <v>241</v>
      </c>
      <c r="E297" s="20">
        <v>1805</v>
      </c>
      <c r="F297" s="25" t="s">
        <v>114</v>
      </c>
      <c r="G297" s="25"/>
      <c r="H297" s="25"/>
      <c r="I297" s="25"/>
      <c r="J297" s="25"/>
      <c r="K297" s="25"/>
    </row>
    <row r="298" spans="1:11">
      <c r="A298" s="22">
        <v>292</v>
      </c>
      <c r="B298" s="22" t="s">
        <v>258</v>
      </c>
      <c r="C298" s="25" t="s">
        <v>240</v>
      </c>
      <c r="D298" s="25" t="s">
        <v>241</v>
      </c>
      <c r="E298" s="20">
        <v>1806</v>
      </c>
      <c r="F298" s="25" t="s">
        <v>115</v>
      </c>
      <c r="G298" s="25"/>
      <c r="H298" s="25"/>
      <c r="I298" s="25"/>
      <c r="J298" s="25"/>
      <c r="K298" s="25"/>
    </row>
    <row r="299" spans="1:11">
      <c r="A299" s="22">
        <v>293</v>
      </c>
      <c r="B299" s="22" t="s">
        <v>258</v>
      </c>
      <c r="C299" s="25" t="s">
        <v>240</v>
      </c>
      <c r="D299" s="25" t="s">
        <v>241</v>
      </c>
      <c r="E299" s="20">
        <v>1807</v>
      </c>
      <c r="F299" s="25" t="s">
        <v>116</v>
      </c>
      <c r="G299" s="25"/>
      <c r="H299" s="25"/>
      <c r="I299" s="25"/>
      <c r="J299" s="25"/>
      <c r="K299" s="25"/>
    </row>
    <row r="300" spans="1:11">
      <c r="A300" s="22">
        <v>294</v>
      </c>
      <c r="B300" s="22" t="s">
        <v>258</v>
      </c>
      <c r="C300" s="25" t="s">
        <v>240</v>
      </c>
      <c r="D300" s="25" t="s">
        <v>241</v>
      </c>
      <c r="E300" s="20">
        <v>1808</v>
      </c>
      <c r="F300" s="25" t="s">
        <v>117</v>
      </c>
      <c r="G300" s="25"/>
      <c r="H300" s="25"/>
      <c r="I300" s="25"/>
      <c r="J300" s="25"/>
      <c r="K300" s="25"/>
    </row>
    <row r="301" spans="1:11">
      <c r="A301" s="22">
        <v>295</v>
      </c>
      <c r="B301" s="22" t="s">
        <v>258</v>
      </c>
      <c r="C301" s="25" t="s">
        <v>240</v>
      </c>
      <c r="D301" s="25" t="s">
        <v>241</v>
      </c>
      <c r="E301" s="20">
        <v>1809</v>
      </c>
      <c r="F301" s="25" t="s">
        <v>118</v>
      </c>
      <c r="G301" s="25"/>
      <c r="H301" s="25"/>
      <c r="I301" s="25"/>
      <c r="J301" s="25"/>
      <c r="K301" s="25"/>
    </row>
    <row r="302" spans="1:11">
      <c r="A302" s="22">
        <v>296</v>
      </c>
      <c r="B302" s="22" t="s">
        <v>258</v>
      </c>
      <c r="C302" s="25" t="s">
        <v>240</v>
      </c>
      <c r="D302" s="25" t="s">
        <v>241</v>
      </c>
      <c r="E302" s="20">
        <v>1810</v>
      </c>
      <c r="F302" s="25" t="s">
        <v>119</v>
      </c>
      <c r="G302" s="25"/>
      <c r="H302" s="25"/>
      <c r="I302" s="25"/>
      <c r="J302" s="25"/>
      <c r="K302" s="25"/>
    </row>
    <row r="303" spans="1:11">
      <c r="A303" s="22">
        <v>297</v>
      </c>
      <c r="B303" s="22" t="s">
        <v>258</v>
      </c>
      <c r="C303" s="25" t="s">
        <v>240</v>
      </c>
      <c r="D303" s="25" t="s">
        <v>241</v>
      </c>
      <c r="E303" s="20">
        <v>1811</v>
      </c>
      <c r="F303" s="25" t="s">
        <v>120</v>
      </c>
      <c r="G303" s="25"/>
      <c r="H303" s="25"/>
      <c r="I303" s="25"/>
      <c r="J303" s="25"/>
      <c r="K303" s="25"/>
    </row>
    <row r="304" spans="1:11">
      <c r="A304" s="22">
        <v>298</v>
      </c>
      <c r="B304" s="22" t="s">
        <v>258</v>
      </c>
      <c r="C304" s="25" t="s">
        <v>240</v>
      </c>
      <c r="D304" s="25" t="s">
        <v>241</v>
      </c>
      <c r="E304" s="20">
        <v>1812</v>
      </c>
      <c r="F304" s="25" t="s">
        <v>121</v>
      </c>
      <c r="G304" s="25"/>
      <c r="H304" s="25"/>
      <c r="I304" s="25"/>
      <c r="J304" s="25"/>
      <c r="K304" s="25"/>
    </row>
    <row r="305" spans="1:11">
      <c r="A305" s="22">
        <v>299</v>
      </c>
      <c r="B305" s="22" t="s">
        <v>258</v>
      </c>
      <c r="C305" s="25" t="s">
        <v>240</v>
      </c>
      <c r="D305" s="25" t="s">
        <v>241</v>
      </c>
      <c r="E305" s="20" t="s">
        <v>29</v>
      </c>
      <c r="F305" s="25" t="s">
        <v>122</v>
      </c>
      <c r="G305" s="25">
        <v>1</v>
      </c>
      <c r="H305" s="25">
        <v>1</v>
      </c>
      <c r="I305" s="25"/>
      <c r="J305" s="25"/>
      <c r="K305" s="25"/>
    </row>
    <row r="306" spans="1:11">
      <c r="A306" s="22">
        <v>300</v>
      </c>
      <c r="B306" s="22" t="s">
        <v>258</v>
      </c>
      <c r="C306" s="25" t="s">
        <v>240</v>
      </c>
      <c r="D306" s="25" t="s">
        <v>241</v>
      </c>
      <c r="E306" s="20">
        <v>1814</v>
      </c>
      <c r="F306" s="25" t="s">
        <v>123</v>
      </c>
      <c r="G306" s="25"/>
      <c r="H306" s="25"/>
      <c r="I306" s="25"/>
      <c r="J306" s="25"/>
      <c r="K306" s="25"/>
    </row>
    <row r="307" spans="1:11">
      <c r="A307" s="22">
        <v>301</v>
      </c>
      <c r="B307" s="22" t="s">
        <v>258</v>
      </c>
      <c r="C307" s="25" t="s">
        <v>240</v>
      </c>
      <c r="D307" s="25" t="s">
        <v>241</v>
      </c>
      <c r="E307" s="20">
        <v>1815</v>
      </c>
      <c r="F307" s="25" t="s">
        <v>124</v>
      </c>
      <c r="G307" s="25"/>
      <c r="H307" s="25"/>
      <c r="I307" s="25"/>
      <c r="J307" s="25"/>
      <c r="K307" s="25"/>
    </row>
    <row r="308" spans="1:11">
      <c r="A308" s="22">
        <v>302</v>
      </c>
      <c r="B308" s="22" t="s">
        <v>258</v>
      </c>
      <c r="C308" s="25" t="s">
        <v>240</v>
      </c>
      <c r="D308" s="25" t="s">
        <v>241</v>
      </c>
      <c r="E308" s="20">
        <v>1816</v>
      </c>
      <c r="F308" s="25" t="s">
        <v>125</v>
      </c>
      <c r="G308" s="25"/>
      <c r="H308" s="25"/>
      <c r="I308" s="25"/>
      <c r="J308" s="25"/>
      <c r="K308" s="25"/>
    </row>
    <row r="309" spans="1:11">
      <c r="A309" s="22">
        <v>303</v>
      </c>
      <c r="B309" s="22" t="s">
        <v>258</v>
      </c>
      <c r="C309" s="25" t="s">
        <v>240</v>
      </c>
      <c r="D309" s="25" t="s">
        <v>241</v>
      </c>
      <c r="E309" s="20">
        <v>1817</v>
      </c>
      <c r="F309" s="25" t="s">
        <v>126</v>
      </c>
      <c r="G309" s="25"/>
      <c r="H309" s="25"/>
      <c r="I309" s="25"/>
      <c r="J309" s="25"/>
      <c r="K309" s="25"/>
    </row>
    <row r="310" spans="1:11">
      <c r="A310" s="22">
        <v>304</v>
      </c>
      <c r="B310" s="22" t="s">
        <v>258</v>
      </c>
      <c r="C310" s="25" t="s">
        <v>240</v>
      </c>
      <c r="D310" s="25" t="s">
        <v>241</v>
      </c>
      <c r="E310" s="20">
        <v>1818</v>
      </c>
      <c r="F310" s="25" t="s">
        <v>127</v>
      </c>
      <c r="G310" s="25"/>
      <c r="H310" s="25"/>
      <c r="I310" s="25"/>
      <c r="J310" s="25"/>
      <c r="K310" s="25"/>
    </row>
    <row r="311" spans="1:11">
      <c r="A311" s="22">
        <v>305</v>
      </c>
      <c r="B311" s="22" t="s">
        <v>258</v>
      </c>
      <c r="C311" s="25" t="s">
        <v>240</v>
      </c>
      <c r="D311" s="25" t="s">
        <v>241</v>
      </c>
      <c r="E311" s="20">
        <v>1819</v>
      </c>
      <c r="F311" s="25" t="s">
        <v>128</v>
      </c>
      <c r="G311" s="25"/>
      <c r="H311" s="25"/>
      <c r="I311" s="25"/>
      <c r="J311" s="25"/>
      <c r="K311" s="25"/>
    </row>
    <row r="312" spans="1:11">
      <c r="A312" s="22">
        <v>306</v>
      </c>
      <c r="B312" s="22" t="s">
        <v>258</v>
      </c>
      <c r="C312" s="25" t="s">
        <v>240</v>
      </c>
      <c r="D312" s="25" t="s">
        <v>241</v>
      </c>
      <c r="E312" s="20">
        <v>1820</v>
      </c>
      <c r="F312" s="25" t="s">
        <v>129</v>
      </c>
      <c r="G312" s="25"/>
      <c r="H312" s="25"/>
      <c r="I312" s="25"/>
      <c r="J312" s="25"/>
      <c r="K312" s="25"/>
    </row>
    <row r="313" spans="1:11">
      <c r="A313" s="22">
        <v>307</v>
      </c>
      <c r="B313" s="22" t="s">
        <v>258</v>
      </c>
      <c r="C313" s="25" t="s">
        <v>240</v>
      </c>
      <c r="D313" s="25" t="s">
        <v>241</v>
      </c>
      <c r="E313" s="20">
        <v>1821</v>
      </c>
      <c r="F313" s="25" t="s">
        <v>130</v>
      </c>
      <c r="G313" s="25"/>
      <c r="H313" s="25"/>
      <c r="I313" s="25"/>
      <c r="J313" s="25"/>
      <c r="K313" s="25"/>
    </row>
    <row r="314" spans="1:11">
      <c r="A314" s="22">
        <v>308</v>
      </c>
      <c r="B314" s="22" t="s">
        <v>258</v>
      </c>
      <c r="C314" s="25" t="s">
        <v>240</v>
      </c>
      <c r="D314" s="25" t="s">
        <v>241</v>
      </c>
      <c r="E314" s="20">
        <v>1861</v>
      </c>
      <c r="F314" s="25" t="s">
        <v>45</v>
      </c>
      <c r="G314" s="25"/>
      <c r="H314" s="25"/>
      <c r="I314" s="25"/>
      <c r="J314" s="25"/>
      <c r="K314" s="25"/>
    </row>
    <row r="315" spans="1:11">
      <c r="A315" s="22">
        <v>309</v>
      </c>
      <c r="B315" s="22" t="s">
        <v>258</v>
      </c>
      <c r="C315" s="25" t="s">
        <v>240</v>
      </c>
      <c r="D315" s="25" t="s">
        <v>241</v>
      </c>
      <c r="E315" s="20" t="s">
        <v>253</v>
      </c>
      <c r="F315" s="25" t="s">
        <v>46</v>
      </c>
      <c r="G315" s="25">
        <v>8</v>
      </c>
      <c r="H315" s="25">
        <v>8</v>
      </c>
      <c r="I315" s="25"/>
      <c r="J315" s="25"/>
      <c r="K315" s="25"/>
    </row>
    <row r="316" spans="1:11">
      <c r="A316" s="22">
        <v>310</v>
      </c>
      <c r="B316" s="22" t="s">
        <v>258</v>
      </c>
      <c r="C316" s="25" t="s">
        <v>240</v>
      </c>
      <c r="D316" s="25" t="s">
        <v>241</v>
      </c>
      <c r="E316" s="20">
        <v>1863</v>
      </c>
      <c r="F316" s="25" t="s">
        <v>47</v>
      </c>
      <c r="G316" s="25"/>
      <c r="H316" s="25"/>
      <c r="I316" s="25"/>
      <c r="J316" s="25"/>
      <c r="K316" s="25"/>
    </row>
    <row r="317" spans="1:11">
      <c r="A317" s="22">
        <v>311</v>
      </c>
      <c r="B317" s="22" t="s">
        <v>258</v>
      </c>
      <c r="C317" s="25" t="s">
        <v>240</v>
      </c>
      <c r="D317" s="25" t="s">
        <v>241</v>
      </c>
      <c r="E317" s="20">
        <v>1864</v>
      </c>
      <c r="F317" s="25" t="s">
        <v>48</v>
      </c>
      <c r="G317" s="25"/>
      <c r="H317" s="25"/>
      <c r="I317" s="25"/>
      <c r="J317" s="25"/>
      <c r="K317" s="25"/>
    </row>
    <row r="318" spans="1:11">
      <c r="A318" s="22">
        <v>312</v>
      </c>
      <c r="B318" s="22" t="s">
        <v>258</v>
      </c>
      <c r="C318" s="25" t="s">
        <v>240</v>
      </c>
      <c r="D318" s="25" t="s">
        <v>241</v>
      </c>
      <c r="E318" s="20" t="s">
        <v>256</v>
      </c>
      <c r="F318" s="25" t="s">
        <v>131</v>
      </c>
      <c r="G318" s="25"/>
      <c r="H318" s="25"/>
      <c r="I318" s="25"/>
      <c r="J318" s="25"/>
      <c r="K318" s="25"/>
    </row>
    <row r="319" spans="1:11">
      <c r="A319" s="22">
        <v>313</v>
      </c>
      <c r="B319" s="22" t="s">
        <v>259</v>
      </c>
      <c r="C319" s="21" t="s">
        <v>137</v>
      </c>
      <c r="D319" s="21" t="s">
        <v>138</v>
      </c>
      <c r="E319" s="28" t="s">
        <v>104</v>
      </c>
      <c r="F319" s="13" t="s">
        <v>4</v>
      </c>
      <c r="G319" s="19">
        <v>44</v>
      </c>
      <c r="H319" s="19"/>
      <c r="I319" s="19">
        <v>7</v>
      </c>
      <c r="J319" s="19">
        <v>33</v>
      </c>
      <c r="K319" s="19">
        <v>5</v>
      </c>
    </row>
    <row r="320" spans="1:11">
      <c r="A320" s="22">
        <v>314</v>
      </c>
      <c r="B320" s="22" t="s">
        <v>259</v>
      </c>
      <c r="C320" s="21" t="s">
        <v>137</v>
      </c>
      <c r="D320" s="21" t="s">
        <v>138</v>
      </c>
      <c r="E320" s="28" t="s">
        <v>5</v>
      </c>
      <c r="F320" s="13" t="s">
        <v>111</v>
      </c>
      <c r="G320" s="19">
        <v>109</v>
      </c>
      <c r="H320" s="19"/>
      <c r="I320" s="19">
        <v>28</v>
      </c>
      <c r="J320" s="19">
        <v>69</v>
      </c>
      <c r="K320" s="19">
        <v>12</v>
      </c>
    </row>
    <row r="321" spans="1:11">
      <c r="A321" s="22">
        <v>315</v>
      </c>
      <c r="B321" s="22" t="s">
        <v>259</v>
      </c>
      <c r="C321" s="21" t="s">
        <v>137</v>
      </c>
      <c r="D321" s="21" t="s">
        <v>138</v>
      </c>
      <c r="E321" s="28" t="s">
        <v>7</v>
      </c>
      <c r="F321" s="13" t="s">
        <v>112</v>
      </c>
      <c r="G321" s="19">
        <v>518</v>
      </c>
      <c r="H321" s="19">
        <v>2</v>
      </c>
      <c r="I321" s="19">
        <v>63</v>
      </c>
      <c r="J321" s="19">
        <v>363</v>
      </c>
      <c r="K321" s="19">
        <v>91</v>
      </c>
    </row>
    <row r="322" spans="1:11">
      <c r="A322" s="22">
        <v>316</v>
      </c>
      <c r="B322" s="22" t="s">
        <v>259</v>
      </c>
      <c r="C322" s="21" t="s">
        <v>137</v>
      </c>
      <c r="D322" s="21" t="s">
        <v>138</v>
      </c>
      <c r="E322" s="28" t="s">
        <v>9</v>
      </c>
      <c r="F322" s="13" t="s">
        <v>113</v>
      </c>
      <c r="G322" s="19">
        <v>471</v>
      </c>
      <c r="H322" s="19">
        <v>3</v>
      </c>
      <c r="I322" s="19">
        <v>74</v>
      </c>
      <c r="J322" s="19">
        <v>353</v>
      </c>
      <c r="K322" s="19">
        <v>45</v>
      </c>
    </row>
    <row r="323" spans="1:11">
      <c r="A323" s="22">
        <v>317</v>
      </c>
      <c r="B323" s="22" t="s">
        <v>259</v>
      </c>
      <c r="C323" s="21" t="s">
        <v>137</v>
      </c>
      <c r="D323" s="21" t="s">
        <v>138</v>
      </c>
      <c r="E323" s="28" t="s">
        <v>11</v>
      </c>
      <c r="F323" s="13" t="s">
        <v>114</v>
      </c>
      <c r="G323" s="19">
        <v>235</v>
      </c>
      <c r="H323" s="19">
        <v>2</v>
      </c>
      <c r="I323" s="19">
        <v>25</v>
      </c>
      <c r="J323" s="19">
        <v>178</v>
      </c>
      <c r="K323" s="19">
        <v>30</v>
      </c>
    </row>
    <row r="324" spans="1:11">
      <c r="A324" s="22">
        <v>318</v>
      </c>
      <c r="B324" s="22" t="s">
        <v>259</v>
      </c>
      <c r="C324" s="21" t="s">
        <v>137</v>
      </c>
      <c r="D324" s="21" t="s">
        <v>138</v>
      </c>
      <c r="E324" s="28" t="s">
        <v>13</v>
      </c>
      <c r="F324" s="13" t="s">
        <v>115</v>
      </c>
      <c r="G324" s="19">
        <v>257</v>
      </c>
      <c r="H324" s="19">
        <v>3</v>
      </c>
      <c r="I324" s="19">
        <v>27</v>
      </c>
      <c r="J324" s="19">
        <v>186</v>
      </c>
      <c r="K324" s="19">
        <v>42</v>
      </c>
    </row>
    <row r="325" spans="1:11">
      <c r="A325" s="22">
        <v>319</v>
      </c>
      <c r="B325" s="22" t="s">
        <v>259</v>
      </c>
      <c r="C325" s="21" t="s">
        <v>137</v>
      </c>
      <c r="D325" s="21" t="s">
        <v>138</v>
      </c>
      <c r="E325" s="28" t="s">
        <v>15</v>
      </c>
      <c r="F325" s="13" t="s">
        <v>116</v>
      </c>
      <c r="G325" s="19">
        <v>169</v>
      </c>
      <c r="H325" s="19">
        <v>3</v>
      </c>
      <c r="I325" s="19">
        <v>29</v>
      </c>
      <c r="J325" s="19">
        <v>120</v>
      </c>
      <c r="K325" s="19">
        <v>19</v>
      </c>
    </row>
    <row r="326" spans="1:11">
      <c r="A326" s="22">
        <v>320</v>
      </c>
      <c r="B326" s="22" t="s">
        <v>259</v>
      </c>
      <c r="C326" s="21" t="s">
        <v>137</v>
      </c>
      <c r="D326" s="21" t="s">
        <v>138</v>
      </c>
      <c r="E326" s="28" t="s">
        <v>19</v>
      </c>
      <c r="F326" s="13" t="s">
        <v>117</v>
      </c>
      <c r="G326" s="19">
        <v>298</v>
      </c>
      <c r="H326" s="19"/>
      <c r="I326" s="19">
        <v>37</v>
      </c>
      <c r="J326" s="19">
        <v>222</v>
      </c>
      <c r="K326" s="19">
        <v>40</v>
      </c>
    </row>
    <row r="327" spans="1:11">
      <c r="A327" s="22">
        <v>321</v>
      </c>
      <c r="B327" s="22" t="s">
        <v>259</v>
      </c>
      <c r="C327" s="21" t="s">
        <v>137</v>
      </c>
      <c r="D327" s="21" t="s">
        <v>138</v>
      </c>
      <c r="E327" s="28" t="s">
        <v>21</v>
      </c>
      <c r="F327" s="13" t="s">
        <v>118</v>
      </c>
      <c r="G327" s="19">
        <v>169</v>
      </c>
      <c r="H327" s="19">
        <v>2</v>
      </c>
      <c r="I327" s="19">
        <v>23</v>
      </c>
      <c r="J327" s="19">
        <v>123</v>
      </c>
      <c r="K327" s="19">
        <v>21</v>
      </c>
    </row>
    <row r="328" spans="1:11">
      <c r="A328" s="22">
        <v>322</v>
      </c>
      <c r="B328" s="22" t="s">
        <v>259</v>
      </c>
      <c r="C328" s="21" t="s">
        <v>137</v>
      </c>
      <c r="D328" s="21" t="s">
        <v>138</v>
      </c>
      <c r="E328" s="28" t="s">
        <v>23</v>
      </c>
      <c r="F328" s="13" t="s">
        <v>119</v>
      </c>
      <c r="G328" s="19">
        <v>178</v>
      </c>
      <c r="H328" s="19"/>
      <c r="I328" s="19">
        <v>20</v>
      </c>
      <c r="J328" s="19">
        <v>138</v>
      </c>
      <c r="K328" s="19">
        <v>22</v>
      </c>
    </row>
    <row r="329" spans="1:11">
      <c r="A329" s="22">
        <v>323</v>
      </c>
      <c r="B329" s="22" t="s">
        <v>259</v>
      </c>
      <c r="C329" s="21" t="s">
        <v>137</v>
      </c>
      <c r="D329" s="21" t="s">
        <v>138</v>
      </c>
      <c r="E329" s="28" t="s">
        <v>25</v>
      </c>
      <c r="F329" s="13" t="s">
        <v>120</v>
      </c>
      <c r="G329" s="19">
        <v>335</v>
      </c>
      <c r="H329" s="19">
        <v>2</v>
      </c>
      <c r="I329" s="19">
        <v>54</v>
      </c>
      <c r="J329" s="19">
        <v>234</v>
      </c>
      <c r="K329" s="19">
        <v>46</v>
      </c>
    </row>
    <row r="330" spans="1:11">
      <c r="A330" s="22">
        <v>324</v>
      </c>
      <c r="B330" s="22" t="s">
        <v>259</v>
      </c>
      <c r="C330" s="21" t="s">
        <v>137</v>
      </c>
      <c r="D330" s="21" t="s">
        <v>138</v>
      </c>
      <c r="E330" s="28" t="s">
        <v>27</v>
      </c>
      <c r="F330" s="13" t="s">
        <v>121</v>
      </c>
      <c r="G330" s="19">
        <v>138</v>
      </c>
      <c r="H330" s="19">
        <v>3</v>
      </c>
      <c r="I330" s="19">
        <v>18</v>
      </c>
      <c r="J330" s="19">
        <v>91</v>
      </c>
      <c r="K330" s="19">
        <v>28</v>
      </c>
    </row>
    <row r="331" spans="1:11">
      <c r="A331" s="22">
        <v>325</v>
      </c>
      <c r="B331" s="22" t="s">
        <v>259</v>
      </c>
      <c r="C331" s="21" t="s">
        <v>137</v>
      </c>
      <c r="D331" s="21" t="s">
        <v>138</v>
      </c>
      <c r="E331" s="28" t="s">
        <v>29</v>
      </c>
      <c r="F331" s="13" t="s">
        <v>122</v>
      </c>
      <c r="G331" s="19">
        <v>251</v>
      </c>
      <c r="H331" s="19">
        <v>2</v>
      </c>
      <c r="I331" s="19">
        <v>44</v>
      </c>
      <c r="J331" s="19">
        <v>177</v>
      </c>
      <c r="K331" s="19">
        <v>29</v>
      </c>
    </row>
    <row r="332" spans="1:11">
      <c r="A332" s="22">
        <v>326</v>
      </c>
      <c r="B332" s="22" t="s">
        <v>259</v>
      </c>
      <c r="C332" s="21" t="s">
        <v>137</v>
      </c>
      <c r="D332" s="21" t="s">
        <v>138</v>
      </c>
      <c r="E332" s="28" t="s">
        <v>31</v>
      </c>
      <c r="F332" s="13" t="s">
        <v>123</v>
      </c>
      <c r="G332" s="19">
        <v>280</v>
      </c>
      <c r="H332" s="19">
        <v>2</v>
      </c>
      <c r="I332" s="19">
        <v>41</v>
      </c>
      <c r="J332" s="19">
        <v>212</v>
      </c>
      <c r="K332" s="19">
        <v>25</v>
      </c>
    </row>
    <row r="333" spans="1:11">
      <c r="A333" s="22">
        <v>327</v>
      </c>
      <c r="B333" s="22" t="s">
        <v>259</v>
      </c>
      <c r="C333" s="21" t="s">
        <v>137</v>
      </c>
      <c r="D333" s="21" t="s">
        <v>138</v>
      </c>
      <c r="E333" s="28" t="s">
        <v>33</v>
      </c>
      <c r="F333" s="13" t="s">
        <v>124</v>
      </c>
      <c r="G333" s="19">
        <v>207</v>
      </c>
      <c r="H333" s="19">
        <v>2</v>
      </c>
      <c r="I333" s="19">
        <v>21</v>
      </c>
      <c r="J333" s="19">
        <v>147</v>
      </c>
      <c r="K333" s="19">
        <v>38</v>
      </c>
    </row>
    <row r="334" spans="1:11">
      <c r="A334" s="22">
        <v>328</v>
      </c>
      <c r="B334" s="22" t="s">
        <v>259</v>
      </c>
      <c r="C334" s="21" t="s">
        <v>137</v>
      </c>
      <c r="D334" s="21" t="s">
        <v>138</v>
      </c>
      <c r="E334" s="28" t="s">
        <v>35</v>
      </c>
      <c r="F334" s="13" t="s">
        <v>125</v>
      </c>
      <c r="G334" s="19">
        <v>232</v>
      </c>
      <c r="H334" s="19">
        <v>1</v>
      </c>
      <c r="I334" s="19">
        <v>39</v>
      </c>
      <c r="J334" s="19">
        <v>163</v>
      </c>
      <c r="K334" s="19">
        <v>32</v>
      </c>
    </row>
    <row r="335" spans="1:11">
      <c r="A335" s="22">
        <v>329</v>
      </c>
      <c r="B335" s="22" t="s">
        <v>259</v>
      </c>
      <c r="C335" s="21" t="s">
        <v>137</v>
      </c>
      <c r="D335" s="21" t="s">
        <v>138</v>
      </c>
      <c r="E335" s="28" t="s">
        <v>37</v>
      </c>
      <c r="F335" s="13" t="s">
        <v>126</v>
      </c>
      <c r="G335" s="19">
        <v>121</v>
      </c>
      <c r="H335" s="19">
        <v>2</v>
      </c>
      <c r="I335" s="19">
        <v>25</v>
      </c>
      <c r="J335" s="19">
        <v>79</v>
      </c>
      <c r="K335" s="19">
        <v>17</v>
      </c>
    </row>
    <row r="336" spans="1:11">
      <c r="A336" s="22">
        <v>330</v>
      </c>
      <c r="B336" s="22" t="s">
        <v>259</v>
      </c>
      <c r="C336" s="21" t="s">
        <v>137</v>
      </c>
      <c r="D336" s="21" t="s">
        <v>138</v>
      </c>
      <c r="E336" s="28" t="s">
        <v>39</v>
      </c>
      <c r="F336" s="13" t="s">
        <v>127</v>
      </c>
      <c r="G336" s="19">
        <v>285</v>
      </c>
      <c r="H336" s="19">
        <v>6</v>
      </c>
      <c r="I336" s="19">
        <v>53</v>
      </c>
      <c r="J336" s="19">
        <v>168</v>
      </c>
      <c r="K336" s="19">
        <v>58</v>
      </c>
    </row>
    <row r="337" spans="1:11">
      <c r="A337" s="22">
        <v>331</v>
      </c>
      <c r="B337" s="22" t="s">
        <v>259</v>
      </c>
      <c r="C337" s="21" t="s">
        <v>137</v>
      </c>
      <c r="D337" s="21" t="s">
        <v>138</v>
      </c>
      <c r="E337" s="28" t="s">
        <v>41</v>
      </c>
      <c r="F337" s="13" t="s">
        <v>128</v>
      </c>
      <c r="G337" s="19">
        <v>94</v>
      </c>
      <c r="H337" s="19"/>
      <c r="I337" s="19">
        <v>13</v>
      </c>
      <c r="J337" s="19">
        <v>74</v>
      </c>
      <c r="K337" s="19">
        <v>9</v>
      </c>
    </row>
    <row r="338" spans="1:11">
      <c r="A338" s="22">
        <v>332</v>
      </c>
      <c r="B338" s="22" t="s">
        <v>259</v>
      </c>
      <c r="C338" s="21" t="s">
        <v>137</v>
      </c>
      <c r="D338" s="21" t="s">
        <v>138</v>
      </c>
      <c r="E338" s="28" t="s">
        <v>43</v>
      </c>
      <c r="F338" s="13" t="s">
        <v>129</v>
      </c>
      <c r="G338" s="19">
        <v>314</v>
      </c>
      <c r="H338" s="19">
        <v>3</v>
      </c>
      <c r="I338" s="19">
        <v>32</v>
      </c>
      <c r="J338" s="19">
        <v>231</v>
      </c>
      <c r="K338" s="19">
        <v>49</v>
      </c>
    </row>
    <row r="339" spans="1:11">
      <c r="A339" s="22">
        <v>333</v>
      </c>
      <c r="B339" s="22" t="s">
        <v>259</v>
      </c>
      <c r="C339" s="21" t="s">
        <v>137</v>
      </c>
      <c r="D339" s="21" t="s">
        <v>138</v>
      </c>
      <c r="E339" s="28" t="s">
        <v>17</v>
      </c>
      <c r="F339" s="13" t="s">
        <v>130</v>
      </c>
      <c r="G339" s="19">
        <v>58</v>
      </c>
      <c r="H339" s="19"/>
      <c r="I339" s="19">
        <v>11</v>
      </c>
      <c r="J339" s="19">
        <v>38</v>
      </c>
      <c r="K339" s="19">
        <v>9</v>
      </c>
    </row>
    <row r="340" spans="1:11">
      <c r="A340" s="22">
        <v>334</v>
      </c>
      <c r="B340" s="22" t="s">
        <v>259</v>
      </c>
      <c r="C340" s="21" t="s">
        <v>137</v>
      </c>
      <c r="D340" s="21" t="s">
        <v>138</v>
      </c>
      <c r="E340" s="28" t="s">
        <v>252</v>
      </c>
      <c r="F340" s="13" t="s">
        <v>45</v>
      </c>
      <c r="G340" s="19">
        <v>100</v>
      </c>
      <c r="H340" s="19"/>
      <c r="I340" s="19">
        <v>17</v>
      </c>
      <c r="J340" s="19">
        <v>69</v>
      </c>
      <c r="K340" s="19">
        <v>14</v>
      </c>
    </row>
    <row r="341" spans="1:11">
      <c r="A341" s="22">
        <v>335</v>
      </c>
      <c r="B341" s="22" t="s">
        <v>259</v>
      </c>
      <c r="C341" s="21" t="s">
        <v>137</v>
      </c>
      <c r="D341" s="21" t="s">
        <v>138</v>
      </c>
      <c r="E341" s="28" t="s">
        <v>253</v>
      </c>
      <c r="F341" s="13" t="s">
        <v>46</v>
      </c>
      <c r="G341" s="19">
        <v>282</v>
      </c>
      <c r="H341" s="19">
        <v>4</v>
      </c>
      <c r="I341" s="19">
        <v>44</v>
      </c>
      <c r="J341" s="19">
        <v>189</v>
      </c>
      <c r="K341" s="19">
        <v>45</v>
      </c>
    </row>
    <row r="342" spans="1:11">
      <c r="A342" s="22">
        <v>336</v>
      </c>
      <c r="B342" s="22" t="s">
        <v>259</v>
      </c>
      <c r="C342" s="21" t="s">
        <v>137</v>
      </c>
      <c r="D342" s="21" t="s">
        <v>138</v>
      </c>
      <c r="E342" s="28" t="s">
        <v>254</v>
      </c>
      <c r="F342" s="13" t="s">
        <v>47</v>
      </c>
      <c r="G342" s="19">
        <v>280</v>
      </c>
      <c r="H342" s="19">
        <v>5</v>
      </c>
      <c r="I342" s="19">
        <v>58</v>
      </c>
      <c r="J342" s="19">
        <v>186</v>
      </c>
      <c r="K342" s="19">
        <v>33</v>
      </c>
    </row>
    <row r="343" spans="1:11">
      <c r="A343" s="22">
        <v>337</v>
      </c>
      <c r="B343" s="22" t="s">
        <v>259</v>
      </c>
      <c r="C343" s="21" t="s">
        <v>137</v>
      </c>
      <c r="D343" s="21" t="s">
        <v>138</v>
      </c>
      <c r="E343" s="28" t="s">
        <v>255</v>
      </c>
      <c r="F343" s="13" t="s">
        <v>48</v>
      </c>
      <c r="G343" s="19">
        <v>257</v>
      </c>
      <c r="H343" s="19"/>
      <c r="I343" s="19">
        <v>41</v>
      </c>
      <c r="J343" s="19">
        <v>192</v>
      </c>
      <c r="K343" s="19">
        <v>26</v>
      </c>
    </row>
    <row r="344" spans="1:11">
      <c r="A344" s="22">
        <v>338</v>
      </c>
      <c r="B344" s="22" t="s">
        <v>259</v>
      </c>
      <c r="C344" s="21" t="s">
        <v>137</v>
      </c>
      <c r="D344" s="21" t="s">
        <v>138</v>
      </c>
      <c r="E344" s="28" t="s">
        <v>256</v>
      </c>
      <c r="F344" s="13" t="s">
        <v>131</v>
      </c>
      <c r="G344" s="19">
        <v>468</v>
      </c>
      <c r="H344" s="19">
        <v>6</v>
      </c>
      <c r="I344" s="19">
        <v>62</v>
      </c>
      <c r="J344" s="19">
        <v>335</v>
      </c>
      <c r="K344" s="19">
        <v>65</v>
      </c>
    </row>
    <row r="345" spans="1:11">
      <c r="A345" s="22">
        <v>339</v>
      </c>
      <c r="B345" s="22" t="s">
        <v>259</v>
      </c>
      <c r="C345" s="21" t="s">
        <v>164</v>
      </c>
      <c r="D345" s="21" t="s">
        <v>165</v>
      </c>
      <c r="E345" s="28" t="s">
        <v>104</v>
      </c>
      <c r="F345" s="13" t="s">
        <v>4</v>
      </c>
      <c r="G345" s="19">
        <v>1</v>
      </c>
      <c r="H345" s="19"/>
      <c r="I345" s="19">
        <v>1</v>
      </c>
      <c r="J345" s="19"/>
      <c r="K345" s="19"/>
    </row>
    <row r="346" spans="1:11">
      <c r="A346" s="22">
        <v>340</v>
      </c>
      <c r="B346" s="22" t="s">
        <v>259</v>
      </c>
      <c r="C346" s="21" t="s">
        <v>164</v>
      </c>
      <c r="D346" s="21" t="s">
        <v>165</v>
      </c>
      <c r="E346" s="28">
        <v>1802</v>
      </c>
      <c r="F346" s="13" t="s">
        <v>111</v>
      </c>
      <c r="G346" s="19"/>
      <c r="H346" s="19"/>
      <c r="I346" s="19"/>
      <c r="J346" s="19"/>
      <c r="K346" s="19"/>
    </row>
    <row r="347" spans="1:11">
      <c r="A347" s="22">
        <v>341</v>
      </c>
      <c r="B347" s="22" t="s">
        <v>259</v>
      </c>
      <c r="C347" s="21" t="s">
        <v>164</v>
      </c>
      <c r="D347" s="21" t="s">
        <v>165</v>
      </c>
      <c r="E347" s="28">
        <v>1803</v>
      </c>
      <c r="F347" s="13" t="s">
        <v>112</v>
      </c>
      <c r="G347" s="19"/>
      <c r="H347" s="19"/>
      <c r="I347" s="19"/>
      <c r="J347" s="19"/>
      <c r="K347" s="19"/>
    </row>
    <row r="348" spans="1:11">
      <c r="A348" s="22">
        <v>342</v>
      </c>
      <c r="B348" s="22" t="s">
        <v>259</v>
      </c>
      <c r="C348" s="21" t="s">
        <v>164</v>
      </c>
      <c r="D348" s="21" t="s">
        <v>165</v>
      </c>
      <c r="E348" s="28" t="s">
        <v>9</v>
      </c>
      <c r="F348" s="13" t="s">
        <v>113</v>
      </c>
      <c r="G348" s="19">
        <v>44</v>
      </c>
      <c r="H348" s="19"/>
      <c r="I348" s="19">
        <v>3</v>
      </c>
      <c r="J348" s="19">
        <v>40</v>
      </c>
      <c r="K348" s="19">
        <v>1</v>
      </c>
    </row>
    <row r="349" spans="1:11">
      <c r="A349" s="22">
        <v>343</v>
      </c>
      <c r="B349" s="22" t="s">
        <v>259</v>
      </c>
      <c r="C349" s="21" t="s">
        <v>164</v>
      </c>
      <c r="D349" s="21" t="s">
        <v>165</v>
      </c>
      <c r="E349" s="28">
        <v>1805</v>
      </c>
      <c r="F349" s="13" t="s">
        <v>114</v>
      </c>
      <c r="G349" s="19"/>
      <c r="H349" s="19"/>
      <c r="I349" s="19"/>
      <c r="J349" s="19"/>
      <c r="K349" s="19"/>
    </row>
    <row r="350" spans="1:11">
      <c r="A350" s="22">
        <v>344</v>
      </c>
      <c r="B350" s="22" t="s">
        <v>259</v>
      </c>
      <c r="C350" s="21" t="s">
        <v>164</v>
      </c>
      <c r="D350" s="21" t="s">
        <v>165</v>
      </c>
      <c r="E350" s="28" t="s">
        <v>13</v>
      </c>
      <c r="F350" s="13" t="s">
        <v>115</v>
      </c>
      <c r="G350" s="19">
        <v>2</v>
      </c>
      <c r="H350" s="19"/>
      <c r="I350" s="19"/>
      <c r="J350" s="19">
        <v>2</v>
      </c>
      <c r="K350" s="19"/>
    </row>
    <row r="351" spans="1:11">
      <c r="A351" s="22">
        <v>345</v>
      </c>
      <c r="B351" s="22" t="s">
        <v>259</v>
      </c>
      <c r="C351" s="21" t="s">
        <v>164</v>
      </c>
      <c r="D351" s="21" t="s">
        <v>165</v>
      </c>
      <c r="E351" s="28" t="s">
        <v>15</v>
      </c>
      <c r="F351" s="13" t="s">
        <v>116</v>
      </c>
      <c r="G351" s="19">
        <v>1</v>
      </c>
      <c r="H351" s="19"/>
      <c r="I351" s="19"/>
      <c r="J351" s="19">
        <v>1</v>
      </c>
      <c r="K351" s="19"/>
    </row>
    <row r="352" spans="1:11">
      <c r="A352" s="22">
        <v>346</v>
      </c>
      <c r="B352" s="22" t="s">
        <v>259</v>
      </c>
      <c r="C352" s="21" t="s">
        <v>164</v>
      </c>
      <c r="D352" s="21" t="s">
        <v>165</v>
      </c>
      <c r="E352" s="28" t="s">
        <v>19</v>
      </c>
      <c r="F352" s="13" t="s">
        <v>117</v>
      </c>
      <c r="G352" s="19">
        <v>5</v>
      </c>
      <c r="H352" s="19"/>
      <c r="I352" s="19"/>
      <c r="J352" s="19">
        <v>5</v>
      </c>
      <c r="K352" s="19"/>
    </row>
    <row r="353" spans="1:11">
      <c r="A353" s="22">
        <v>347</v>
      </c>
      <c r="B353" s="22" t="s">
        <v>259</v>
      </c>
      <c r="C353" s="21" t="s">
        <v>164</v>
      </c>
      <c r="D353" s="21" t="s">
        <v>165</v>
      </c>
      <c r="E353" s="28" t="s">
        <v>21</v>
      </c>
      <c r="F353" s="13" t="s">
        <v>118</v>
      </c>
      <c r="G353" s="19">
        <v>8</v>
      </c>
      <c r="H353" s="19"/>
      <c r="I353" s="19">
        <v>3</v>
      </c>
      <c r="J353" s="19">
        <v>3</v>
      </c>
      <c r="K353" s="19">
        <v>2</v>
      </c>
    </row>
    <row r="354" spans="1:11">
      <c r="A354" s="22">
        <v>348</v>
      </c>
      <c r="B354" s="22" t="s">
        <v>259</v>
      </c>
      <c r="C354" s="21" t="s">
        <v>164</v>
      </c>
      <c r="D354" s="21" t="s">
        <v>165</v>
      </c>
      <c r="E354" s="28" t="s">
        <v>23</v>
      </c>
      <c r="F354" s="13" t="s">
        <v>119</v>
      </c>
      <c r="G354" s="19">
        <v>6</v>
      </c>
      <c r="H354" s="19"/>
      <c r="I354" s="19">
        <v>2</v>
      </c>
      <c r="J354" s="19">
        <v>4</v>
      </c>
      <c r="K354" s="19"/>
    </row>
    <row r="355" spans="1:11">
      <c r="A355" s="22">
        <v>349</v>
      </c>
      <c r="B355" s="22" t="s">
        <v>259</v>
      </c>
      <c r="C355" s="21" t="s">
        <v>164</v>
      </c>
      <c r="D355" s="21" t="s">
        <v>165</v>
      </c>
      <c r="E355" s="28" t="s">
        <v>25</v>
      </c>
      <c r="F355" s="13" t="s">
        <v>120</v>
      </c>
      <c r="G355" s="19">
        <v>1</v>
      </c>
      <c r="H355" s="19"/>
      <c r="I355" s="19">
        <v>1</v>
      </c>
      <c r="J355" s="19"/>
      <c r="K355" s="19"/>
    </row>
    <row r="356" spans="1:11">
      <c r="A356" s="22">
        <v>350</v>
      </c>
      <c r="B356" s="22" t="s">
        <v>259</v>
      </c>
      <c r="C356" s="21" t="s">
        <v>164</v>
      </c>
      <c r="D356" s="21" t="s">
        <v>165</v>
      </c>
      <c r="E356" s="28" t="s">
        <v>27</v>
      </c>
      <c r="F356" s="13" t="s">
        <v>121</v>
      </c>
      <c r="G356" s="19">
        <v>1</v>
      </c>
      <c r="H356" s="19"/>
      <c r="I356" s="19"/>
      <c r="J356" s="19">
        <v>1</v>
      </c>
      <c r="K356" s="19"/>
    </row>
    <row r="357" spans="1:11">
      <c r="A357" s="22">
        <v>351</v>
      </c>
      <c r="B357" s="22" t="s">
        <v>259</v>
      </c>
      <c r="C357" s="21" t="s">
        <v>164</v>
      </c>
      <c r="D357" s="21" t="s">
        <v>165</v>
      </c>
      <c r="E357" s="28" t="s">
        <v>29</v>
      </c>
      <c r="F357" s="13" t="s">
        <v>122</v>
      </c>
      <c r="G357" s="19">
        <v>3</v>
      </c>
      <c r="H357" s="19"/>
      <c r="I357" s="19"/>
      <c r="J357" s="19">
        <v>3</v>
      </c>
      <c r="K357" s="19"/>
    </row>
    <row r="358" spans="1:11">
      <c r="A358" s="22">
        <v>352</v>
      </c>
      <c r="B358" s="22" t="s">
        <v>259</v>
      </c>
      <c r="C358" s="21" t="s">
        <v>164</v>
      </c>
      <c r="D358" s="21" t="s">
        <v>165</v>
      </c>
      <c r="E358" s="28" t="s">
        <v>31</v>
      </c>
      <c r="F358" s="13" t="s">
        <v>123</v>
      </c>
      <c r="G358" s="19">
        <v>22</v>
      </c>
      <c r="H358" s="19"/>
      <c r="I358" s="19">
        <v>4</v>
      </c>
      <c r="J358" s="19">
        <v>18</v>
      </c>
      <c r="K358" s="19">
        <v>1</v>
      </c>
    </row>
    <row r="359" spans="1:11">
      <c r="A359" s="22">
        <v>353</v>
      </c>
      <c r="B359" s="22" t="s">
        <v>259</v>
      </c>
      <c r="C359" s="21" t="s">
        <v>164</v>
      </c>
      <c r="D359" s="21" t="s">
        <v>165</v>
      </c>
      <c r="E359" s="28" t="s">
        <v>33</v>
      </c>
      <c r="F359" s="13" t="s">
        <v>124</v>
      </c>
      <c r="G359" s="19">
        <v>2</v>
      </c>
      <c r="H359" s="19"/>
      <c r="I359" s="19"/>
      <c r="J359" s="19">
        <v>2</v>
      </c>
      <c r="K359" s="19"/>
    </row>
    <row r="360" spans="1:11">
      <c r="A360" s="22">
        <v>354</v>
      </c>
      <c r="B360" s="22" t="s">
        <v>259</v>
      </c>
      <c r="C360" s="21" t="s">
        <v>164</v>
      </c>
      <c r="D360" s="21" t="s">
        <v>165</v>
      </c>
      <c r="E360" s="28" t="s">
        <v>35</v>
      </c>
      <c r="F360" s="13" t="s">
        <v>125</v>
      </c>
      <c r="G360" s="19">
        <v>8</v>
      </c>
      <c r="H360" s="19"/>
      <c r="I360" s="19">
        <v>1</v>
      </c>
      <c r="J360" s="19">
        <v>6</v>
      </c>
      <c r="K360" s="19">
        <v>1</v>
      </c>
    </row>
    <row r="361" spans="1:11">
      <c r="A361" s="22">
        <v>355</v>
      </c>
      <c r="B361" s="22" t="s">
        <v>259</v>
      </c>
      <c r="C361" s="21" t="s">
        <v>164</v>
      </c>
      <c r="D361" s="21" t="s">
        <v>165</v>
      </c>
      <c r="E361" s="28" t="s">
        <v>37</v>
      </c>
      <c r="F361" s="13" t="s">
        <v>126</v>
      </c>
      <c r="G361" s="19">
        <v>4</v>
      </c>
      <c r="H361" s="19"/>
      <c r="I361" s="19"/>
      <c r="J361" s="19">
        <v>3</v>
      </c>
      <c r="K361" s="19">
        <v>1</v>
      </c>
    </row>
    <row r="362" spans="1:11">
      <c r="A362" s="22">
        <v>356</v>
      </c>
      <c r="B362" s="22" t="s">
        <v>259</v>
      </c>
      <c r="C362" s="21" t="s">
        <v>164</v>
      </c>
      <c r="D362" s="21" t="s">
        <v>165</v>
      </c>
      <c r="E362" s="28" t="s">
        <v>39</v>
      </c>
      <c r="F362" s="13" t="s">
        <v>127</v>
      </c>
      <c r="G362" s="19">
        <v>2</v>
      </c>
      <c r="H362" s="19"/>
      <c r="I362" s="19">
        <v>1</v>
      </c>
      <c r="J362" s="19">
        <v>1</v>
      </c>
      <c r="K362" s="19"/>
    </row>
    <row r="363" spans="1:11">
      <c r="A363" s="22">
        <v>357</v>
      </c>
      <c r="B363" s="22" t="s">
        <v>259</v>
      </c>
      <c r="C363" s="21" t="s">
        <v>164</v>
      </c>
      <c r="D363" s="21" t="s">
        <v>165</v>
      </c>
      <c r="E363" s="28" t="s">
        <v>41</v>
      </c>
      <c r="F363" s="13" t="s">
        <v>128</v>
      </c>
      <c r="G363" s="19">
        <v>2</v>
      </c>
      <c r="H363" s="19"/>
      <c r="I363" s="19"/>
      <c r="J363" s="19">
        <v>2</v>
      </c>
      <c r="K363" s="19"/>
    </row>
    <row r="364" spans="1:11">
      <c r="A364" s="22">
        <v>358</v>
      </c>
      <c r="B364" s="22" t="s">
        <v>259</v>
      </c>
      <c r="C364" s="21" t="s">
        <v>164</v>
      </c>
      <c r="D364" s="21" t="s">
        <v>165</v>
      </c>
      <c r="E364" s="28" t="s">
        <v>43</v>
      </c>
      <c r="F364" s="13" t="s">
        <v>129</v>
      </c>
      <c r="G364" s="19">
        <v>7</v>
      </c>
      <c r="H364" s="19"/>
      <c r="I364" s="19">
        <v>2</v>
      </c>
      <c r="J364" s="19">
        <v>5</v>
      </c>
      <c r="K364" s="19"/>
    </row>
    <row r="365" spans="1:11">
      <c r="A365" s="22">
        <v>359</v>
      </c>
      <c r="B365" s="22" t="s">
        <v>259</v>
      </c>
      <c r="C365" s="21" t="s">
        <v>164</v>
      </c>
      <c r="D365" s="21" t="s">
        <v>165</v>
      </c>
      <c r="E365" s="28" t="s">
        <v>17</v>
      </c>
      <c r="F365" s="13" t="s">
        <v>130</v>
      </c>
      <c r="G365" s="19">
        <v>5</v>
      </c>
      <c r="H365" s="19"/>
      <c r="I365" s="19">
        <v>2</v>
      </c>
      <c r="J365" s="19">
        <v>3</v>
      </c>
      <c r="K365" s="19"/>
    </row>
    <row r="366" spans="1:11">
      <c r="A366" s="22">
        <v>360</v>
      </c>
      <c r="B366" s="22" t="s">
        <v>259</v>
      </c>
      <c r="C366" s="21" t="s">
        <v>164</v>
      </c>
      <c r="D366" s="21" t="s">
        <v>165</v>
      </c>
      <c r="E366" s="28" t="s">
        <v>252</v>
      </c>
      <c r="F366" s="13" t="s">
        <v>45</v>
      </c>
      <c r="G366" s="19">
        <v>1</v>
      </c>
      <c r="H366" s="19"/>
      <c r="I366" s="19"/>
      <c r="J366" s="19">
        <v>1</v>
      </c>
      <c r="K366" s="19"/>
    </row>
    <row r="367" spans="1:11">
      <c r="A367" s="22">
        <v>361</v>
      </c>
      <c r="B367" s="22" t="s">
        <v>259</v>
      </c>
      <c r="C367" s="21" t="s">
        <v>164</v>
      </c>
      <c r="D367" s="21" t="s">
        <v>165</v>
      </c>
      <c r="E367" s="28" t="s">
        <v>253</v>
      </c>
      <c r="F367" s="13" t="s">
        <v>46</v>
      </c>
      <c r="G367" s="19">
        <v>7</v>
      </c>
      <c r="H367" s="19"/>
      <c r="I367" s="19"/>
      <c r="J367" s="19">
        <v>6</v>
      </c>
      <c r="K367" s="19">
        <v>1</v>
      </c>
    </row>
    <row r="368" spans="1:11">
      <c r="A368" s="22">
        <v>362</v>
      </c>
      <c r="B368" s="22" t="s">
        <v>259</v>
      </c>
      <c r="C368" s="21" t="s">
        <v>164</v>
      </c>
      <c r="D368" s="21" t="s">
        <v>165</v>
      </c>
      <c r="E368" s="28" t="s">
        <v>254</v>
      </c>
      <c r="F368" s="13" t="s">
        <v>47</v>
      </c>
      <c r="G368" s="19">
        <v>10</v>
      </c>
      <c r="H368" s="19"/>
      <c r="I368" s="19">
        <v>1</v>
      </c>
      <c r="J368" s="19">
        <v>8</v>
      </c>
      <c r="K368" s="19">
        <v>1</v>
      </c>
    </row>
    <row r="369" spans="1:11">
      <c r="A369" s="22">
        <v>363</v>
      </c>
      <c r="B369" s="22" t="s">
        <v>259</v>
      </c>
      <c r="C369" s="21" t="s">
        <v>164</v>
      </c>
      <c r="D369" s="21" t="s">
        <v>165</v>
      </c>
      <c r="E369" s="28" t="s">
        <v>255</v>
      </c>
      <c r="F369" s="13" t="s">
        <v>48</v>
      </c>
      <c r="G369" s="19">
        <v>8</v>
      </c>
      <c r="H369" s="19"/>
      <c r="I369" s="19">
        <v>5</v>
      </c>
      <c r="J369" s="19">
        <v>4</v>
      </c>
      <c r="K369" s="19"/>
    </row>
    <row r="370" spans="1:11">
      <c r="A370" s="22">
        <v>364</v>
      </c>
      <c r="B370" s="22" t="s">
        <v>259</v>
      </c>
      <c r="C370" s="21" t="s">
        <v>164</v>
      </c>
      <c r="D370" s="21" t="s">
        <v>165</v>
      </c>
      <c r="E370" s="28" t="s">
        <v>256</v>
      </c>
      <c r="F370" s="13" t="s">
        <v>131</v>
      </c>
      <c r="G370" s="19">
        <v>6</v>
      </c>
      <c r="H370" s="19"/>
      <c r="I370" s="19"/>
      <c r="J370" s="19">
        <v>5</v>
      </c>
      <c r="K370" s="19">
        <v>1</v>
      </c>
    </row>
    <row r="371" spans="1:11">
      <c r="A371" s="22">
        <v>365</v>
      </c>
      <c r="B371" s="22" t="s">
        <v>259</v>
      </c>
      <c r="C371" s="21" t="s">
        <v>166</v>
      </c>
      <c r="D371" s="21" t="s">
        <v>167</v>
      </c>
      <c r="E371" s="28" t="s">
        <v>104</v>
      </c>
      <c r="F371" s="13" t="s">
        <v>4</v>
      </c>
      <c r="G371" s="19">
        <v>8</v>
      </c>
      <c r="H371" s="19"/>
      <c r="I371" s="19">
        <v>1</v>
      </c>
      <c r="J371" s="19">
        <v>7</v>
      </c>
      <c r="K371" s="19"/>
    </row>
    <row r="372" spans="1:11">
      <c r="A372" s="22">
        <v>366</v>
      </c>
      <c r="B372" s="22" t="s">
        <v>259</v>
      </c>
      <c r="C372" s="21" t="s">
        <v>166</v>
      </c>
      <c r="D372" s="21" t="s">
        <v>167</v>
      </c>
      <c r="E372" s="28" t="s">
        <v>5</v>
      </c>
      <c r="F372" s="13" t="s">
        <v>111</v>
      </c>
      <c r="G372" s="19">
        <v>2</v>
      </c>
      <c r="H372" s="19"/>
      <c r="I372" s="19"/>
      <c r="J372" s="19">
        <v>1</v>
      </c>
      <c r="K372" s="19">
        <v>1</v>
      </c>
    </row>
    <row r="373" spans="1:11">
      <c r="A373" s="22">
        <v>367</v>
      </c>
      <c r="B373" s="22" t="s">
        <v>259</v>
      </c>
      <c r="C373" s="21" t="s">
        <v>166</v>
      </c>
      <c r="D373" s="21" t="s">
        <v>167</v>
      </c>
      <c r="E373" s="28">
        <v>1803</v>
      </c>
      <c r="F373" s="13" t="s">
        <v>112</v>
      </c>
      <c r="G373" s="19"/>
      <c r="H373" s="19"/>
      <c r="I373" s="19"/>
      <c r="J373" s="19"/>
      <c r="K373" s="19"/>
    </row>
    <row r="374" spans="1:11">
      <c r="A374" s="22">
        <v>368</v>
      </c>
      <c r="B374" s="22" t="s">
        <v>259</v>
      </c>
      <c r="C374" s="21" t="s">
        <v>166</v>
      </c>
      <c r="D374" s="21" t="s">
        <v>167</v>
      </c>
      <c r="E374" s="28" t="s">
        <v>9</v>
      </c>
      <c r="F374" s="13" t="s">
        <v>113</v>
      </c>
      <c r="G374" s="19">
        <v>10</v>
      </c>
      <c r="H374" s="19"/>
      <c r="I374" s="19"/>
      <c r="J374" s="19">
        <v>8</v>
      </c>
      <c r="K374" s="19">
        <v>2</v>
      </c>
    </row>
    <row r="375" spans="1:11">
      <c r="A375" s="22">
        <v>369</v>
      </c>
      <c r="B375" s="22" t="s">
        <v>259</v>
      </c>
      <c r="C375" s="21" t="s">
        <v>166</v>
      </c>
      <c r="D375" s="21" t="s">
        <v>167</v>
      </c>
      <c r="E375" s="28">
        <v>1805</v>
      </c>
      <c r="F375" s="13" t="s">
        <v>114</v>
      </c>
      <c r="G375" s="19"/>
      <c r="H375" s="19"/>
      <c r="I375" s="19"/>
      <c r="J375" s="19"/>
      <c r="K375" s="19"/>
    </row>
    <row r="376" spans="1:11">
      <c r="A376" s="22">
        <v>370</v>
      </c>
      <c r="B376" s="22" t="s">
        <v>259</v>
      </c>
      <c r="C376" s="21" t="s">
        <v>166</v>
      </c>
      <c r="D376" s="21" t="s">
        <v>167</v>
      </c>
      <c r="E376" s="28">
        <v>1806</v>
      </c>
      <c r="F376" s="13" t="s">
        <v>115</v>
      </c>
      <c r="G376" s="19"/>
      <c r="H376" s="19"/>
      <c r="I376" s="19"/>
      <c r="J376" s="19"/>
      <c r="K376" s="19"/>
    </row>
    <row r="377" spans="1:11">
      <c r="A377" s="22">
        <v>371</v>
      </c>
      <c r="B377" s="22" t="s">
        <v>259</v>
      </c>
      <c r="C377" s="21" t="s">
        <v>166</v>
      </c>
      <c r="D377" s="21" t="s">
        <v>167</v>
      </c>
      <c r="E377" s="28" t="s">
        <v>15</v>
      </c>
      <c r="F377" s="13" t="s">
        <v>116</v>
      </c>
      <c r="G377" s="19">
        <v>5</v>
      </c>
      <c r="H377" s="19"/>
      <c r="I377" s="19"/>
      <c r="J377" s="19">
        <v>4</v>
      </c>
      <c r="K377" s="19">
        <v>1</v>
      </c>
    </row>
    <row r="378" spans="1:11">
      <c r="A378" s="22">
        <v>372</v>
      </c>
      <c r="B378" s="22" t="s">
        <v>259</v>
      </c>
      <c r="C378" s="21" t="s">
        <v>166</v>
      </c>
      <c r="D378" s="21" t="s">
        <v>167</v>
      </c>
      <c r="E378" s="28">
        <v>1808</v>
      </c>
      <c r="F378" s="13" t="s">
        <v>117</v>
      </c>
      <c r="G378" s="19"/>
      <c r="H378" s="19"/>
      <c r="I378" s="19"/>
      <c r="J378" s="19"/>
      <c r="K378" s="19"/>
    </row>
    <row r="379" spans="1:11">
      <c r="A379" s="22">
        <v>373</v>
      </c>
      <c r="B379" s="22" t="s">
        <v>259</v>
      </c>
      <c r="C379" s="21" t="s">
        <v>166</v>
      </c>
      <c r="D379" s="21" t="s">
        <v>167</v>
      </c>
      <c r="E379" s="28" t="s">
        <v>21</v>
      </c>
      <c r="F379" s="13" t="s">
        <v>118</v>
      </c>
      <c r="G379" s="19">
        <v>5</v>
      </c>
      <c r="H379" s="19"/>
      <c r="I379" s="19"/>
      <c r="J379" s="19">
        <v>4</v>
      </c>
      <c r="K379" s="19">
        <v>1</v>
      </c>
    </row>
    <row r="380" spans="1:11">
      <c r="A380" s="22">
        <v>374</v>
      </c>
      <c r="B380" s="22" t="s">
        <v>259</v>
      </c>
      <c r="C380" s="21" t="s">
        <v>166</v>
      </c>
      <c r="D380" s="21" t="s">
        <v>167</v>
      </c>
      <c r="E380" s="28">
        <v>1810</v>
      </c>
      <c r="F380" s="13" t="s">
        <v>119</v>
      </c>
      <c r="G380" s="19"/>
      <c r="H380" s="19"/>
      <c r="I380" s="19"/>
      <c r="J380" s="19"/>
      <c r="K380" s="19"/>
    </row>
    <row r="381" spans="1:11">
      <c r="A381" s="22">
        <v>375</v>
      </c>
      <c r="B381" s="22" t="s">
        <v>259</v>
      </c>
      <c r="C381" s="21" t="s">
        <v>166</v>
      </c>
      <c r="D381" s="21" t="s">
        <v>167</v>
      </c>
      <c r="E381" s="28" t="s">
        <v>25</v>
      </c>
      <c r="F381" s="13" t="s">
        <v>120</v>
      </c>
      <c r="G381" s="19">
        <v>3</v>
      </c>
      <c r="H381" s="19"/>
      <c r="I381" s="19"/>
      <c r="J381" s="19">
        <v>3</v>
      </c>
      <c r="K381" s="19"/>
    </row>
    <row r="382" spans="1:11">
      <c r="A382" s="22">
        <v>376</v>
      </c>
      <c r="B382" s="22" t="s">
        <v>259</v>
      </c>
      <c r="C382" s="21" t="s">
        <v>166</v>
      </c>
      <c r="D382" s="21" t="s">
        <v>167</v>
      </c>
      <c r="E382" s="28">
        <v>1812</v>
      </c>
      <c r="F382" s="13" t="s">
        <v>121</v>
      </c>
      <c r="G382" s="19"/>
      <c r="H382" s="19"/>
      <c r="I382" s="19"/>
      <c r="J382" s="19"/>
      <c r="K382" s="19"/>
    </row>
    <row r="383" spans="1:11">
      <c r="A383" s="22">
        <v>377</v>
      </c>
      <c r="B383" s="22" t="s">
        <v>259</v>
      </c>
      <c r="C383" s="21" t="s">
        <v>166</v>
      </c>
      <c r="D383" s="21" t="s">
        <v>167</v>
      </c>
      <c r="E383" s="28" t="s">
        <v>29</v>
      </c>
      <c r="F383" s="13" t="s">
        <v>122</v>
      </c>
      <c r="G383" s="19">
        <v>91</v>
      </c>
      <c r="H383" s="19"/>
      <c r="I383" s="19">
        <v>8</v>
      </c>
      <c r="J383" s="19">
        <v>56</v>
      </c>
      <c r="K383" s="19">
        <v>27</v>
      </c>
    </row>
    <row r="384" spans="1:11">
      <c r="A384" s="22">
        <v>378</v>
      </c>
      <c r="B384" s="22" t="s">
        <v>259</v>
      </c>
      <c r="C384" s="21" t="s">
        <v>166</v>
      </c>
      <c r="D384" s="21" t="s">
        <v>167</v>
      </c>
      <c r="E384" s="28" t="s">
        <v>31</v>
      </c>
      <c r="F384" s="13" t="s">
        <v>123</v>
      </c>
      <c r="G384" s="19">
        <v>2</v>
      </c>
      <c r="H384" s="19"/>
      <c r="I384" s="19"/>
      <c r="J384" s="19">
        <v>1</v>
      </c>
      <c r="K384" s="19">
        <v>1</v>
      </c>
    </row>
    <row r="385" spans="1:11">
      <c r="A385" s="22">
        <v>379</v>
      </c>
      <c r="B385" s="22" t="s">
        <v>259</v>
      </c>
      <c r="C385" s="21" t="s">
        <v>166</v>
      </c>
      <c r="D385" s="21" t="s">
        <v>167</v>
      </c>
      <c r="E385" s="28">
        <v>1815</v>
      </c>
      <c r="F385" s="13" t="s">
        <v>124</v>
      </c>
      <c r="G385" s="19"/>
      <c r="H385" s="19"/>
      <c r="I385" s="19"/>
      <c r="J385" s="19"/>
      <c r="K385" s="19"/>
    </row>
    <row r="386" spans="1:11">
      <c r="A386" s="22">
        <v>380</v>
      </c>
      <c r="B386" s="22" t="s">
        <v>259</v>
      </c>
      <c r="C386" s="21" t="s">
        <v>166</v>
      </c>
      <c r="D386" s="21" t="s">
        <v>167</v>
      </c>
      <c r="E386" s="28" t="s">
        <v>35</v>
      </c>
      <c r="F386" s="13" t="s">
        <v>125</v>
      </c>
      <c r="G386" s="19">
        <v>6</v>
      </c>
      <c r="H386" s="19"/>
      <c r="I386" s="19"/>
      <c r="J386" s="19">
        <v>6</v>
      </c>
      <c r="K386" s="19"/>
    </row>
    <row r="387" spans="1:11">
      <c r="A387" s="22">
        <v>381</v>
      </c>
      <c r="B387" s="22" t="s">
        <v>259</v>
      </c>
      <c r="C387" s="21" t="s">
        <v>166</v>
      </c>
      <c r="D387" s="21" t="s">
        <v>167</v>
      </c>
      <c r="E387" s="28" t="s">
        <v>37</v>
      </c>
      <c r="F387" s="13" t="s">
        <v>126</v>
      </c>
      <c r="G387" s="19">
        <v>6</v>
      </c>
      <c r="H387" s="19"/>
      <c r="I387" s="19"/>
      <c r="J387" s="19">
        <v>4</v>
      </c>
      <c r="K387" s="19">
        <v>2</v>
      </c>
    </row>
    <row r="388" spans="1:11">
      <c r="A388" s="22">
        <v>382</v>
      </c>
      <c r="B388" s="22" t="s">
        <v>259</v>
      </c>
      <c r="C388" s="21" t="s">
        <v>166</v>
      </c>
      <c r="D388" s="21" t="s">
        <v>167</v>
      </c>
      <c r="E388" s="28">
        <v>1818</v>
      </c>
      <c r="F388" s="13" t="s">
        <v>127</v>
      </c>
      <c r="G388" s="19"/>
      <c r="H388" s="19"/>
      <c r="I388" s="19"/>
      <c r="J388" s="19"/>
      <c r="K388" s="19"/>
    </row>
    <row r="389" spans="1:11">
      <c r="A389" s="22">
        <v>383</v>
      </c>
      <c r="B389" s="22" t="s">
        <v>259</v>
      </c>
      <c r="C389" s="21" t="s">
        <v>166</v>
      </c>
      <c r="D389" s="21" t="s">
        <v>167</v>
      </c>
      <c r="E389" s="28">
        <v>1819</v>
      </c>
      <c r="F389" s="13" t="s">
        <v>128</v>
      </c>
      <c r="G389" s="19"/>
      <c r="H389" s="19"/>
      <c r="I389" s="19"/>
      <c r="J389" s="19"/>
      <c r="K389" s="19"/>
    </row>
    <row r="390" spans="1:11">
      <c r="A390" s="22">
        <v>384</v>
      </c>
      <c r="B390" s="22" t="s">
        <v>259</v>
      </c>
      <c r="C390" s="21" t="s">
        <v>166</v>
      </c>
      <c r="D390" s="21" t="s">
        <v>167</v>
      </c>
      <c r="E390" s="28">
        <v>1820</v>
      </c>
      <c r="F390" s="13" t="s">
        <v>129</v>
      </c>
      <c r="G390" s="19"/>
      <c r="H390" s="19"/>
      <c r="I390" s="19"/>
      <c r="J390" s="19"/>
      <c r="K390" s="19"/>
    </row>
    <row r="391" spans="1:11">
      <c r="A391" s="22">
        <v>385</v>
      </c>
      <c r="B391" s="22" t="s">
        <v>259</v>
      </c>
      <c r="C391" s="21" t="s">
        <v>166</v>
      </c>
      <c r="D391" s="21" t="s">
        <v>167</v>
      </c>
      <c r="E391" s="28" t="s">
        <v>17</v>
      </c>
      <c r="F391" s="13" t="s">
        <v>130</v>
      </c>
      <c r="G391" s="19">
        <v>2</v>
      </c>
      <c r="H391" s="19"/>
      <c r="I391" s="19"/>
      <c r="J391" s="19">
        <v>2</v>
      </c>
      <c r="K391" s="19"/>
    </row>
    <row r="392" spans="1:11">
      <c r="A392" s="22">
        <v>386</v>
      </c>
      <c r="B392" s="22" t="s">
        <v>259</v>
      </c>
      <c r="C392" s="21" t="s">
        <v>166</v>
      </c>
      <c r="D392" s="21" t="s">
        <v>167</v>
      </c>
      <c r="E392" s="28" t="s">
        <v>252</v>
      </c>
      <c r="F392" s="13" t="s">
        <v>45</v>
      </c>
      <c r="G392" s="19">
        <v>3</v>
      </c>
      <c r="H392" s="19"/>
      <c r="I392" s="19"/>
      <c r="J392" s="19">
        <v>2</v>
      </c>
      <c r="K392" s="19">
        <v>1</v>
      </c>
    </row>
    <row r="393" spans="1:11">
      <c r="A393" s="22">
        <v>387</v>
      </c>
      <c r="B393" s="22" t="s">
        <v>259</v>
      </c>
      <c r="C393" s="21" t="s">
        <v>166</v>
      </c>
      <c r="D393" s="21" t="s">
        <v>167</v>
      </c>
      <c r="E393" s="28" t="s">
        <v>253</v>
      </c>
      <c r="F393" s="13" t="s">
        <v>46</v>
      </c>
      <c r="G393" s="19">
        <v>131</v>
      </c>
      <c r="H393" s="19"/>
      <c r="I393" s="19">
        <v>8</v>
      </c>
      <c r="J393" s="19">
        <v>85</v>
      </c>
      <c r="K393" s="19">
        <v>40</v>
      </c>
    </row>
    <row r="394" spans="1:11">
      <c r="A394" s="22">
        <v>388</v>
      </c>
      <c r="B394" s="22" t="s">
        <v>259</v>
      </c>
      <c r="C394" s="21" t="s">
        <v>166</v>
      </c>
      <c r="D394" s="21" t="s">
        <v>167</v>
      </c>
      <c r="E394" s="28" t="s">
        <v>254</v>
      </c>
      <c r="F394" s="13" t="s">
        <v>47</v>
      </c>
      <c r="G394" s="19">
        <v>2</v>
      </c>
      <c r="H394" s="19"/>
      <c r="I394" s="19"/>
      <c r="J394" s="19">
        <v>2</v>
      </c>
      <c r="K394" s="19"/>
    </row>
    <row r="395" spans="1:11">
      <c r="A395" s="22">
        <v>389</v>
      </c>
      <c r="B395" s="22" t="s">
        <v>259</v>
      </c>
      <c r="C395" s="21" t="s">
        <v>166</v>
      </c>
      <c r="D395" s="21" t="s">
        <v>167</v>
      </c>
      <c r="E395" s="28">
        <v>1864</v>
      </c>
      <c r="F395" s="13" t="s">
        <v>48</v>
      </c>
      <c r="G395" s="19"/>
      <c r="H395" s="19"/>
      <c r="I395" s="19"/>
      <c r="J395" s="19"/>
      <c r="K395" s="19"/>
    </row>
    <row r="396" spans="1:11">
      <c r="A396" s="22">
        <v>390</v>
      </c>
      <c r="B396" s="22" t="s">
        <v>259</v>
      </c>
      <c r="C396" s="21" t="s">
        <v>166</v>
      </c>
      <c r="D396" s="21" t="s">
        <v>167</v>
      </c>
      <c r="E396" s="28" t="s">
        <v>256</v>
      </c>
      <c r="F396" s="13" t="s">
        <v>131</v>
      </c>
      <c r="G396" s="19">
        <v>12</v>
      </c>
      <c r="H396" s="19"/>
      <c r="I396" s="19">
        <v>1</v>
      </c>
      <c r="J396" s="19">
        <v>5</v>
      </c>
      <c r="K396" s="19">
        <v>6</v>
      </c>
    </row>
    <row r="397" spans="1:11">
      <c r="A397" s="22">
        <v>391</v>
      </c>
      <c r="B397" s="22" t="s">
        <v>259</v>
      </c>
      <c r="C397" s="21" t="s">
        <v>169</v>
      </c>
      <c r="D397" s="21" t="s">
        <v>170</v>
      </c>
      <c r="E397" s="28" t="s">
        <v>104</v>
      </c>
      <c r="F397" s="13" t="s">
        <v>4</v>
      </c>
      <c r="G397" s="19">
        <v>6</v>
      </c>
      <c r="H397" s="19"/>
      <c r="I397" s="19"/>
      <c r="J397" s="19">
        <v>2</v>
      </c>
      <c r="K397" s="19">
        <v>4</v>
      </c>
    </row>
    <row r="398" spans="1:11">
      <c r="A398" s="22">
        <v>392</v>
      </c>
      <c r="B398" s="22" t="s">
        <v>259</v>
      </c>
      <c r="C398" s="21" t="s">
        <v>169</v>
      </c>
      <c r="D398" s="21" t="s">
        <v>170</v>
      </c>
      <c r="E398" s="28" t="s">
        <v>5</v>
      </c>
      <c r="F398" s="13" t="s">
        <v>111</v>
      </c>
      <c r="G398" s="19">
        <v>10</v>
      </c>
      <c r="H398" s="19"/>
      <c r="I398" s="19"/>
      <c r="J398" s="19">
        <v>1</v>
      </c>
      <c r="K398" s="19">
        <v>9</v>
      </c>
    </row>
    <row r="399" spans="1:11">
      <c r="A399" s="22">
        <v>393</v>
      </c>
      <c r="B399" s="22" t="s">
        <v>259</v>
      </c>
      <c r="C399" s="21" t="s">
        <v>169</v>
      </c>
      <c r="D399" s="21" t="s">
        <v>170</v>
      </c>
      <c r="E399" s="28" t="s">
        <v>7</v>
      </c>
      <c r="F399" s="13" t="s">
        <v>112</v>
      </c>
      <c r="G399" s="19">
        <v>1</v>
      </c>
      <c r="H399" s="19"/>
      <c r="I399" s="19"/>
      <c r="J399" s="19">
        <v>1</v>
      </c>
      <c r="K399" s="19"/>
    </row>
    <row r="400" spans="1:11">
      <c r="A400" s="22">
        <v>394</v>
      </c>
      <c r="B400" s="22" t="s">
        <v>259</v>
      </c>
      <c r="C400" s="21" t="s">
        <v>169</v>
      </c>
      <c r="D400" s="21" t="s">
        <v>170</v>
      </c>
      <c r="E400" s="28" t="s">
        <v>9</v>
      </c>
      <c r="F400" s="13" t="s">
        <v>113</v>
      </c>
      <c r="G400" s="19">
        <v>103</v>
      </c>
      <c r="H400" s="19"/>
      <c r="I400" s="19"/>
      <c r="J400" s="19">
        <v>16</v>
      </c>
      <c r="K400" s="19">
        <v>87</v>
      </c>
    </row>
    <row r="401" spans="1:11">
      <c r="A401" s="22">
        <v>395</v>
      </c>
      <c r="B401" s="22" t="s">
        <v>259</v>
      </c>
      <c r="C401" s="21" t="s">
        <v>169</v>
      </c>
      <c r="D401" s="21" t="s">
        <v>170</v>
      </c>
      <c r="E401" s="28" t="s">
        <v>11</v>
      </c>
      <c r="F401" s="13" t="s">
        <v>114</v>
      </c>
      <c r="G401" s="19">
        <v>2</v>
      </c>
      <c r="H401" s="19"/>
      <c r="I401" s="19"/>
      <c r="J401" s="19">
        <v>1</v>
      </c>
      <c r="K401" s="19">
        <v>1</v>
      </c>
    </row>
    <row r="402" spans="1:11">
      <c r="A402" s="22">
        <v>396</v>
      </c>
      <c r="B402" s="22" t="s">
        <v>259</v>
      </c>
      <c r="C402" s="21" t="s">
        <v>169</v>
      </c>
      <c r="D402" s="21" t="s">
        <v>170</v>
      </c>
      <c r="E402" s="28" t="s">
        <v>13</v>
      </c>
      <c r="F402" s="13" t="s">
        <v>115</v>
      </c>
      <c r="G402" s="19">
        <v>2</v>
      </c>
      <c r="H402" s="19"/>
      <c r="I402" s="19"/>
      <c r="J402" s="19"/>
      <c r="K402" s="19">
        <v>2</v>
      </c>
    </row>
    <row r="403" spans="1:11">
      <c r="A403" s="22">
        <v>397</v>
      </c>
      <c r="B403" s="22" t="s">
        <v>259</v>
      </c>
      <c r="C403" s="21" t="s">
        <v>169</v>
      </c>
      <c r="D403" s="21" t="s">
        <v>170</v>
      </c>
      <c r="E403" s="28" t="s">
        <v>15</v>
      </c>
      <c r="F403" s="13" t="s">
        <v>116</v>
      </c>
      <c r="G403" s="19">
        <v>6</v>
      </c>
      <c r="H403" s="19"/>
      <c r="I403" s="19"/>
      <c r="J403" s="19">
        <v>1</v>
      </c>
      <c r="K403" s="19">
        <v>5</v>
      </c>
    </row>
    <row r="404" spans="1:11">
      <c r="A404" s="22">
        <v>398</v>
      </c>
      <c r="B404" s="22" t="s">
        <v>259</v>
      </c>
      <c r="C404" s="21" t="s">
        <v>169</v>
      </c>
      <c r="D404" s="21" t="s">
        <v>170</v>
      </c>
      <c r="E404" s="28" t="s">
        <v>19</v>
      </c>
      <c r="F404" s="13" t="s">
        <v>117</v>
      </c>
      <c r="G404" s="19">
        <v>4</v>
      </c>
      <c r="H404" s="19"/>
      <c r="I404" s="19"/>
      <c r="J404" s="19"/>
      <c r="K404" s="19">
        <v>4</v>
      </c>
    </row>
    <row r="405" spans="1:11">
      <c r="A405" s="22">
        <v>399</v>
      </c>
      <c r="B405" s="22" t="s">
        <v>259</v>
      </c>
      <c r="C405" s="21" t="s">
        <v>169</v>
      </c>
      <c r="D405" s="21" t="s">
        <v>170</v>
      </c>
      <c r="E405" s="28" t="s">
        <v>21</v>
      </c>
      <c r="F405" s="13" t="s">
        <v>118</v>
      </c>
      <c r="G405" s="19">
        <v>23</v>
      </c>
      <c r="H405" s="19"/>
      <c r="I405" s="19"/>
      <c r="J405" s="19">
        <v>3</v>
      </c>
      <c r="K405" s="19">
        <v>20</v>
      </c>
    </row>
    <row r="406" spans="1:11">
      <c r="A406" s="22">
        <v>400</v>
      </c>
      <c r="B406" s="22" t="s">
        <v>259</v>
      </c>
      <c r="C406" s="21" t="s">
        <v>169</v>
      </c>
      <c r="D406" s="21" t="s">
        <v>170</v>
      </c>
      <c r="E406" s="28" t="s">
        <v>23</v>
      </c>
      <c r="F406" s="13" t="s">
        <v>119</v>
      </c>
      <c r="G406" s="19">
        <v>9</v>
      </c>
      <c r="H406" s="19"/>
      <c r="I406" s="19"/>
      <c r="J406" s="19">
        <v>1</v>
      </c>
      <c r="K406" s="19">
        <v>8</v>
      </c>
    </row>
    <row r="407" spans="1:11">
      <c r="A407" s="22">
        <v>401</v>
      </c>
      <c r="B407" s="22" t="s">
        <v>259</v>
      </c>
      <c r="C407" s="21" t="s">
        <v>169</v>
      </c>
      <c r="D407" s="21" t="s">
        <v>170</v>
      </c>
      <c r="E407" s="28">
        <v>1811</v>
      </c>
      <c r="F407" s="13" t="s">
        <v>120</v>
      </c>
      <c r="G407" s="19"/>
      <c r="H407" s="19"/>
      <c r="I407" s="19"/>
      <c r="J407" s="19"/>
      <c r="K407" s="19"/>
    </row>
    <row r="408" spans="1:11">
      <c r="A408" s="22">
        <v>402</v>
      </c>
      <c r="B408" s="22" t="s">
        <v>259</v>
      </c>
      <c r="C408" s="21" t="s">
        <v>169</v>
      </c>
      <c r="D408" s="21" t="s">
        <v>170</v>
      </c>
      <c r="E408" s="28">
        <v>1812</v>
      </c>
      <c r="F408" s="13" t="s">
        <v>121</v>
      </c>
      <c r="G408" s="19"/>
      <c r="H408" s="19"/>
      <c r="I408" s="19"/>
      <c r="J408" s="19"/>
      <c r="K408" s="19"/>
    </row>
    <row r="409" spans="1:11">
      <c r="A409" s="22">
        <v>403</v>
      </c>
      <c r="B409" s="22" t="s">
        <v>259</v>
      </c>
      <c r="C409" s="21" t="s">
        <v>169</v>
      </c>
      <c r="D409" s="21" t="s">
        <v>170</v>
      </c>
      <c r="E409" s="28" t="s">
        <v>29</v>
      </c>
      <c r="F409" s="13" t="s">
        <v>122</v>
      </c>
      <c r="G409" s="19">
        <v>23</v>
      </c>
      <c r="H409" s="19"/>
      <c r="I409" s="19"/>
      <c r="J409" s="19">
        <v>3</v>
      </c>
      <c r="K409" s="19">
        <v>20</v>
      </c>
    </row>
    <row r="410" spans="1:11">
      <c r="A410" s="22">
        <v>404</v>
      </c>
      <c r="B410" s="22" t="s">
        <v>259</v>
      </c>
      <c r="C410" s="21" t="s">
        <v>169</v>
      </c>
      <c r="D410" s="21" t="s">
        <v>170</v>
      </c>
      <c r="E410" s="28" t="s">
        <v>31</v>
      </c>
      <c r="F410" s="13" t="s">
        <v>123</v>
      </c>
      <c r="G410" s="19">
        <v>33</v>
      </c>
      <c r="H410" s="19"/>
      <c r="I410" s="19"/>
      <c r="J410" s="19">
        <v>6</v>
      </c>
      <c r="K410" s="19">
        <v>27</v>
      </c>
    </row>
    <row r="411" spans="1:11">
      <c r="A411" s="22">
        <v>405</v>
      </c>
      <c r="B411" s="22" t="s">
        <v>259</v>
      </c>
      <c r="C411" s="21" t="s">
        <v>169</v>
      </c>
      <c r="D411" s="21" t="s">
        <v>170</v>
      </c>
      <c r="E411" s="28">
        <v>1815</v>
      </c>
      <c r="F411" s="13" t="s">
        <v>124</v>
      </c>
      <c r="G411" s="19"/>
      <c r="H411" s="19"/>
      <c r="I411" s="19"/>
      <c r="J411" s="19"/>
      <c r="K411" s="19"/>
    </row>
    <row r="412" spans="1:11">
      <c r="A412" s="22">
        <v>406</v>
      </c>
      <c r="B412" s="22" t="s">
        <v>259</v>
      </c>
      <c r="C412" s="21" t="s">
        <v>169</v>
      </c>
      <c r="D412" s="21" t="s">
        <v>170</v>
      </c>
      <c r="E412" s="28" t="s">
        <v>35</v>
      </c>
      <c r="F412" s="13" t="s">
        <v>125</v>
      </c>
      <c r="G412" s="19">
        <v>27</v>
      </c>
      <c r="H412" s="19"/>
      <c r="I412" s="19"/>
      <c r="J412" s="19">
        <v>7</v>
      </c>
      <c r="K412" s="19">
        <v>21</v>
      </c>
    </row>
    <row r="413" spans="1:11">
      <c r="A413" s="22">
        <v>407</v>
      </c>
      <c r="B413" s="22" t="s">
        <v>259</v>
      </c>
      <c r="C413" s="21" t="s">
        <v>169</v>
      </c>
      <c r="D413" s="21" t="s">
        <v>170</v>
      </c>
      <c r="E413" s="28" t="s">
        <v>37</v>
      </c>
      <c r="F413" s="13" t="s">
        <v>126</v>
      </c>
      <c r="G413" s="19">
        <v>12</v>
      </c>
      <c r="H413" s="19"/>
      <c r="I413" s="19"/>
      <c r="J413" s="19">
        <v>2</v>
      </c>
      <c r="K413" s="19">
        <v>10</v>
      </c>
    </row>
    <row r="414" spans="1:11">
      <c r="A414" s="22">
        <v>408</v>
      </c>
      <c r="B414" s="22" t="s">
        <v>259</v>
      </c>
      <c r="C414" s="21" t="s">
        <v>169</v>
      </c>
      <c r="D414" s="21" t="s">
        <v>170</v>
      </c>
      <c r="E414" s="28" t="s">
        <v>39</v>
      </c>
      <c r="F414" s="13" t="s">
        <v>127</v>
      </c>
      <c r="G414" s="19">
        <v>1</v>
      </c>
      <c r="H414" s="19"/>
      <c r="I414" s="19"/>
      <c r="J414" s="19">
        <v>1</v>
      </c>
      <c r="K414" s="19"/>
    </row>
    <row r="415" spans="1:11">
      <c r="A415" s="22">
        <v>409</v>
      </c>
      <c r="B415" s="22" t="s">
        <v>259</v>
      </c>
      <c r="C415" s="21" t="s">
        <v>169</v>
      </c>
      <c r="D415" s="21" t="s">
        <v>170</v>
      </c>
      <c r="E415" s="28" t="s">
        <v>41</v>
      </c>
      <c r="F415" s="13" t="s">
        <v>128</v>
      </c>
      <c r="G415" s="19">
        <v>4</v>
      </c>
      <c r="H415" s="19"/>
      <c r="I415" s="19"/>
      <c r="J415" s="19">
        <v>1</v>
      </c>
      <c r="K415" s="19">
        <v>3</v>
      </c>
    </row>
    <row r="416" spans="1:11">
      <c r="A416" s="22">
        <v>410</v>
      </c>
      <c r="B416" s="22" t="s">
        <v>259</v>
      </c>
      <c r="C416" s="21" t="s">
        <v>169</v>
      </c>
      <c r="D416" s="21" t="s">
        <v>170</v>
      </c>
      <c r="E416" s="28">
        <v>1820</v>
      </c>
      <c r="F416" s="13" t="s">
        <v>129</v>
      </c>
      <c r="G416" s="19"/>
      <c r="H416" s="19"/>
      <c r="I416" s="19"/>
      <c r="J416" s="19"/>
      <c r="K416" s="19"/>
    </row>
    <row r="417" spans="1:11">
      <c r="A417" s="22">
        <v>411</v>
      </c>
      <c r="B417" s="22" t="s">
        <v>259</v>
      </c>
      <c r="C417" s="21" t="s">
        <v>169</v>
      </c>
      <c r="D417" s="21" t="s">
        <v>170</v>
      </c>
      <c r="E417" s="28" t="s">
        <v>17</v>
      </c>
      <c r="F417" s="13" t="s">
        <v>130</v>
      </c>
      <c r="G417" s="19">
        <v>3</v>
      </c>
      <c r="H417" s="19"/>
      <c r="I417" s="19"/>
      <c r="J417" s="19"/>
      <c r="K417" s="19">
        <v>3</v>
      </c>
    </row>
    <row r="418" spans="1:11">
      <c r="A418" s="22">
        <v>412</v>
      </c>
      <c r="B418" s="22" t="s">
        <v>259</v>
      </c>
      <c r="C418" s="21" t="s">
        <v>169</v>
      </c>
      <c r="D418" s="21" t="s">
        <v>170</v>
      </c>
      <c r="E418" s="28" t="s">
        <v>252</v>
      </c>
      <c r="F418" s="13" t="s">
        <v>45</v>
      </c>
      <c r="G418" s="19">
        <v>9</v>
      </c>
      <c r="H418" s="19"/>
      <c r="I418" s="19"/>
      <c r="J418" s="19">
        <v>3</v>
      </c>
      <c r="K418" s="19">
        <v>6</v>
      </c>
    </row>
    <row r="419" spans="1:11">
      <c r="A419" s="22">
        <v>413</v>
      </c>
      <c r="B419" s="22" t="s">
        <v>259</v>
      </c>
      <c r="C419" s="21" t="s">
        <v>169</v>
      </c>
      <c r="D419" s="21" t="s">
        <v>170</v>
      </c>
      <c r="E419" s="28" t="s">
        <v>253</v>
      </c>
      <c r="F419" s="13" t="s">
        <v>46</v>
      </c>
      <c r="G419" s="19">
        <v>30</v>
      </c>
      <c r="H419" s="19"/>
      <c r="I419" s="19"/>
      <c r="J419" s="19">
        <v>4</v>
      </c>
      <c r="K419" s="19">
        <v>26</v>
      </c>
    </row>
    <row r="420" spans="1:11">
      <c r="A420" s="22">
        <v>414</v>
      </c>
      <c r="B420" s="22" t="s">
        <v>259</v>
      </c>
      <c r="C420" s="21" t="s">
        <v>169</v>
      </c>
      <c r="D420" s="21" t="s">
        <v>170</v>
      </c>
      <c r="E420" s="28" t="s">
        <v>254</v>
      </c>
      <c r="F420" s="13" t="s">
        <v>47</v>
      </c>
      <c r="G420" s="19">
        <v>26</v>
      </c>
      <c r="H420" s="19"/>
      <c r="I420" s="19"/>
      <c r="J420" s="19">
        <v>5</v>
      </c>
      <c r="K420" s="19">
        <v>21</v>
      </c>
    </row>
    <row r="421" spans="1:11">
      <c r="A421" s="22">
        <v>415</v>
      </c>
      <c r="B421" s="22" t="s">
        <v>259</v>
      </c>
      <c r="C421" s="21" t="s">
        <v>169</v>
      </c>
      <c r="D421" s="21" t="s">
        <v>170</v>
      </c>
      <c r="E421" s="28">
        <v>1864</v>
      </c>
      <c r="F421" s="13" t="s">
        <v>48</v>
      </c>
      <c r="G421" s="19"/>
      <c r="H421" s="19"/>
      <c r="I421" s="19"/>
      <c r="J421" s="19"/>
      <c r="K421" s="19"/>
    </row>
    <row r="422" spans="1:11">
      <c r="A422" s="22">
        <v>416</v>
      </c>
      <c r="B422" s="22" t="s">
        <v>259</v>
      </c>
      <c r="C422" s="21" t="s">
        <v>169</v>
      </c>
      <c r="D422" s="21" t="s">
        <v>170</v>
      </c>
      <c r="E422" s="28" t="s">
        <v>256</v>
      </c>
      <c r="F422" s="13" t="s">
        <v>131</v>
      </c>
      <c r="G422" s="19">
        <v>13</v>
      </c>
      <c r="H422" s="19"/>
      <c r="I422" s="19"/>
      <c r="J422" s="19">
        <v>1</v>
      </c>
      <c r="K422" s="19">
        <v>12</v>
      </c>
    </row>
    <row r="423" spans="1:11">
      <c r="A423" s="22">
        <v>417</v>
      </c>
      <c r="B423" s="22" t="s">
        <v>259</v>
      </c>
      <c r="C423" s="21" t="s">
        <v>194</v>
      </c>
      <c r="D423" s="21" t="s">
        <v>195</v>
      </c>
      <c r="E423" s="27">
        <v>1801</v>
      </c>
      <c r="F423" s="13" t="s">
        <v>4</v>
      </c>
      <c r="G423" s="25"/>
      <c r="H423" s="25"/>
      <c r="I423" s="25"/>
      <c r="J423" s="25"/>
      <c r="K423" s="25"/>
    </row>
    <row r="424" spans="1:11">
      <c r="A424" s="22">
        <v>418</v>
      </c>
      <c r="B424" s="22" t="s">
        <v>259</v>
      </c>
      <c r="C424" s="21" t="s">
        <v>194</v>
      </c>
      <c r="D424" s="21" t="s">
        <v>195</v>
      </c>
      <c r="E424" s="28" t="s">
        <v>5</v>
      </c>
      <c r="F424" s="13" t="s">
        <v>111</v>
      </c>
      <c r="G424" s="19">
        <v>2</v>
      </c>
      <c r="H424" s="19"/>
      <c r="I424" s="19"/>
      <c r="J424" s="19"/>
      <c r="K424" s="19">
        <v>2</v>
      </c>
    </row>
    <row r="425" spans="1:11">
      <c r="A425" s="22">
        <v>419</v>
      </c>
      <c r="B425" s="22" t="s">
        <v>259</v>
      </c>
      <c r="C425" s="21" t="s">
        <v>194</v>
      </c>
      <c r="D425" s="21" t="s">
        <v>195</v>
      </c>
      <c r="E425" s="28" t="s">
        <v>7</v>
      </c>
      <c r="F425" s="13" t="s">
        <v>112</v>
      </c>
      <c r="G425" s="19">
        <v>4</v>
      </c>
      <c r="H425" s="19"/>
      <c r="I425" s="19"/>
      <c r="J425" s="19"/>
      <c r="K425" s="19">
        <v>4</v>
      </c>
    </row>
    <row r="426" spans="1:11">
      <c r="A426" s="22">
        <v>420</v>
      </c>
      <c r="B426" s="22" t="s">
        <v>259</v>
      </c>
      <c r="C426" s="21" t="s">
        <v>194</v>
      </c>
      <c r="D426" s="21" t="s">
        <v>195</v>
      </c>
      <c r="E426" s="28" t="s">
        <v>9</v>
      </c>
      <c r="F426" s="13" t="s">
        <v>113</v>
      </c>
      <c r="G426" s="19">
        <v>16</v>
      </c>
      <c r="H426" s="19"/>
      <c r="I426" s="19"/>
      <c r="J426" s="19">
        <v>2</v>
      </c>
      <c r="K426" s="19">
        <v>14</v>
      </c>
    </row>
    <row r="427" spans="1:11">
      <c r="A427" s="22">
        <v>421</v>
      </c>
      <c r="B427" s="22" t="s">
        <v>259</v>
      </c>
      <c r="C427" s="21" t="s">
        <v>194</v>
      </c>
      <c r="D427" s="21" t="s">
        <v>195</v>
      </c>
      <c r="E427" s="28" t="s">
        <v>11</v>
      </c>
      <c r="F427" s="13" t="s">
        <v>114</v>
      </c>
      <c r="G427" s="19">
        <v>1</v>
      </c>
      <c r="H427" s="19"/>
      <c r="I427" s="19"/>
      <c r="J427" s="19"/>
      <c r="K427" s="19">
        <v>1</v>
      </c>
    </row>
    <row r="428" spans="1:11">
      <c r="A428" s="22">
        <v>422</v>
      </c>
      <c r="B428" s="22" t="s">
        <v>259</v>
      </c>
      <c r="C428" s="21" t="s">
        <v>194</v>
      </c>
      <c r="D428" s="21" t="s">
        <v>195</v>
      </c>
      <c r="E428" s="28" t="s">
        <v>13</v>
      </c>
      <c r="F428" s="13" t="s">
        <v>115</v>
      </c>
      <c r="G428" s="19">
        <v>4</v>
      </c>
      <c r="H428" s="19"/>
      <c r="I428" s="19"/>
      <c r="J428" s="19">
        <v>3</v>
      </c>
      <c r="K428" s="19">
        <v>1</v>
      </c>
    </row>
    <row r="429" spans="1:11">
      <c r="A429" s="22">
        <v>423</v>
      </c>
      <c r="B429" s="22" t="s">
        <v>259</v>
      </c>
      <c r="C429" s="21" t="s">
        <v>194</v>
      </c>
      <c r="D429" s="21" t="s">
        <v>195</v>
      </c>
      <c r="E429" s="28" t="s">
        <v>15</v>
      </c>
      <c r="F429" s="13" t="s">
        <v>116</v>
      </c>
      <c r="G429" s="19">
        <v>1</v>
      </c>
      <c r="H429" s="19"/>
      <c r="I429" s="19"/>
      <c r="J429" s="19">
        <v>1</v>
      </c>
      <c r="K429" s="19"/>
    </row>
    <row r="430" spans="1:11">
      <c r="A430" s="22">
        <v>424</v>
      </c>
      <c r="B430" s="22" t="s">
        <v>259</v>
      </c>
      <c r="C430" s="21" t="s">
        <v>194</v>
      </c>
      <c r="D430" s="21" t="s">
        <v>195</v>
      </c>
      <c r="E430" s="28">
        <v>1808</v>
      </c>
      <c r="F430" s="13" t="s">
        <v>117</v>
      </c>
      <c r="G430" s="19"/>
      <c r="H430" s="19"/>
      <c r="I430" s="19"/>
      <c r="J430" s="19"/>
      <c r="K430" s="19"/>
    </row>
    <row r="431" spans="1:11">
      <c r="A431" s="22">
        <v>425</v>
      </c>
      <c r="B431" s="22" t="s">
        <v>259</v>
      </c>
      <c r="C431" s="21" t="s">
        <v>194</v>
      </c>
      <c r="D431" s="21" t="s">
        <v>195</v>
      </c>
      <c r="E431" s="28" t="s">
        <v>21</v>
      </c>
      <c r="F431" s="13" t="s">
        <v>118</v>
      </c>
      <c r="G431" s="19">
        <v>7</v>
      </c>
      <c r="H431" s="19"/>
      <c r="I431" s="19"/>
      <c r="J431" s="19">
        <v>2</v>
      </c>
      <c r="K431" s="19">
        <v>5</v>
      </c>
    </row>
    <row r="432" spans="1:11">
      <c r="A432" s="22">
        <v>426</v>
      </c>
      <c r="B432" s="22" t="s">
        <v>259</v>
      </c>
      <c r="C432" s="21" t="s">
        <v>194</v>
      </c>
      <c r="D432" s="21" t="s">
        <v>195</v>
      </c>
      <c r="E432" s="28" t="s">
        <v>23</v>
      </c>
      <c r="F432" s="13" t="s">
        <v>119</v>
      </c>
      <c r="G432" s="19">
        <v>2</v>
      </c>
      <c r="H432" s="19"/>
      <c r="I432" s="19"/>
      <c r="J432" s="19">
        <v>1</v>
      </c>
      <c r="K432" s="19">
        <v>1</v>
      </c>
    </row>
    <row r="433" spans="1:11">
      <c r="A433" s="22">
        <v>427</v>
      </c>
      <c r="B433" s="22" t="s">
        <v>259</v>
      </c>
      <c r="C433" s="21" t="s">
        <v>194</v>
      </c>
      <c r="D433" s="21" t="s">
        <v>195</v>
      </c>
      <c r="E433" s="28" t="s">
        <v>25</v>
      </c>
      <c r="F433" s="13" t="s">
        <v>120</v>
      </c>
      <c r="G433" s="19">
        <v>7</v>
      </c>
      <c r="H433" s="19"/>
      <c r="I433" s="19"/>
      <c r="J433" s="19">
        <v>5</v>
      </c>
      <c r="K433" s="19">
        <v>2</v>
      </c>
    </row>
    <row r="434" spans="1:11">
      <c r="A434" s="22">
        <v>428</v>
      </c>
      <c r="B434" s="22" t="s">
        <v>259</v>
      </c>
      <c r="C434" s="21" t="s">
        <v>194</v>
      </c>
      <c r="D434" s="21" t="s">
        <v>195</v>
      </c>
      <c r="E434" s="28" t="s">
        <v>27</v>
      </c>
      <c r="F434" s="13" t="s">
        <v>121</v>
      </c>
      <c r="G434" s="19">
        <v>6</v>
      </c>
      <c r="H434" s="19"/>
      <c r="I434" s="19"/>
      <c r="J434" s="19">
        <v>3</v>
      </c>
      <c r="K434" s="19">
        <v>4</v>
      </c>
    </row>
    <row r="435" spans="1:11">
      <c r="A435" s="22">
        <v>429</v>
      </c>
      <c r="B435" s="22" t="s">
        <v>259</v>
      </c>
      <c r="C435" s="21" t="s">
        <v>194</v>
      </c>
      <c r="D435" s="21" t="s">
        <v>195</v>
      </c>
      <c r="E435" s="28" t="s">
        <v>29</v>
      </c>
      <c r="F435" s="13" t="s">
        <v>122</v>
      </c>
      <c r="G435" s="19">
        <v>1</v>
      </c>
      <c r="H435" s="19"/>
      <c r="I435" s="19"/>
      <c r="J435" s="19">
        <v>1</v>
      </c>
      <c r="K435" s="19"/>
    </row>
    <row r="436" spans="1:11">
      <c r="A436" s="22">
        <v>430</v>
      </c>
      <c r="B436" s="22" t="s">
        <v>259</v>
      </c>
      <c r="C436" s="21" t="s">
        <v>194</v>
      </c>
      <c r="D436" s="21" t="s">
        <v>195</v>
      </c>
      <c r="E436" s="28" t="s">
        <v>31</v>
      </c>
      <c r="F436" s="13" t="s">
        <v>123</v>
      </c>
      <c r="G436" s="19">
        <v>2</v>
      </c>
      <c r="H436" s="19"/>
      <c r="I436" s="19"/>
      <c r="J436" s="19">
        <v>2</v>
      </c>
      <c r="K436" s="19"/>
    </row>
    <row r="437" spans="1:11">
      <c r="A437" s="22">
        <v>431</v>
      </c>
      <c r="B437" s="22" t="s">
        <v>259</v>
      </c>
      <c r="C437" s="21" t="s">
        <v>194</v>
      </c>
      <c r="D437" s="21" t="s">
        <v>195</v>
      </c>
      <c r="E437" s="28" t="s">
        <v>33</v>
      </c>
      <c r="F437" s="13" t="s">
        <v>124</v>
      </c>
      <c r="G437" s="19">
        <v>6</v>
      </c>
      <c r="H437" s="19"/>
      <c r="I437" s="19"/>
      <c r="J437" s="19">
        <v>1</v>
      </c>
      <c r="K437" s="19">
        <v>5</v>
      </c>
    </row>
    <row r="438" spans="1:11">
      <c r="A438" s="22">
        <v>432</v>
      </c>
      <c r="B438" s="22" t="s">
        <v>259</v>
      </c>
      <c r="C438" s="21" t="s">
        <v>194</v>
      </c>
      <c r="D438" s="21" t="s">
        <v>195</v>
      </c>
      <c r="E438" s="28" t="s">
        <v>35</v>
      </c>
      <c r="F438" s="13" t="s">
        <v>125</v>
      </c>
      <c r="G438" s="19">
        <v>1</v>
      </c>
      <c r="H438" s="19"/>
      <c r="I438" s="19"/>
      <c r="J438" s="19">
        <v>1</v>
      </c>
      <c r="K438" s="19"/>
    </row>
    <row r="439" spans="1:11">
      <c r="A439" s="22">
        <v>433</v>
      </c>
      <c r="B439" s="22" t="s">
        <v>259</v>
      </c>
      <c r="C439" s="21" t="s">
        <v>194</v>
      </c>
      <c r="D439" s="21" t="s">
        <v>195</v>
      </c>
      <c r="E439" s="28">
        <v>1817</v>
      </c>
      <c r="F439" s="13" t="s">
        <v>126</v>
      </c>
      <c r="G439" s="19"/>
      <c r="H439" s="19"/>
      <c r="I439" s="19"/>
      <c r="J439" s="19"/>
      <c r="K439" s="19"/>
    </row>
    <row r="440" spans="1:11">
      <c r="A440" s="22">
        <v>434</v>
      </c>
      <c r="B440" s="22" t="s">
        <v>259</v>
      </c>
      <c r="C440" s="21" t="s">
        <v>194</v>
      </c>
      <c r="D440" s="21" t="s">
        <v>195</v>
      </c>
      <c r="E440" s="28" t="s">
        <v>39</v>
      </c>
      <c r="F440" s="13" t="s">
        <v>127</v>
      </c>
      <c r="G440" s="19">
        <v>2</v>
      </c>
      <c r="H440" s="19"/>
      <c r="I440" s="19"/>
      <c r="J440" s="19">
        <v>1</v>
      </c>
      <c r="K440" s="19">
        <v>1</v>
      </c>
    </row>
    <row r="441" spans="1:11">
      <c r="A441" s="22">
        <v>435</v>
      </c>
      <c r="B441" s="22" t="s">
        <v>259</v>
      </c>
      <c r="C441" s="21" t="s">
        <v>194</v>
      </c>
      <c r="D441" s="21" t="s">
        <v>195</v>
      </c>
      <c r="E441" s="28">
        <v>1819</v>
      </c>
      <c r="F441" s="13" t="s">
        <v>128</v>
      </c>
      <c r="G441" s="19"/>
      <c r="H441" s="19"/>
      <c r="I441" s="19"/>
      <c r="J441" s="19"/>
      <c r="K441" s="19"/>
    </row>
    <row r="442" spans="1:11">
      <c r="A442" s="22">
        <v>436</v>
      </c>
      <c r="B442" s="22" t="s">
        <v>259</v>
      </c>
      <c r="C442" s="21" t="s">
        <v>194</v>
      </c>
      <c r="D442" s="21" t="s">
        <v>195</v>
      </c>
      <c r="E442" s="28" t="s">
        <v>43</v>
      </c>
      <c r="F442" s="13" t="s">
        <v>129</v>
      </c>
      <c r="G442" s="19">
        <v>7</v>
      </c>
      <c r="H442" s="19"/>
      <c r="I442" s="19"/>
      <c r="J442" s="19">
        <v>2</v>
      </c>
      <c r="K442" s="19">
        <v>5</v>
      </c>
    </row>
    <row r="443" spans="1:11">
      <c r="A443" s="22">
        <v>437</v>
      </c>
      <c r="B443" s="22" t="s">
        <v>259</v>
      </c>
      <c r="C443" s="21" t="s">
        <v>194</v>
      </c>
      <c r="D443" s="21" t="s">
        <v>195</v>
      </c>
      <c r="E443" s="28">
        <v>1821</v>
      </c>
      <c r="F443" s="13" t="s">
        <v>130</v>
      </c>
      <c r="G443" s="19"/>
      <c r="H443" s="19"/>
      <c r="I443" s="19"/>
      <c r="J443" s="19"/>
      <c r="K443" s="19"/>
    </row>
    <row r="444" spans="1:11">
      <c r="A444" s="22">
        <v>438</v>
      </c>
      <c r="B444" s="22" t="s">
        <v>259</v>
      </c>
      <c r="C444" s="21" t="s">
        <v>194</v>
      </c>
      <c r="D444" s="21" t="s">
        <v>195</v>
      </c>
      <c r="E444" s="28" t="s">
        <v>252</v>
      </c>
      <c r="F444" s="13" t="s">
        <v>45</v>
      </c>
      <c r="G444" s="19">
        <v>1</v>
      </c>
      <c r="H444" s="19"/>
      <c r="I444" s="19"/>
      <c r="J444" s="19"/>
      <c r="K444" s="19">
        <v>1</v>
      </c>
    </row>
    <row r="445" spans="1:11">
      <c r="A445" s="22">
        <v>439</v>
      </c>
      <c r="B445" s="22" t="s">
        <v>259</v>
      </c>
      <c r="C445" s="21" t="s">
        <v>194</v>
      </c>
      <c r="D445" s="21" t="s">
        <v>195</v>
      </c>
      <c r="E445" s="28" t="s">
        <v>253</v>
      </c>
      <c r="F445" s="13" t="s">
        <v>46</v>
      </c>
      <c r="G445" s="19">
        <v>1</v>
      </c>
      <c r="H445" s="19"/>
      <c r="I445" s="19"/>
      <c r="J445" s="19"/>
      <c r="K445" s="19">
        <v>1</v>
      </c>
    </row>
    <row r="446" spans="1:11">
      <c r="A446" s="22">
        <v>440</v>
      </c>
      <c r="B446" s="22" t="s">
        <v>259</v>
      </c>
      <c r="C446" s="21" t="s">
        <v>194</v>
      </c>
      <c r="D446" s="21" t="s">
        <v>195</v>
      </c>
      <c r="E446" s="28" t="s">
        <v>254</v>
      </c>
      <c r="F446" s="13" t="s">
        <v>47</v>
      </c>
      <c r="G446" s="19">
        <v>1</v>
      </c>
      <c r="H446" s="19"/>
      <c r="I446" s="19"/>
      <c r="J446" s="19"/>
      <c r="K446" s="19">
        <v>1</v>
      </c>
    </row>
    <row r="447" spans="1:11">
      <c r="A447" s="22">
        <v>441</v>
      </c>
      <c r="B447" s="22" t="s">
        <v>259</v>
      </c>
      <c r="C447" s="21" t="s">
        <v>194</v>
      </c>
      <c r="D447" s="21" t="s">
        <v>195</v>
      </c>
      <c r="E447" s="28" t="s">
        <v>255</v>
      </c>
      <c r="F447" s="13" t="s">
        <v>48</v>
      </c>
      <c r="G447" s="19">
        <v>26</v>
      </c>
      <c r="H447" s="19"/>
      <c r="I447" s="19"/>
      <c r="J447" s="19">
        <v>16</v>
      </c>
      <c r="K447" s="19">
        <v>11</v>
      </c>
    </row>
    <row r="448" spans="1:11">
      <c r="A448" s="22">
        <v>442</v>
      </c>
      <c r="B448" s="22" t="s">
        <v>259</v>
      </c>
      <c r="C448" s="21" t="s">
        <v>194</v>
      </c>
      <c r="D448" s="21" t="s">
        <v>195</v>
      </c>
      <c r="E448" s="28" t="s">
        <v>256</v>
      </c>
      <c r="F448" s="13" t="s">
        <v>131</v>
      </c>
      <c r="G448" s="19">
        <v>16</v>
      </c>
      <c r="H448" s="19"/>
      <c r="I448" s="19"/>
      <c r="J448" s="19">
        <v>10</v>
      </c>
      <c r="K448" s="19">
        <v>6</v>
      </c>
    </row>
    <row r="449" spans="1:11">
      <c r="A449" s="22">
        <v>443</v>
      </c>
      <c r="B449" s="22" t="s">
        <v>259</v>
      </c>
      <c r="C449" s="21" t="s">
        <v>159</v>
      </c>
      <c r="D449" s="21" t="s">
        <v>160</v>
      </c>
      <c r="E449" s="28" t="s">
        <v>104</v>
      </c>
      <c r="F449" s="13" t="s">
        <v>4</v>
      </c>
      <c r="G449" s="19">
        <v>2</v>
      </c>
      <c r="H449" s="19">
        <v>2</v>
      </c>
      <c r="I449" s="19"/>
      <c r="J449" s="19"/>
      <c r="K449" s="19"/>
    </row>
    <row r="450" spans="1:11">
      <c r="A450" s="22">
        <v>444</v>
      </c>
      <c r="B450" s="22" t="s">
        <v>259</v>
      </c>
      <c r="C450" s="21" t="s">
        <v>159</v>
      </c>
      <c r="D450" s="21" t="s">
        <v>160</v>
      </c>
      <c r="E450" s="28" t="s">
        <v>5</v>
      </c>
      <c r="F450" s="13" t="s">
        <v>111</v>
      </c>
      <c r="G450" s="19">
        <v>7</v>
      </c>
      <c r="H450" s="19">
        <v>7</v>
      </c>
      <c r="I450" s="19"/>
      <c r="J450" s="19"/>
      <c r="K450" s="19"/>
    </row>
    <row r="451" spans="1:11">
      <c r="A451" s="22">
        <v>445</v>
      </c>
      <c r="B451" s="22" t="s">
        <v>259</v>
      </c>
      <c r="C451" s="21" t="s">
        <v>159</v>
      </c>
      <c r="D451" s="21" t="s">
        <v>160</v>
      </c>
      <c r="E451" s="28" t="s">
        <v>7</v>
      </c>
      <c r="F451" s="13" t="s">
        <v>112</v>
      </c>
      <c r="G451" s="19">
        <v>9</v>
      </c>
      <c r="H451" s="19">
        <v>9</v>
      </c>
      <c r="I451" s="19"/>
      <c r="J451" s="19"/>
      <c r="K451" s="19"/>
    </row>
    <row r="452" spans="1:11">
      <c r="A452" s="22">
        <v>446</v>
      </c>
      <c r="B452" s="22" t="s">
        <v>259</v>
      </c>
      <c r="C452" s="21" t="s">
        <v>159</v>
      </c>
      <c r="D452" s="21" t="s">
        <v>160</v>
      </c>
      <c r="E452" s="28" t="s">
        <v>9</v>
      </c>
      <c r="F452" s="13" t="s">
        <v>113</v>
      </c>
      <c r="G452" s="19">
        <v>11</v>
      </c>
      <c r="H452" s="19">
        <v>11</v>
      </c>
      <c r="I452" s="19"/>
      <c r="J452" s="19"/>
      <c r="K452" s="19"/>
    </row>
    <row r="453" spans="1:11">
      <c r="A453" s="22">
        <v>447</v>
      </c>
      <c r="B453" s="22" t="s">
        <v>259</v>
      </c>
      <c r="C453" s="21" t="s">
        <v>159</v>
      </c>
      <c r="D453" s="21" t="s">
        <v>160</v>
      </c>
      <c r="E453" s="28" t="s">
        <v>11</v>
      </c>
      <c r="F453" s="13" t="s">
        <v>114</v>
      </c>
      <c r="G453" s="19">
        <v>9</v>
      </c>
      <c r="H453" s="19">
        <v>9</v>
      </c>
      <c r="I453" s="19"/>
      <c r="J453" s="19"/>
      <c r="K453" s="19"/>
    </row>
    <row r="454" spans="1:11">
      <c r="A454" s="22">
        <v>448</v>
      </c>
      <c r="B454" s="22" t="s">
        <v>259</v>
      </c>
      <c r="C454" s="21" t="s">
        <v>159</v>
      </c>
      <c r="D454" s="21" t="s">
        <v>160</v>
      </c>
      <c r="E454" s="28" t="s">
        <v>13</v>
      </c>
      <c r="F454" s="13" t="s">
        <v>115</v>
      </c>
      <c r="G454" s="19">
        <v>8</v>
      </c>
      <c r="H454" s="19">
        <v>8</v>
      </c>
      <c r="I454" s="19"/>
      <c r="J454" s="19"/>
      <c r="K454" s="19"/>
    </row>
    <row r="455" spans="1:11">
      <c r="A455" s="22">
        <v>449</v>
      </c>
      <c r="B455" s="22" t="s">
        <v>259</v>
      </c>
      <c r="C455" s="21" t="s">
        <v>159</v>
      </c>
      <c r="D455" s="21" t="s">
        <v>160</v>
      </c>
      <c r="E455" s="28" t="s">
        <v>15</v>
      </c>
      <c r="F455" s="13" t="s">
        <v>116</v>
      </c>
      <c r="G455" s="19">
        <v>5</v>
      </c>
      <c r="H455" s="19">
        <v>5</v>
      </c>
      <c r="I455" s="19"/>
      <c r="J455" s="19"/>
      <c r="K455" s="19"/>
    </row>
    <row r="456" spans="1:11">
      <c r="A456" s="22">
        <v>450</v>
      </c>
      <c r="B456" s="22" t="s">
        <v>259</v>
      </c>
      <c r="C456" s="21" t="s">
        <v>159</v>
      </c>
      <c r="D456" s="21" t="s">
        <v>160</v>
      </c>
      <c r="E456" s="28" t="s">
        <v>19</v>
      </c>
      <c r="F456" s="13" t="s">
        <v>117</v>
      </c>
      <c r="G456" s="19">
        <v>5</v>
      </c>
      <c r="H456" s="19">
        <v>5</v>
      </c>
      <c r="I456" s="19"/>
      <c r="J456" s="19"/>
      <c r="K456" s="19"/>
    </row>
    <row r="457" spans="1:11">
      <c r="A457" s="22">
        <v>451</v>
      </c>
      <c r="B457" s="22" t="s">
        <v>259</v>
      </c>
      <c r="C457" s="21" t="s">
        <v>159</v>
      </c>
      <c r="D457" s="21" t="s">
        <v>160</v>
      </c>
      <c r="E457" s="28" t="s">
        <v>21</v>
      </c>
      <c r="F457" s="13" t="s">
        <v>118</v>
      </c>
      <c r="G457" s="19">
        <v>14</v>
      </c>
      <c r="H457" s="19">
        <v>14</v>
      </c>
      <c r="I457" s="19"/>
      <c r="J457" s="19"/>
      <c r="K457" s="19"/>
    </row>
    <row r="458" spans="1:11">
      <c r="A458" s="22">
        <v>452</v>
      </c>
      <c r="B458" s="22" t="s">
        <v>259</v>
      </c>
      <c r="C458" s="21" t="s">
        <v>159</v>
      </c>
      <c r="D458" s="21" t="s">
        <v>160</v>
      </c>
      <c r="E458" s="28" t="s">
        <v>23</v>
      </c>
      <c r="F458" s="13" t="s">
        <v>119</v>
      </c>
      <c r="G458" s="19">
        <v>16</v>
      </c>
      <c r="H458" s="19">
        <v>16</v>
      </c>
      <c r="I458" s="19"/>
      <c r="J458" s="19"/>
      <c r="K458" s="19"/>
    </row>
    <row r="459" spans="1:11">
      <c r="A459" s="22">
        <v>453</v>
      </c>
      <c r="B459" s="22" t="s">
        <v>259</v>
      </c>
      <c r="C459" s="21" t="s">
        <v>159</v>
      </c>
      <c r="D459" s="21" t="s">
        <v>160</v>
      </c>
      <c r="E459" s="28" t="s">
        <v>25</v>
      </c>
      <c r="F459" s="13" t="s">
        <v>120</v>
      </c>
      <c r="G459" s="19">
        <v>13</v>
      </c>
      <c r="H459" s="19">
        <v>13</v>
      </c>
      <c r="I459" s="19"/>
      <c r="J459" s="19"/>
      <c r="K459" s="19"/>
    </row>
    <row r="460" spans="1:11">
      <c r="A460" s="22">
        <v>454</v>
      </c>
      <c r="B460" s="22" t="s">
        <v>259</v>
      </c>
      <c r="C460" s="21" t="s">
        <v>159</v>
      </c>
      <c r="D460" s="21" t="s">
        <v>160</v>
      </c>
      <c r="E460" s="28" t="s">
        <v>27</v>
      </c>
      <c r="F460" s="13" t="s">
        <v>121</v>
      </c>
      <c r="G460" s="19">
        <v>8</v>
      </c>
      <c r="H460" s="19">
        <v>8</v>
      </c>
      <c r="I460" s="19"/>
      <c r="J460" s="19"/>
      <c r="K460" s="19"/>
    </row>
    <row r="461" spans="1:11">
      <c r="A461" s="22">
        <v>455</v>
      </c>
      <c r="B461" s="22" t="s">
        <v>259</v>
      </c>
      <c r="C461" s="21" t="s">
        <v>159</v>
      </c>
      <c r="D461" s="21" t="s">
        <v>160</v>
      </c>
      <c r="E461" s="28" t="s">
        <v>29</v>
      </c>
      <c r="F461" s="13" t="s">
        <v>122</v>
      </c>
      <c r="G461" s="19">
        <v>8</v>
      </c>
      <c r="H461" s="19">
        <v>8</v>
      </c>
      <c r="I461" s="19"/>
      <c r="J461" s="19"/>
      <c r="K461" s="19"/>
    </row>
    <row r="462" spans="1:11">
      <c r="A462" s="22">
        <v>456</v>
      </c>
      <c r="B462" s="22" t="s">
        <v>259</v>
      </c>
      <c r="C462" s="21" t="s">
        <v>159</v>
      </c>
      <c r="D462" s="21" t="s">
        <v>160</v>
      </c>
      <c r="E462" s="28" t="s">
        <v>31</v>
      </c>
      <c r="F462" s="13" t="s">
        <v>123</v>
      </c>
      <c r="G462" s="19">
        <v>10</v>
      </c>
      <c r="H462" s="19">
        <v>10</v>
      </c>
      <c r="I462" s="19"/>
      <c r="J462" s="19"/>
      <c r="K462" s="19"/>
    </row>
    <row r="463" spans="1:11">
      <c r="A463" s="22">
        <v>457</v>
      </c>
      <c r="B463" s="22" t="s">
        <v>259</v>
      </c>
      <c r="C463" s="21" t="s">
        <v>159</v>
      </c>
      <c r="D463" s="21" t="s">
        <v>160</v>
      </c>
      <c r="E463" s="28" t="s">
        <v>33</v>
      </c>
      <c r="F463" s="13" t="s">
        <v>124</v>
      </c>
      <c r="G463" s="19">
        <v>1</v>
      </c>
      <c r="H463" s="19">
        <v>1</v>
      </c>
      <c r="I463" s="19"/>
      <c r="J463" s="19"/>
      <c r="K463" s="19"/>
    </row>
    <row r="464" spans="1:11">
      <c r="A464" s="22">
        <v>458</v>
      </c>
      <c r="B464" s="22" t="s">
        <v>259</v>
      </c>
      <c r="C464" s="21" t="s">
        <v>159</v>
      </c>
      <c r="D464" s="21" t="s">
        <v>160</v>
      </c>
      <c r="E464" s="28" t="s">
        <v>35</v>
      </c>
      <c r="F464" s="13" t="s">
        <v>125</v>
      </c>
      <c r="G464" s="19">
        <v>17</v>
      </c>
      <c r="H464" s="19">
        <v>17</v>
      </c>
      <c r="I464" s="19"/>
      <c r="J464" s="19"/>
      <c r="K464" s="19"/>
    </row>
    <row r="465" spans="1:11">
      <c r="A465" s="22">
        <v>459</v>
      </c>
      <c r="B465" s="22" t="s">
        <v>259</v>
      </c>
      <c r="C465" s="21" t="s">
        <v>159</v>
      </c>
      <c r="D465" s="21" t="s">
        <v>160</v>
      </c>
      <c r="E465" s="28" t="s">
        <v>37</v>
      </c>
      <c r="F465" s="13" t="s">
        <v>126</v>
      </c>
      <c r="G465" s="19">
        <v>10</v>
      </c>
      <c r="H465" s="19">
        <v>10</v>
      </c>
      <c r="I465" s="19"/>
      <c r="J465" s="19"/>
      <c r="K465" s="19"/>
    </row>
    <row r="466" spans="1:11">
      <c r="A466" s="22">
        <v>460</v>
      </c>
      <c r="B466" s="22" t="s">
        <v>259</v>
      </c>
      <c r="C466" s="21" t="s">
        <v>159</v>
      </c>
      <c r="D466" s="21" t="s">
        <v>160</v>
      </c>
      <c r="E466" s="28" t="s">
        <v>39</v>
      </c>
      <c r="F466" s="13" t="s">
        <v>127</v>
      </c>
      <c r="G466" s="19">
        <v>18</v>
      </c>
      <c r="H466" s="19">
        <v>18</v>
      </c>
      <c r="I466" s="19"/>
      <c r="J466" s="19"/>
      <c r="K466" s="19"/>
    </row>
    <row r="467" spans="1:11">
      <c r="A467" s="22">
        <v>461</v>
      </c>
      <c r="B467" s="22" t="s">
        <v>259</v>
      </c>
      <c r="C467" s="21" t="s">
        <v>159</v>
      </c>
      <c r="D467" s="21" t="s">
        <v>160</v>
      </c>
      <c r="E467" s="28" t="s">
        <v>41</v>
      </c>
      <c r="F467" s="13" t="s">
        <v>128</v>
      </c>
      <c r="G467" s="19">
        <v>6</v>
      </c>
      <c r="H467" s="19">
        <v>6</v>
      </c>
      <c r="I467" s="19"/>
      <c r="J467" s="19"/>
      <c r="K467" s="19"/>
    </row>
    <row r="468" spans="1:11">
      <c r="A468" s="22">
        <v>462</v>
      </c>
      <c r="B468" s="22" t="s">
        <v>259</v>
      </c>
      <c r="C468" s="21" t="s">
        <v>159</v>
      </c>
      <c r="D468" s="21" t="s">
        <v>160</v>
      </c>
      <c r="E468" s="28" t="s">
        <v>43</v>
      </c>
      <c r="F468" s="13" t="s">
        <v>129</v>
      </c>
      <c r="G468" s="19">
        <v>3</v>
      </c>
      <c r="H468" s="19">
        <v>3</v>
      </c>
      <c r="I468" s="19"/>
      <c r="J468" s="19"/>
      <c r="K468" s="19"/>
    </row>
    <row r="469" spans="1:11">
      <c r="A469" s="22">
        <v>463</v>
      </c>
      <c r="B469" s="22" t="s">
        <v>259</v>
      </c>
      <c r="C469" s="21" t="s">
        <v>159</v>
      </c>
      <c r="D469" s="21" t="s">
        <v>160</v>
      </c>
      <c r="E469" s="28" t="s">
        <v>17</v>
      </c>
      <c r="F469" s="13" t="s">
        <v>130</v>
      </c>
      <c r="G469" s="19">
        <v>3</v>
      </c>
      <c r="H469" s="19">
        <v>3</v>
      </c>
      <c r="I469" s="19"/>
      <c r="J469" s="19"/>
      <c r="K469" s="19"/>
    </row>
    <row r="470" spans="1:11">
      <c r="A470" s="22">
        <v>464</v>
      </c>
      <c r="B470" s="22" t="s">
        <v>259</v>
      </c>
      <c r="C470" s="21" t="s">
        <v>159</v>
      </c>
      <c r="D470" s="21" t="s">
        <v>160</v>
      </c>
      <c r="E470" s="28" t="s">
        <v>252</v>
      </c>
      <c r="F470" s="13" t="s">
        <v>45</v>
      </c>
      <c r="G470" s="19">
        <v>5</v>
      </c>
      <c r="H470" s="19">
        <v>5</v>
      </c>
      <c r="I470" s="19"/>
      <c r="J470" s="19"/>
      <c r="K470" s="19"/>
    </row>
    <row r="471" spans="1:11">
      <c r="A471" s="22">
        <v>465</v>
      </c>
      <c r="B471" s="22" t="s">
        <v>259</v>
      </c>
      <c r="C471" s="21" t="s">
        <v>159</v>
      </c>
      <c r="D471" s="21" t="s">
        <v>160</v>
      </c>
      <c r="E471" s="28" t="s">
        <v>253</v>
      </c>
      <c r="F471" s="13" t="s">
        <v>46</v>
      </c>
      <c r="G471" s="19">
        <v>15</v>
      </c>
      <c r="H471" s="19">
        <v>15</v>
      </c>
      <c r="I471" s="19"/>
      <c r="J471" s="19"/>
      <c r="K471" s="19"/>
    </row>
    <row r="472" spans="1:11">
      <c r="A472" s="22">
        <v>466</v>
      </c>
      <c r="B472" s="22" t="s">
        <v>259</v>
      </c>
      <c r="C472" s="21" t="s">
        <v>159</v>
      </c>
      <c r="D472" s="21" t="s">
        <v>160</v>
      </c>
      <c r="E472" s="28" t="s">
        <v>254</v>
      </c>
      <c r="F472" s="13" t="s">
        <v>47</v>
      </c>
      <c r="G472" s="19">
        <v>20</v>
      </c>
      <c r="H472" s="19">
        <v>20</v>
      </c>
      <c r="I472" s="19"/>
      <c r="J472" s="19"/>
      <c r="K472" s="19"/>
    </row>
    <row r="473" spans="1:11">
      <c r="A473" s="22">
        <v>467</v>
      </c>
      <c r="B473" s="22" t="s">
        <v>259</v>
      </c>
      <c r="C473" s="21" t="s">
        <v>159</v>
      </c>
      <c r="D473" s="21" t="s">
        <v>160</v>
      </c>
      <c r="E473" s="28" t="s">
        <v>255</v>
      </c>
      <c r="F473" s="13" t="s">
        <v>48</v>
      </c>
      <c r="G473" s="19">
        <v>7</v>
      </c>
      <c r="H473" s="19">
        <v>7</v>
      </c>
      <c r="I473" s="19"/>
      <c r="J473" s="19"/>
      <c r="K473" s="19"/>
    </row>
    <row r="474" spans="1:11">
      <c r="A474" s="22">
        <v>468</v>
      </c>
      <c r="B474" s="22" t="s">
        <v>259</v>
      </c>
      <c r="C474" s="21" t="s">
        <v>159</v>
      </c>
      <c r="D474" s="21" t="s">
        <v>160</v>
      </c>
      <c r="E474" s="28" t="s">
        <v>256</v>
      </c>
      <c r="F474" s="13" t="s">
        <v>131</v>
      </c>
      <c r="G474" s="19">
        <v>16</v>
      </c>
      <c r="H474" s="19">
        <v>16</v>
      </c>
      <c r="I474" s="19"/>
      <c r="J474" s="19"/>
      <c r="K474" s="19"/>
    </row>
    <row r="475" spans="1:11">
      <c r="A475" s="22">
        <v>469</v>
      </c>
      <c r="B475" s="22" t="s">
        <v>259</v>
      </c>
      <c r="C475" s="21" t="s">
        <v>171</v>
      </c>
      <c r="D475" s="21" t="s">
        <v>172</v>
      </c>
      <c r="E475" s="28">
        <v>1801</v>
      </c>
      <c r="F475" s="13" t="s">
        <v>4</v>
      </c>
      <c r="G475" s="19"/>
      <c r="H475" s="19"/>
      <c r="I475" s="19"/>
      <c r="J475" s="19"/>
      <c r="K475" s="19"/>
    </row>
    <row r="476" spans="1:11">
      <c r="A476" s="22">
        <v>470</v>
      </c>
      <c r="B476" s="22" t="s">
        <v>259</v>
      </c>
      <c r="C476" s="21" t="s">
        <v>171</v>
      </c>
      <c r="D476" s="21" t="s">
        <v>172</v>
      </c>
      <c r="E476" s="28">
        <v>1802</v>
      </c>
      <c r="F476" s="13" t="s">
        <v>111</v>
      </c>
      <c r="G476" s="19"/>
      <c r="H476" s="19"/>
      <c r="I476" s="19"/>
      <c r="J476" s="19"/>
      <c r="K476" s="19"/>
    </row>
    <row r="477" spans="1:11">
      <c r="A477" s="22">
        <v>471</v>
      </c>
      <c r="B477" s="22" t="s">
        <v>259</v>
      </c>
      <c r="C477" s="21" t="s">
        <v>171</v>
      </c>
      <c r="D477" s="21" t="s">
        <v>172</v>
      </c>
      <c r="E477" s="28" t="s">
        <v>7</v>
      </c>
      <c r="F477" s="13" t="s">
        <v>112</v>
      </c>
      <c r="G477" s="19">
        <v>1</v>
      </c>
      <c r="H477" s="19"/>
      <c r="I477" s="19"/>
      <c r="J477" s="19">
        <v>1</v>
      </c>
      <c r="K477" s="19"/>
    </row>
    <row r="478" spans="1:11">
      <c r="A478" s="22">
        <v>472</v>
      </c>
      <c r="B478" s="22" t="s">
        <v>259</v>
      </c>
      <c r="C478" s="21" t="s">
        <v>171</v>
      </c>
      <c r="D478" s="21" t="s">
        <v>172</v>
      </c>
      <c r="E478" s="28" t="s">
        <v>9</v>
      </c>
      <c r="F478" s="13" t="s">
        <v>113</v>
      </c>
      <c r="G478" s="19">
        <v>17</v>
      </c>
      <c r="H478" s="19"/>
      <c r="I478" s="19"/>
      <c r="J478" s="19">
        <v>15</v>
      </c>
      <c r="K478" s="19">
        <v>2</v>
      </c>
    </row>
    <row r="479" spans="1:11">
      <c r="A479" s="22">
        <v>473</v>
      </c>
      <c r="B479" s="22" t="s">
        <v>259</v>
      </c>
      <c r="C479" s="21" t="s">
        <v>171</v>
      </c>
      <c r="D479" s="21" t="s">
        <v>172</v>
      </c>
      <c r="E479" s="28" t="s">
        <v>11</v>
      </c>
      <c r="F479" s="13" t="s">
        <v>114</v>
      </c>
      <c r="G479" s="19">
        <v>1</v>
      </c>
      <c r="H479" s="19"/>
      <c r="I479" s="19"/>
      <c r="J479" s="19">
        <v>1</v>
      </c>
      <c r="K479" s="19"/>
    </row>
    <row r="480" spans="1:11">
      <c r="A480" s="22">
        <v>474</v>
      </c>
      <c r="B480" s="22" t="s">
        <v>259</v>
      </c>
      <c r="C480" s="21" t="s">
        <v>171</v>
      </c>
      <c r="D480" s="21" t="s">
        <v>172</v>
      </c>
      <c r="E480" s="28" t="s">
        <v>13</v>
      </c>
      <c r="F480" s="13" t="s">
        <v>115</v>
      </c>
      <c r="G480" s="19">
        <v>1</v>
      </c>
      <c r="H480" s="19"/>
      <c r="I480" s="19">
        <v>1</v>
      </c>
      <c r="J480" s="19"/>
      <c r="K480" s="19"/>
    </row>
    <row r="481" spans="1:11">
      <c r="A481" s="22">
        <v>475</v>
      </c>
      <c r="B481" s="22" t="s">
        <v>259</v>
      </c>
      <c r="C481" s="21" t="s">
        <v>171</v>
      </c>
      <c r="D481" s="21" t="s">
        <v>172</v>
      </c>
      <c r="E481" s="28" t="s">
        <v>15</v>
      </c>
      <c r="F481" s="13" t="s">
        <v>116</v>
      </c>
      <c r="G481" s="19">
        <v>3</v>
      </c>
      <c r="H481" s="19"/>
      <c r="I481" s="19"/>
      <c r="J481" s="19">
        <v>3</v>
      </c>
      <c r="K481" s="19"/>
    </row>
    <row r="482" spans="1:11">
      <c r="A482" s="22">
        <v>476</v>
      </c>
      <c r="B482" s="22" t="s">
        <v>259</v>
      </c>
      <c r="C482" s="21" t="s">
        <v>171</v>
      </c>
      <c r="D482" s="21" t="s">
        <v>172</v>
      </c>
      <c r="E482" s="28" t="s">
        <v>19</v>
      </c>
      <c r="F482" s="13" t="s">
        <v>117</v>
      </c>
      <c r="G482" s="19">
        <v>1</v>
      </c>
      <c r="H482" s="19"/>
      <c r="I482" s="19"/>
      <c r="J482" s="19">
        <v>1</v>
      </c>
      <c r="K482" s="19"/>
    </row>
    <row r="483" spans="1:11">
      <c r="A483" s="22">
        <v>477</v>
      </c>
      <c r="B483" s="22" t="s">
        <v>259</v>
      </c>
      <c r="C483" s="21" t="s">
        <v>171</v>
      </c>
      <c r="D483" s="21" t="s">
        <v>172</v>
      </c>
      <c r="E483" s="28" t="s">
        <v>21</v>
      </c>
      <c r="F483" s="13" t="s">
        <v>118</v>
      </c>
      <c r="G483" s="19">
        <v>2</v>
      </c>
      <c r="H483" s="19"/>
      <c r="I483" s="19"/>
      <c r="J483" s="19">
        <v>2</v>
      </c>
      <c r="K483" s="19"/>
    </row>
    <row r="484" spans="1:11">
      <c r="A484" s="22">
        <v>478</v>
      </c>
      <c r="B484" s="22" t="s">
        <v>259</v>
      </c>
      <c r="C484" s="21" t="s">
        <v>171</v>
      </c>
      <c r="D484" s="21" t="s">
        <v>172</v>
      </c>
      <c r="E484" s="28" t="s">
        <v>23</v>
      </c>
      <c r="F484" s="13" t="s">
        <v>119</v>
      </c>
      <c r="G484" s="19">
        <v>2</v>
      </c>
      <c r="H484" s="19"/>
      <c r="I484" s="19"/>
      <c r="J484" s="19"/>
      <c r="K484" s="19">
        <v>2</v>
      </c>
    </row>
    <row r="485" spans="1:11">
      <c r="A485" s="22">
        <v>479</v>
      </c>
      <c r="B485" s="22" t="s">
        <v>259</v>
      </c>
      <c r="C485" s="21" t="s">
        <v>171</v>
      </c>
      <c r="D485" s="21" t="s">
        <v>172</v>
      </c>
      <c r="E485" s="28" t="s">
        <v>25</v>
      </c>
      <c r="F485" s="13" t="s">
        <v>120</v>
      </c>
      <c r="G485" s="19">
        <v>1</v>
      </c>
      <c r="H485" s="19"/>
      <c r="I485" s="19"/>
      <c r="J485" s="19">
        <v>1</v>
      </c>
      <c r="K485" s="19"/>
    </row>
    <row r="486" spans="1:11">
      <c r="A486" s="22">
        <v>480</v>
      </c>
      <c r="B486" s="22" t="s">
        <v>259</v>
      </c>
      <c r="C486" s="21" t="s">
        <v>171</v>
      </c>
      <c r="D486" s="21" t="s">
        <v>172</v>
      </c>
      <c r="E486" s="28" t="s">
        <v>27</v>
      </c>
      <c r="F486" s="13" t="s">
        <v>121</v>
      </c>
      <c r="G486" s="19">
        <v>2</v>
      </c>
      <c r="H486" s="19"/>
      <c r="I486" s="19"/>
      <c r="J486" s="19">
        <v>2</v>
      </c>
      <c r="K486" s="19"/>
    </row>
    <row r="487" spans="1:11">
      <c r="A487" s="22">
        <v>481</v>
      </c>
      <c r="B487" s="22" t="s">
        <v>259</v>
      </c>
      <c r="C487" s="21" t="s">
        <v>171</v>
      </c>
      <c r="D487" s="21" t="s">
        <v>172</v>
      </c>
      <c r="E487" s="28" t="s">
        <v>29</v>
      </c>
      <c r="F487" s="13" t="s">
        <v>122</v>
      </c>
      <c r="G487" s="19">
        <v>1</v>
      </c>
      <c r="H487" s="19"/>
      <c r="I487" s="19"/>
      <c r="J487" s="19">
        <v>1</v>
      </c>
      <c r="K487" s="19"/>
    </row>
    <row r="488" spans="1:11">
      <c r="A488" s="22">
        <v>482</v>
      </c>
      <c r="B488" s="22" t="s">
        <v>259</v>
      </c>
      <c r="C488" s="21" t="s">
        <v>171</v>
      </c>
      <c r="D488" s="21" t="s">
        <v>172</v>
      </c>
      <c r="E488" s="28" t="s">
        <v>31</v>
      </c>
      <c r="F488" s="13" t="s">
        <v>123</v>
      </c>
      <c r="G488" s="19">
        <v>4</v>
      </c>
      <c r="H488" s="19"/>
      <c r="I488" s="19">
        <v>1</v>
      </c>
      <c r="J488" s="19">
        <v>3</v>
      </c>
      <c r="K488" s="19"/>
    </row>
    <row r="489" spans="1:11">
      <c r="A489" s="22">
        <v>483</v>
      </c>
      <c r="B489" s="22" t="s">
        <v>259</v>
      </c>
      <c r="C489" s="21" t="s">
        <v>171</v>
      </c>
      <c r="D489" s="21" t="s">
        <v>172</v>
      </c>
      <c r="E489" s="28" t="s">
        <v>33</v>
      </c>
      <c r="F489" s="13" t="s">
        <v>124</v>
      </c>
      <c r="G489" s="19">
        <v>2</v>
      </c>
      <c r="H489" s="19"/>
      <c r="I489" s="19"/>
      <c r="J489" s="19">
        <v>1</v>
      </c>
      <c r="K489" s="19">
        <v>1</v>
      </c>
    </row>
    <row r="490" spans="1:11">
      <c r="A490" s="22">
        <v>484</v>
      </c>
      <c r="B490" s="22" t="s">
        <v>259</v>
      </c>
      <c r="C490" s="21" t="s">
        <v>171</v>
      </c>
      <c r="D490" s="21" t="s">
        <v>172</v>
      </c>
      <c r="E490" s="28" t="s">
        <v>35</v>
      </c>
      <c r="F490" s="13" t="s">
        <v>125</v>
      </c>
      <c r="G490" s="19">
        <v>2</v>
      </c>
      <c r="H490" s="19"/>
      <c r="I490" s="19"/>
      <c r="J490" s="19">
        <v>2</v>
      </c>
      <c r="K490" s="19"/>
    </row>
    <row r="491" spans="1:11">
      <c r="A491" s="22">
        <v>485</v>
      </c>
      <c r="B491" s="22" t="s">
        <v>259</v>
      </c>
      <c r="C491" s="21" t="s">
        <v>171</v>
      </c>
      <c r="D491" s="21" t="s">
        <v>172</v>
      </c>
      <c r="E491" s="28" t="s">
        <v>37</v>
      </c>
      <c r="F491" s="13" t="s">
        <v>126</v>
      </c>
      <c r="G491" s="19">
        <v>1</v>
      </c>
      <c r="H491" s="19"/>
      <c r="I491" s="19"/>
      <c r="J491" s="19"/>
      <c r="K491" s="19">
        <v>1</v>
      </c>
    </row>
    <row r="492" spans="1:11">
      <c r="A492" s="22">
        <v>486</v>
      </c>
      <c r="B492" s="22" t="s">
        <v>259</v>
      </c>
      <c r="C492" s="21" t="s">
        <v>171</v>
      </c>
      <c r="D492" s="21" t="s">
        <v>172</v>
      </c>
      <c r="E492" s="28" t="s">
        <v>39</v>
      </c>
      <c r="F492" s="13" t="s">
        <v>127</v>
      </c>
      <c r="G492" s="19">
        <v>2</v>
      </c>
      <c r="H492" s="19"/>
      <c r="I492" s="19"/>
      <c r="J492" s="19">
        <v>2</v>
      </c>
      <c r="K492" s="19"/>
    </row>
    <row r="493" spans="1:11">
      <c r="A493" s="22">
        <v>487</v>
      </c>
      <c r="B493" s="22" t="s">
        <v>259</v>
      </c>
      <c r="C493" s="21" t="s">
        <v>171</v>
      </c>
      <c r="D493" s="21" t="s">
        <v>172</v>
      </c>
      <c r="E493" s="28" t="s">
        <v>41</v>
      </c>
      <c r="F493" s="13" t="s">
        <v>128</v>
      </c>
      <c r="G493" s="19">
        <v>1</v>
      </c>
      <c r="H493" s="19"/>
      <c r="I493" s="19"/>
      <c r="J493" s="19">
        <v>1</v>
      </c>
      <c r="K493" s="19"/>
    </row>
    <row r="494" spans="1:11">
      <c r="A494" s="22">
        <v>488</v>
      </c>
      <c r="B494" s="22" t="s">
        <v>259</v>
      </c>
      <c r="C494" s="21" t="s">
        <v>171</v>
      </c>
      <c r="D494" s="21" t="s">
        <v>172</v>
      </c>
      <c r="E494" s="28" t="s">
        <v>43</v>
      </c>
      <c r="F494" s="13" t="s">
        <v>129</v>
      </c>
      <c r="G494" s="19">
        <v>4</v>
      </c>
      <c r="H494" s="19"/>
      <c r="I494" s="19"/>
      <c r="J494" s="19">
        <v>2</v>
      </c>
      <c r="K494" s="19">
        <v>3</v>
      </c>
    </row>
    <row r="495" spans="1:11">
      <c r="A495" s="22">
        <v>489</v>
      </c>
      <c r="B495" s="22" t="s">
        <v>259</v>
      </c>
      <c r="C495" s="21" t="s">
        <v>171</v>
      </c>
      <c r="D495" s="21" t="s">
        <v>172</v>
      </c>
      <c r="E495" s="28">
        <v>1821</v>
      </c>
      <c r="F495" s="13" t="s">
        <v>130</v>
      </c>
      <c r="G495" s="19"/>
      <c r="H495" s="19"/>
      <c r="I495" s="19"/>
      <c r="J495" s="19"/>
      <c r="K495" s="19"/>
    </row>
    <row r="496" spans="1:11">
      <c r="A496" s="22">
        <v>490</v>
      </c>
      <c r="B496" s="22" t="s">
        <v>259</v>
      </c>
      <c r="C496" s="21" t="s">
        <v>171</v>
      </c>
      <c r="D496" s="21" t="s">
        <v>172</v>
      </c>
      <c r="E496" s="28" t="s">
        <v>252</v>
      </c>
      <c r="F496" s="13" t="s">
        <v>45</v>
      </c>
      <c r="G496" s="19">
        <v>1</v>
      </c>
      <c r="H496" s="19"/>
      <c r="I496" s="19"/>
      <c r="J496" s="19">
        <v>1</v>
      </c>
      <c r="K496" s="19"/>
    </row>
    <row r="497" spans="1:11">
      <c r="A497" s="22">
        <v>491</v>
      </c>
      <c r="B497" s="22" t="s">
        <v>259</v>
      </c>
      <c r="C497" s="21" t="s">
        <v>171</v>
      </c>
      <c r="D497" s="21" t="s">
        <v>172</v>
      </c>
      <c r="E497" s="28" t="s">
        <v>253</v>
      </c>
      <c r="F497" s="13" t="s">
        <v>46</v>
      </c>
      <c r="G497" s="19">
        <v>2</v>
      </c>
      <c r="H497" s="19"/>
      <c r="I497" s="19"/>
      <c r="J497" s="19">
        <v>2</v>
      </c>
      <c r="K497" s="19"/>
    </row>
    <row r="498" spans="1:11">
      <c r="A498" s="22">
        <v>492</v>
      </c>
      <c r="B498" s="22" t="s">
        <v>259</v>
      </c>
      <c r="C498" s="21" t="s">
        <v>171</v>
      </c>
      <c r="D498" s="21" t="s">
        <v>172</v>
      </c>
      <c r="E498" s="28" t="s">
        <v>254</v>
      </c>
      <c r="F498" s="13" t="s">
        <v>47</v>
      </c>
      <c r="G498" s="19">
        <v>5</v>
      </c>
      <c r="H498" s="19"/>
      <c r="I498" s="19">
        <v>1</v>
      </c>
      <c r="J498" s="19">
        <v>3</v>
      </c>
      <c r="K498" s="19">
        <v>1</v>
      </c>
    </row>
    <row r="499" spans="1:11">
      <c r="A499" s="22">
        <v>493</v>
      </c>
      <c r="B499" s="22" t="s">
        <v>259</v>
      </c>
      <c r="C499" s="21" t="s">
        <v>171</v>
      </c>
      <c r="D499" s="21" t="s">
        <v>172</v>
      </c>
      <c r="E499" s="28" t="s">
        <v>255</v>
      </c>
      <c r="F499" s="13" t="s">
        <v>48</v>
      </c>
      <c r="G499" s="19">
        <v>6</v>
      </c>
      <c r="H499" s="19"/>
      <c r="I499" s="19"/>
      <c r="J499" s="19">
        <v>5</v>
      </c>
      <c r="K499" s="19">
        <v>1</v>
      </c>
    </row>
    <row r="500" spans="1:11">
      <c r="A500" s="22">
        <v>494</v>
      </c>
      <c r="B500" s="22" t="s">
        <v>259</v>
      </c>
      <c r="C500" s="21" t="s">
        <v>171</v>
      </c>
      <c r="D500" s="21" t="s">
        <v>172</v>
      </c>
      <c r="E500" s="28" t="s">
        <v>256</v>
      </c>
      <c r="F500" s="13" t="s">
        <v>131</v>
      </c>
      <c r="G500" s="19">
        <v>37</v>
      </c>
      <c r="H500" s="19"/>
      <c r="I500" s="19">
        <v>3</v>
      </c>
      <c r="J500" s="19">
        <v>32</v>
      </c>
      <c r="K500" s="19">
        <v>2</v>
      </c>
    </row>
    <row r="501" spans="1:11">
      <c r="A501" s="22">
        <v>495</v>
      </c>
      <c r="B501" s="22" t="s">
        <v>259</v>
      </c>
      <c r="C501" s="21" t="s">
        <v>173</v>
      </c>
      <c r="D501" s="21" t="s">
        <v>174</v>
      </c>
      <c r="E501" s="28">
        <v>1801</v>
      </c>
      <c r="F501" s="13" t="s">
        <v>4</v>
      </c>
      <c r="G501" s="19"/>
      <c r="H501" s="19"/>
      <c r="I501" s="19"/>
      <c r="J501" s="19"/>
      <c r="K501" s="19"/>
    </row>
    <row r="502" spans="1:11">
      <c r="A502" s="22">
        <v>496</v>
      </c>
      <c r="B502" s="22" t="s">
        <v>259</v>
      </c>
      <c r="C502" s="21" t="s">
        <v>173</v>
      </c>
      <c r="D502" s="21" t="s">
        <v>174</v>
      </c>
      <c r="E502" s="28" t="s">
        <v>5</v>
      </c>
      <c r="F502" s="13" t="s">
        <v>111</v>
      </c>
      <c r="G502" s="19">
        <v>1</v>
      </c>
      <c r="H502" s="19"/>
      <c r="I502" s="19"/>
      <c r="J502" s="19">
        <v>1</v>
      </c>
      <c r="K502" s="19"/>
    </row>
    <row r="503" spans="1:11">
      <c r="A503" s="22">
        <v>497</v>
      </c>
      <c r="B503" s="22" t="s">
        <v>259</v>
      </c>
      <c r="C503" s="21" t="s">
        <v>173</v>
      </c>
      <c r="D503" s="21" t="s">
        <v>174</v>
      </c>
      <c r="E503" s="28" t="s">
        <v>7</v>
      </c>
      <c r="F503" s="13" t="s">
        <v>112</v>
      </c>
      <c r="G503" s="19">
        <v>7</v>
      </c>
      <c r="H503" s="19"/>
      <c r="I503" s="19"/>
      <c r="J503" s="19">
        <v>7</v>
      </c>
      <c r="K503" s="19"/>
    </row>
    <row r="504" spans="1:11">
      <c r="A504" s="22">
        <v>498</v>
      </c>
      <c r="B504" s="22" t="s">
        <v>259</v>
      </c>
      <c r="C504" s="21" t="s">
        <v>173</v>
      </c>
      <c r="D504" s="21" t="s">
        <v>174</v>
      </c>
      <c r="E504" s="28" t="s">
        <v>9</v>
      </c>
      <c r="F504" s="13" t="s">
        <v>113</v>
      </c>
      <c r="G504" s="19">
        <v>9</v>
      </c>
      <c r="H504" s="19"/>
      <c r="I504" s="19">
        <v>2</v>
      </c>
      <c r="J504" s="19">
        <v>6</v>
      </c>
      <c r="K504" s="19">
        <v>1</v>
      </c>
    </row>
    <row r="505" spans="1:11">
      <c r="A505" s="22">
        <v>499</v>
      </c>
      <c r="B505" s="22" t="s">
        <v>259</v>
      </c>
      <c r="C505" s="21" t="s">
        <v>173</v>
      </c>
      <c r="D505" s="21" t="s">
        <v>174</v>
      </c>
      <c r="E505" s="28">
        <v>1805</v>
      </c>
      <c r="F505" s="13" t="s">
        <v>114</v>
      </c>
      <c r="G505" s="19"/>
      <c r="H505" s="19"/>
      <c r="I505" s="19"/>
      <c r="J505" s="19"/>
      <c r="K505" s="19"/>
    </row>
    <row r="506" spans="1:11">
      <c r="A506" s="22">
        <v>500</v>
      </c>
      <c r="B506" s="22" t="s">
        <v>259</v>
      </c>
      <c r="C506" s="21" t="s">
        <v>173</v>
      </c>
      <c r="D506" s="21" t="s">
        <v>174</v>
      </c>
      <c r="E506" s="28" t="s">
        <v>13</v>
      </c>
      <c r="F506" s="13" t="s">
        <v>115</v>
      </c>
      <c r="G506" s="19">
        <v>1</v>
      </c>
      <c r="H506" s="19"/>
      <c r="I506" s="19"/>
      <c r="J506" s="19">
        <v>1</v>
      </c>
      <c r="K506" s="19"/>
    </row>
    <row r="507" spans="1:11">
      <c r="A507" s="22">
        <v>501</v>
      </c>
      <c r="B507" s="22" t="s">
        <v>259</v>
      </c>
      <c r="C507" s="21" t="s">
        <v>173</v>
      </c>
      <c r="D507" s="21" t="s">
        <v>174</v>
      </c>
      <c r="E507" s="28" t="s">
        <v>15</v>
      </c>
      <c r="F507" s="13" t="s">
        <v>116</v>
      </c>
      <c r="G507" s="19">
        <v>3</v>
      </c>
      <c r="H507" s="19"/>
      <c r="I507" s="19">
        <v>1</v>
      </c>
      <c r="J507" s="19">
        <v>2</v>
      </c>
      <c r="K507" s="19"/>
    </row>
    <row r="508" spans="1:11">
      <c r="A508" s="22">
        <v>502</v>
      </c>
      <c r="B508" s="22" t="s">
        <v>259</v>
      </c>
      <c r="C508" s="21" t="s">
        <v>173</v>
      </c>
      <c r="D508" s="21" t="s">
        <v>174</v>
      </c>
      <c r="E508" s="28" t="s">
        <v>19</v>
      </c>
      <c r="F508" s="13" t="s">
        <v>117</v>
      </c>
      <c r="G508" s="19">
        <v>1</v>
      </c>
      <c r="H508" s="19"/>
      <c r="I508" s="19"/>
      <c r="J508" s="19">
        <v>1</v>
      </c>
      <c r="K508" s="19"/>
    </row>
    <row r="509" spans="1:11">
      <c r="A509" s="22">
        <v>503</v>
      </c>
      <c r="B509" s="22" t="s">
        <v>259</v>
      </c>
      <c r="C509" s="21" t="s">
        <v>173</v>
      </c>
      <c r="D509" s="21" t="s">
        <v>174</v>
      </c>
      <c r="E509" s="28" t="s">
        <v>21</v>
      </c>
      <c r="F509" s="13" t="s">
        <v>118</v>
      </c>
      <c r="G509" s="19">
        <v>1</v>
      </c>
      <c r="H509" s="19"/>
      <c r="I509" s="19"/>
      <c r="J509" s="19">
        <v>1</v>
      </c>
      <c r="K509" s="19"/>
    </row>
    <row r="510" spans="1:11">
      <c r="A510" s="22">
        <v>504</v>
      </c>
      <c r="B510" s="22" t="s">
        <v>259</v>
      </c>
      <c r="C510" s="21" t="s">
        <v>173</v>
      </c>
      <c r="D510" s="21" t="s">
        <v>174</v>
      </c>
      <c r="E510" s="28" t="s">
        <v>23</v>
      </c>
      <c r="F510" s="13" t="s">
        <v>119</v>
      </c>
      <c r="G510" s="19">
        <v>2</v>
      </c>
      <c r="H510" s="19"/>
      <c r="I510" s="19"/>
      <c r="J510" s="19">
        <v>2</v>
      </c>
      <c r="K510" s="19">
        <v>1</v>
      </c>
    </row>
    <row r="511" spans="1:11">
      <c r="A511" s="22">
        <v>505</v>
      </c>
      <c r="B511" s="22" t="s">
        <v>259</v>
      </c>
      <c r="C511" s="21" t="s">
        <v>173</v>
      </c>
      <c r="D511" s="21" t="s">
        <v>174</v>
      </c>
      <c r="E511" s="28" t="s">
        <v>25</v>
      </c>
      <c r="F511" s="13" t="s">
        <v>120</v>
      </c>
      <c r="G511" s="19">
        <v>1</v>
      </c>
      <c r="H511" s="19"/>
      <c r="I511" s="19">
        <v>1</v>
      </c>
      <c r="J511" s="19"/>
      <c r="K511" s="19"/>
    </row>
    <row r="512" spans="1:11">
      <c r="A512" s="22">
        <v>506</v>
      </c>
      <c r="B512" s="22" t="s">
        <v>259</v>
      </c>
      <c r="C512" s="21" t="s">
        <v>173</v>
      </c>
      <c r="D512" s="21" t="s">
        <v>174</v>
      </c>
      <c r="E512" s="28" t="s">
        <v>27</v>
      </c>
      <c r="F512" s="13" t="s">
        <v>121</v>
      </c>
      <c r="G512" s="19">
        <v>2</v>
      </c>
      <c r="H512" s="19"/>
      <c r="I512" s="19"/>
      <c r="J512" s="19">
        <v>2</v>
      </c>
      <c r="K512" s="19"/>
    </row>
    <row r="513" spans="1:11">
      <c r="A513" s="22">
        <v>507</v>
      </c>
      <c r="B513" s="22" t="s">
        <v>259</v>
      </c>
      <c r="C513" s="21" t="s">
        <v>173</v>
      </c>
      <c r="D513" s="21" t="s">
        <v>174</v>
      </c>
      <c r="E513" s="28" t="s">
        <v>29</v>
      </c>
      <c r="F513" s="13" t="s">
        <v>122</v>
      </c>
      <c r="G513" s="19">
        <v>2</v>
      </c>
      <c r="H513" s="19"/>
      <c r="I513" s="19"/>
      <c r="J513" s="19">
        <v>2</v>
      </c>
      <c r="K513" s="19"/>
    </row>
    <row r="514" spans="1:11">
      <c r="A514" s="22">
        <v>508</v>
      </c>
      <c r="B514" s="22" t="s">
        <v>259</v>
      </c>
      <c r="C514" s="21" t="s">
        <v>173</v>
      </c>
      <c r="D514" s="21" t="s">
        <v>174</v>
      </c>
      <c r="E514" s="28" t="s">
        <v>31</v>
      </c>
      <c r="F514" s="13" t="s">
        <v>123</v>
      </c>
      <c r="G514" s="19">
        <v>1</v>
      </c>
      <c r="H514" s="19"/>
      <c r="I514" s="19"/>
      <c r="J514" s="19"/>
      <c r="K514" s="19">
        <v>1</v>
      </c>
    </row>
    <row r="515" spans="1:11">
      <c r="A515" s="22">
        <v>509</v>
      </c>
      <c r="B515" s="22" t="s">
        <v>259</v>
      </c>
      <c r="C515" s="21" t="s">
        <v>173</v>
      </c>
      <c r="D515" s="21" t="s">
        <v>174</v>
      </c>
      <c r="E515" s="28" t="s">
        <v>33</v>
      </c>
      <c r="F515" s="13" t="s">
        <v>124</v>
      </c>
      <c r="G515" s="19">
        <v>1</v>
      </c>
      <c r="H515" s="19"/>
      <c r="I515" s="19"/>
      <c r="J515" s="19"/>
      <c r="K515" s="19">
        <v>1</v>
      </c>
    </row>
    <row r="516" spans="1:11">
      <c r="A516" s="22">
        <v>510</v>
      </c>
      <c r="B516" s="22" t="s">
        <v>259</v>
      </c>
      <c r="C516" s="21" t="s">
        <v>173</v>
      </c>
      <c r="D516" s="21" t="s">
        <v>174</v>
      </c>
      <c r="E516" s="28" t="s">
        <v>35</v>
      </c>
      <c r="F516" s="13" t="s">
        <v>125</v>
      </c>
      <c r="G516" s="19">
        <v>6</v>
      </c>
      <c r="H516" s="19"/>
      <c r="I516" s="19">
        <v>1</v>
      </c>
      <c r="J516" s="19">
        <v>5</v>
      </c>
      <c r="K516" s="19"/>
    </row>
    <row r="517" spans="1:11">
      <c r="A517" s="22">
        <v>511</v>
      </c>
      <c r="B517" s="22" t="s">
        <v>259</v>
      </c>
      <c r="C517" s="21" t="s">
        <v>173</v>
      </c>
      <c r="D517" s="21" t="s">
        <v>174</v>
      </c>
      <c r="E517" s="28" t="s">
        <v>37</v>
      </c>
      <c r="F517" s="13" t="s">
        <v>126</v>
      </c>
      <c r="G517" s="19">
        <v>3</v>
      </c>
      <c r="H517" s="19"/>
      <c r="I517" s="19">
        <v>1</v>
      </c>
      <c r="J517" s="19">
        <v>2</v>
      </c>
      <c r="K517" s="19"/>
    </row>
    <row r="518" spans="1:11">
      <c r="A518" s="22">
        <v>512</v>
      </c>
      <c r="B518" s="22" t="s">
        <v>259</v>
      </c>
      <c r="C518" s="21" t="s">
        <v>173</v>
      </c>
      <c r="D518" s="21" t="s">
        <v>174</v>
      </c>
      <c r="E518" s="28" t="s">
        <v>39</v>
      </c>
      <c r="F518" s="13" t="s">
        <v>127</v>
      </c>
      <c r="G518" s="19">
        <v>2</v>
      </c>
      <c r="H518" s="19"/>
      <c r="I518" s="19"/>
      <c r="J518" s="19">
        <v>2</v>
      </c>
      <c r="K518" s="19"/>
    </row>
    <row r="519" spans="1:11">
      <c r="A519" s="22">
        <v>513</v>
      </c>
      <c r="B519" s="22" t="s">
        <v>259</v>
      </c>
      <c r="C519" s="21" t="s">
        <v>173</v>
      </c>
      <c r="D519" s="21" t="s">
        <v>174</v>
      </c>
      <c r="E519" s="28" t="s">
        <v>41</v>
      </c>
      <c r="F519" s="13" t="s">
        <v>128</v>
      </c>
      <c r="G519" s="19">
        <v>1</v>
      </c>
      <c r="H519" s="19"/>
      <c r="I519" s="19"/>
      <c r="J519" s="19">
        <v>1</v>
      </c>
      <c r="K519" s="19"/>
    </row>
    <row r="520" spans="1:11">
      <c r="A520" s="22">
        <v>514</v>
      </c>
      <c r="B520" s="22" t="s">
        <v>259</v>
      </c>
      <c r="C520" s="21" t="s">
        <v>173</v>
      </c>
      <c r="D520" s="21" t="s">
        <v>174</v>
      </c>
      <c r="E520" s="28" t="s">
        <v>43</v>
      </c>
      <c r="F520" s="13" t="s">
        <v>129</v>
      </c>
      <c r="G520" s="19">
        <v>1</v>
      </c>
      <c r="H520" s="19"/>
      <c r="I520" s="19"/>
      <c r="J520" s="19">
        <v>1</v>
      </c>
      <c r="K520" s="19"/>
    </row>
    <row r="521" spans="1:11">
      <c r="A521" s="22">
        <v>515</v>
      </c>
      <c r="B521" s="22" t="s">
        <v>259</v>
      </c>
      <c r="C521" s="21" t="s">
        <v>173</v>
      </c>
      <c r="D521" s="21" t="s">
        <v>174</v>
      </c>
      <c r="E521" s="28">
        <v>1821</v>
      </c>
      <c r="F521" s="13" t="s">
        <v>130</v>
      </c>
      <c r="G521" s="19"/>
      <c r="H521" s="19"/>
      <c r="I521" s="19"/>
      <c r="J521" s="19"/>
      <c r="K521" s="19"/>
    </row>
    <row r="522" spans="1:11">
      <c r="A522" s="22">
        <v>516</v>
      </c>
      <c r="B522" s="22" t="s">
        <v>259</v>
      </c>
      <c r="C522" s="21" t="s">
        <v>173</v>
      </c>
      <c r="D522" s="21" t="s">
        <v>174</v>
      </c>
      <c r="E522" s="28" t="s">
        <v>252</v>
      </c>
      <c r="F522" s="13" t="s">
        <v>45</v>
      </c>
      <c r="G522" s="19">
        <v>1</v>
      </c>
      <c r="H522" s="19"/>
      <c r="I522" s="19"/>
      <c r="J522" s="19"/>
      <c r="K522" s="19">
        <v>1</v>
      </c>
    </row>
    <row r="523" spans="1:11">
      <c r="A523" s="22">
        <v>517</v>
      </c>
      <c r="B523" s="22" t="s">
        <v>259</v>
      </c>
      <c r="C523" s="21" t="s">
        <v>173</v>
      </c>
      <c r="D523" s="21" t="s">
        <v>174</v>
      </c>
      <c r="E523" s="28" t="s">
        <v>253</v>
      </c>
      <c r="F523" s="13" t="s">
        <v>46</v>
      </c>
      <c r="G523" s="19">
        <v>4</v>
      </c>
      <c r="H523" s="19"/>
      <c r="I523" s="19"/>
      <c r="J523" s="19">
        <v>4</v>
      </c>
      <c r="K523" s="19"/>
    </row>
    <row r="524" spans="1:11">
      <c r="A524" s="22">
        <v>518</v>
      </c>
      <c r="B524" s="22" t="s">
        <v>259</v>
      </c>
      <c r="C524" s="21" t="s">
        <v>173</v>
      </c>
      <c r="D524" s="21" t="s">
        <v>174</v>
      </c>
      <c r="E524" s="28" t="s">
        <v>254</v>
      </c>
      <c r="F524" s="13" t="s">
        <v>47</v>
      </c>
      <c r="G524" s="19">
        <v>3</v>
      </c>
      <c r="H524" s="19"/>
      <c r="I524" s="19"/>
      <c r="J524" s="19">
        <v>3</v>
      </c>
      <c r="K524" s="19"/>
    </row>
    <row r="525" spans="1:11">
      <c r="A525" s="22">
        <v>519</v>
      </c>
      <c r="B525" s="22" t="s">
        <v>259</v>
      </c>
      <c r="C525" s="21" t="s">
        <v>173</v>
      </c>
      <c r="D525" s="21" t="s">
        <v>174</v>
      </c>
      <c r="E525" s="28" t="s">
        <v>255</v>
      </c>
      <c r="F525" s="13" t="s">
        <v>48</v>
      </c>
      <c r="G525" s="19">
        <v>3</v>
      </c>
      <c r="H525" s="19"/>
      <c r="I525" s="19"/>
      <c r="J525" s="19">
        <v>3</v>
      </c>
      <c r="K525" s="19"/>
    </row>
    <row r="526" spans="1:11">
      <c r="A526" s="22">
        <v>520</v>
      </c>
      <c r="B526" s="22" t="s">
        <v>259</v>
      </c>
      <c r="C526" s="21" t="s">
        <v>173</v>
      </c>
      <c r="D526" s="21" t="s">
        <v>174</v>
      </c>
      <c r="E526" s="28" t="s">
        <v>256</v>
      </c>
      <c r="F526" s="13" t="s">
        <v>131</v>
      </c>
      <c r="G526" s="19">
        <v>58</v>
      </c>
      <c r="H526" s="19"/>
      <c r="I526" s="19">
        <v>12</v>
      </c>
      <c r="J526" s="19">
        <v>42</v>
      </c>
      <c r="K526" s="19">
        <v>4</v>
      </c>
    </row>
    <row r="527" spans="1:11">
      <c r="A527" s="22">
        <v>521</v>
      </c>
      <c r="B527" s="22" t="s">
        <v>260</v>
      </c>
      <c r="C527" s="21" t="s">
        <v>216</v>
      </c>
      <c r="D527" s="21" t="s">
        <v>217</v>
      </c>
      <c r="E527" s="28" t="s">
        <v>104</v>
      </c>
      <c r="F527" s="13" t="s">
        <v>4</v>
      </c>
      <c r="G527" s="19">
        <v>98</v>
      </c>
      <c r="H527" s="19"/>
      <c r="I527" s="19">
        <v>9</v>
      </c>
      <c r="J527" s="19">
        <v>88</v>
      </c>
      <c r="K527" s="19">
        <v>1</v>
      </c>
    </row>
    <row r="528" spans="1:11">
      <c r="A528" s="22">
        <v>522</v>
      </c>
      <c r="B528" s="22" t="s">
        <v>260</v>
      </c>
      <c r="C528" s="21" t="s">
        <v>216</v>
      </c>
      <c r="D528" s="21" t="s">
        <v>217</v>
      </c>
      <c r="E528" s="28" t="s">
        <v>5</v>
      </c>
      <c r="F528" s="13" t="s">
        <v>111</v>
      </c>
      <c r="G528" s="19">
        <v>16</v>
      </c>
      <c r="H528" s="19"/>
      <c r="I528" s="19">
        <v>3</v>
      </c>
      <c r="J528" s="19">
        <v>13</v>
      </c>
      <c r="K528" s="19"/>
    </row>
    <row r="529" spans="1:11">
      <c r="A529" s="22">
        <v>523</v>
      </c>
      <c r="B529" s="22" t="s">
        <v>260</v>
      </c>
      <c r="C529" s="21" t="s">
        <v>216</v>
      </c>
      <c r="D529" s="21" t="s">
        <v>217</v>
      </c>
      <c r="E529" s="28" t="s">
        <v>7</v>
      </c>
      <c r="F529" s="13" t="s">
        <v>112</v>
      </c>
      <c r="G529" s="19">
        <v>637</v>
      </c>
      <c r="H529" s="19">
        <v>1</v>
      </c>
      <c r="I529" s="19">
        <v>48</v>
      </c>
      <c r="J529" s="19">
        <v>564</v>
      </c>
      <c r="K529" s="19">
        <v>27</v>
      </c>
    </row>
    <row r="530" spans="1:11">
      <c r="A530" s="22">
        <v>524</v>
      </c>
      <c r="B530" s="22" t="s">
        <v>260</v>
      </c>
      <c r="C530" s="21" t="s">
        <v>216</v>
      </c>
      <c r="D530" s="21" t="s">
        <v>217</v>
      </c>
      <c r="E530" s="28" t="s">
        <v>9</v>
      </c>
      <c r="F530" s="13" t="s">
        <v>113</v>
      </c>
      <c r="G530" s="19">
        <v>301</v>
      </c>
      <c r="H530" s="19"/>
      <c r="I530" s="19">
        <v>29</v>
      </c>
      <c r="J530" s="19">
        <v>262</v>
      </c>
      <c r="K530" s="19">
        <v>12</v>
      </c>
    </row>
    <row r="531" spans="1:11">
      <c r="A531" s="22">
        <v>525</v>
      </c>
      <c r="B531" s="22" t="s">
        <v>260</v>
      </c>
      <c r="C531" s="21" t="s">
        <v>216</v>
      </c>
      <c r="D531" s="21" t="s">
        <v>217</v>
      </c>
      <c r="E531" s="28" t="s">
        <v>11</v>
      </c>
      <c r="F531" s="13" t="s">
        <v>114</v>
      </c>
      <c r="G531" s="19">
        <v>485</v>
      </c>
      <c r="H531" s="19"/>
      <c r="I531" s="19">
        <v>29</v>
      </c>
      <c r="J531" s="19">
        <v>438</v>
      </c>
      <c r="K531" s="19">
        <v>25</v>
      </c>
    </row>
    <row r="532" spans="1:11">
      <c r="A532" s="22">
        <v>526</v>
      </c>
      <c r="B532" s="22" t="s">
        <v>260</v>
      </c>
      <c r="C532" s="21" t="s">
        <v>216</v>
      </c>
      <c r="D532" s="21" t="s">
        <v>217</v>
      </c>
      <c r="E532" s="28" t="s">
        <v>13</v>
      </c>
      <c r="F532" s="13" t="s">
        <v>115</v>
      </c>
      <c r="G532" s="19">
        <v>219</v>
      </c>
      <c r="H532" s="19">
        <v>1</v>
      </c>
      <c r="I532" s="19">
        <v>15</v>
      </c>
      <c r="J532" s="19">
        <v>194</v>
      </c>
      <c r="K532" s="19">
        <v>9</v>
      </c>
    </row>
    <row r="533" spans="1:11">
      <c r="A533" s="22">
        <v>527</v>
      </c>
      <c r="B533" s="22" t="s">
        <v>260</v>
      </c>
      <c r="C533" s="21" t="s">
        <v>216</v>
      </c>
      <c r="D533" s="21" t="s">
        <v>217</v>
      </c>
      <c r="E533" s="28" t="s">
        <v>15</v>
      </c>
      <c r="F533" s="13" t="s">
        <v>116</v>
      </c>
      <c r="G533" s="19">
        <v>14</v>
      </c>
      <c r="H533" s="19"/>
      <c r="I533" s="19">
        <v>2</v>
      </c>
      <c r="J533" s="19">
        <v>12</v>
      </c>
      <c r="K533" s="19"/>
    </row>
    <row r="534" spans="1:11">
      <c r="A534" s="22">
        <v>528</v>
      </c>
      <c r="B534" s="22" t="s">
        <v>260</v>
      </c>
      <c r="C534" s="21" t="s">
        <v>216</v>
      </c>
      <c r="D534" s="21" t="s">
        <v>217</v>
      </c>
      <c r="E534" s="28" t="s">
        <v>19</v>
      </c>
      <c r="F534" s="13" t="s">
        <v>117</v>
      </c>
      <c r="G534" s="19">
        <v>300</v>
      </c>
      <c r="H534" s="19">
        <v>4</v>
      </c>
      <c r="I534" s="19">
        <v>41</v>
      </c>
      <c r="J534" s="19">
        <v>245</v>
      </c>
      <c r="K534" s="19">
        <v>11</v>
      </c>
    </row>
    <row r="535" spans="1:11">
      <c r="A535" s="22">
        <v>529</v>
      </c>
      <c r="B535" s="22" t="s">
        <v>260</v>
      </c>
      <c r="C535" s="21" t="s">
        <v>216</v>
      </c>
      <c r="D535" s="21" t="s">
        <v>217</v>
      </c>
      <c r="E535" s="28" t="s">
        <v>21</v>
      </c>
      <c r="F535" s="13" t="s">
        <v>118</v>
      </c>
      <c r="G535" s="19">
        <v>6</v>
      </c>
      <c r="H535" s="19"/>
      <c r="I535" s="19"/>
      <c r="J535" s="19">
        <v>6</v>
      </c>
      <c r="K535" s="19"/>
    </row>
    <row r="536" spans="1:11">
      <c r="A536" s="22">
        <v>530</v>
      </c>
      <c r="B536" s="22" t="s">
        <v>260</v>
      </c>
      <c r="C536" s="21" t="s">
        <v>216</v>
      </c>
      <c r="D536" s="21" t="s">
        <v>217</v>
      </c>
      <c r="E536" s="28" t="s">
        <v>23</v>
      </c>
      <c r="F536" s="13" t="s">
        <v>119</v>
      </c>
      <c r="G536" s="19">
        <v>265</v>
      </c>
      <c r="H536" s="19">
        <v>1</v>
      </c>
      <c r="I536" s="19">
        <v>25</v>
      </c>
      <c r="J536" s="19">
        <v>224</v>
      </c>
      <c r="K536" s="19">
        <v>19</v>
      </c>
    </row>
    <row r="537" spans="1:11">
      <c r="A537" s="22">
        <v>531</v>
      </c>
      <c r="B537" s="22" t="s">
        <v>260</v>
      </c>
      <c r="C537" s="21" t="s">
        <v>216</v>
      </c>
      <c r="D537" s="21" t="s">
        <v>217</v>
      </c>
      <c r="E537" s="28" t="s">
        <v>25</v>
      </c>
      <c r="F537" s="13" t="s">
        <v>120</v>
      </c>
      <c r="G537" s="19">
        <v>201</v>
      </c>
      <c r="H537" s="19">
        <v>2</v>
      </c>
      <c r="I537" s="19">
        <v>24</v>
      </c>
      <c r="J537" s="19">
        <v>169</v>
      </c>
      <c r="K537" s="19">
        <v>9</v>
      </c>
    </row>
    <row r="538" spans="1:11">
      <c r="A538" s="22">
        <v>532</v>
      </c>
      <c r="B538" s="22" t="s">
        <v>260</v>
      </c>
      <c r="C538" s="21" t="s">
        <v>216</v>
      </c>
      <c r="D538" s="21" t="s">
        <v>217</v>
      </c>
      <c r="E538" s="28" t="s">
        <v>27</v>
      </c>
      <c r="F538" s="13" t="s">
        <v>121</v>
      </c>
      <c r="G538" s="19">
        <v>334</v>
      </c>
      <c r="H538" s="19">
        <v>3</v>
      </c>
      <c r="I538" s="19">
        <v>44</v>
      </c>
      <c r="J538" s="19">
        <v>270</v>
      </c>
      <c r="K538" s="19">
        <v>23</v>
      </c>
    </row>
    <row r="539" spans="1:11">
      <c r="A539" s="22">
        <v>533</v>
      </c>
      <c r="B539" s="22" t="s">
        <v>260</v>
      </c>
      <c r="C539" s="21" t="s">
        <v>216</v>
      </c>
      <c r="D539" s="21" t="s">
        <v>217</v>
      </c>
      <c r="E539" s="28" t="s">
        <v>29</v>
      </c>
      <c r="F539" s="13" t="s">
        <v>122</v>
      </c>
      <c r="G539" s="19">
        <v>5</v>
      </c>
      <c r="H539" s="19"/>
      <c r="I539" s="19">
        <v>2</v>
      </c>
      <c r="J539" s="19">
        <v>3</v>
      </c>
      <c r="K539" s="19"/>
    </row>
    <row r="540" spans="1:11">
      <c r="A540" s="22">
        <v>534</v>
      </c>
      <c r="B540" s="22" t="s">
        <v>260</v>
      </c>
      <c r="C540" s="21" t="s">
        <v>216</v>
      </c>
      <c r="D540" s="21" t="s">
        <v>217</v>
      </c>
      <c r="E540" s="28" t="s">
        <v>31</v>
      </c>
      <c r="F540" s="13" t="s">
        <v>123</v>
      </c>
      <c r="G540" s="19">
        <v>246</v>
      </c>
      <c r="H540" s="19"/>
      <c r="I540" s="19">
        <v>20</v>
      </c>
      <c r="J540" s="19">
        <v>217</v>
      </c>
      <c r="K540" s="19">
        <v>11</v>
      </c>
    </row>
    <row r="541" spans="1:11">
      <c r="A541" s="22">
        <v>535</v>
      </c>
      <c r="B541" s="22" t="s">
        <v>260</v>
      </c>
      <c r="C541" s="21" t="s">
        <v>216</v>
      </c>
      <c r="D541" s="21" t="s">
        <v>217</v>
      </c>
      <c r="E541" s="28" t="s">
        <v>33</v>
      </c>
      <c r="F541" s="13" t="s">
        <v>124</v>
      </c>
      <c r="G541" s="19">
        <v>36</v>
      </c>
      <c r="H541" s="19"/>
      <c r="I541" s="19">
        <v>3</v>
      </c>
      <c r="J541" s="19">
        <v>34</v>
      </c>
      <c r="K541" s="19">
        <v>1</v>
      </c>
    </row>
    <row r="542" spans="1:11">
      <c r="A542" s="22">
        <v>536</v>
      </c>
      <c r="B542" s="22" t="s">
        <v>260</v>
      </c>
      <c r="C542" s="21" t="s">
        <v>216</v>
      </c>
      <c r="D542" s="21" t="s">
        <v>217</v>
      </c>
      <c r="E542" s="28" t="s">
        <v>35</v>
      </c>
      <c r="F542" s="13" t="s">
        <v>125</v>
      </c>
      <c r="G542" s="19">
        <v>23</v>
      </c>
      <c r="H542" s="19"/>
      <c r="I542" s="19">
        <v>1</v>
      </c>
      <c r="J542" s="19">
        <v>22</v>
      </c>
      <c r="K542" s="19"/>
    </row>
    <row r="543" spans="1:11">
      <c r="A543" s="22">
        <v>537</v>
      </c>
      <c r="B543" s="22" t="s">
        <v>260</v>
      </c>
      <c r="C543" s="21" t="s">
        <v>216</v>
      </c>
      <c r="D543" s="21" t="s">
        <v>217</v>
      </c>
      <c r="E543" s="28" t="s">
        <v>37</v>
      </c>
      <c r="F543" s="13" t="s">
        <v>126</v>
      </c>
      <c r="G543" s="19">
        <v>517</v>
      </c>
      <c r="H543" s="19"/>
      <c r="I543" s="19">
        <v>31</v>
      </c>
      <c r="J543" s="19">
        <v>461</v>
      </c>
      <c r="K543" s="19">
        <v>27</v>
      </c>
    </row>
    <row r="544" spans="1:11">
      <c r="A544" s="22">
        <v>538</v>
      </c>
      <c r="B544" s="22" t="s">
        <v>260</v>
      </c>
      <c r="C544" s="21" t="s">
        <v>216</v>
      </c>
      <c r="D544" s="21" t="s">
        <v>217</v>
      </c>
      <c r="E544" s="28" t="s">
        <v>39</v>
      </c>
      <c r="F544" s="13" t="s">
        <v>127</v>
      </c>
      <c r="G544" s="19">
        <v>26</v>
      </c>
      <c r="H544" s="19"/>
      <c r="I544" s="19">
        <v>5</v>
      </c>
      <c r="J544" s="19">
        <v>21</v>
      </c>
      <c r="K544" s="19"/>
    </row>
    <row r="545" spans="1:11">
      <c r="A545" s="22">
        <v>539</v>
      </c>
      <c r="B545" s="22" t="s">
        <v>260</v>
      </c>
      <c r="C545" s="21" t="s">
        <v>216</v>
      </c>
      <c r="D545" s="21" t="s">
        <v>217</v>
      </c>
      <c r="E545" s="28" t="s">
        <v>41</v>
      </c>
      <c r="F545" s="13" t="s">
        <v>128</v>
      </c>
      <c r="G545" s="19">
        <v>15</v>
      </c>
      <c r="H545" s="19"/>
      <c r="I545" s="19">
        <v>2</v>
      </c>
      <c r="J545" s="19">
        <v>13</v>
      </c>
      <c r="K545" s="19"/>
    </row>
    <row r="546" spans="1:11">
      <c r="A546" s="22">
        <v>540</v>
      </c>
      <c r="B546" s="22" t="s">
        <v>260</v>
      </c>
      <c r="C546" s="21" t="s">
        <v>216</v>
      </c>
      <c r="D546" s="21" t="s">
        <v>217</v>
      </c>
      <c r="E546" s="28" t="s">
        <v>43</v>
      </c>
      <c r="F546" s="13" t="s">
        <v>129</v>
      </c>
      <c r="G546" s="19">
        <v>96</v>
      </c>
      <c r="H546" s="19"/>
      <c r="I546" s="19">
        <v>7</v>
      </c>
      <c r="J546" s="19">
        <v>84</v>
      </c>
      <c r="K546" s="19">
        <v>5</v>
      </c>
    </row>
    <row r="547" spans="1:11">
      <c r="A547" s="22">
        <v>541</v>
      </c>
      <c r="B547" s="22" t="s">
        <v>260</v>
      </c>
      <c r="C547" s="21" t="s">
        <v>216</v>
      </c>
      <c r="D547" s="21" t="s">
        <v>217</v>
      </c>
      <c r="E547" s="28" t="s">
        <v>17</v>
      </c>
      <c r="F547" s="13" t="s">
        <v>130</v>
      </c>
      <c r="G547" s="19">
        <v>110</v>
      </c>
      <c r="H547" s="19"/>
      <c r="I547" s="19">
        <v>11</v>
      </c>
      <c r="J547" s="19">
        <v>96</v>
      </c>
      <c r="K547" s="19">
        <v>5</v>
      </c>
    </row>
    <row r="548" spans="1:11">
      <c r="A548" s="22">
        <v>542</v>
      </c>
      <c r="B548" s="22" t="s">
        <v>260</v>
      </c>
      <c r="C548" s="21" t="s">
        <v>216</v>
      </c>
      <c r="D548" s="21" t="s">
        <v>217</v>
      </c>
      <c r="E548" s="28" t="s">
        <v>252</v>
      </c>
      <c r="F548" s="13" t="s">
        <v>45</v>
      </c>
      <c r="G548" s="19">
        <v>5</v>
      </c>
      <c r="H548" s="19"/>
      <c r="I548" s="19">
        <v>1</v>
      </c>
      <c r="J548" s="19">
        <v>4</v>
      </c>
      <c r="K548" s="19"/>
    </row>
    <row r="549" spans="1:11">
      <c r="A549" s="22">
        <v>543</v>
      </c>
      <c r="B549" s="22" t="s">
        <v>260</v>
      </c>
      <c r="C549" s="21" t="s">
        <v>216</v>
      </c>
      <c r="D549" s="21" t="s">
        <v>217</v>
      </c>
      <c r="E549" s="28" t="s">
        <v>253</v>
      </c>
      <c r="F549" s="13" t="s">
        <v>46</v>
      </c>
      <c r="G549" s="19">
        <v>4</v>
      </c>
      <c r="H549" s="19"/>
      <c r="I549" s="19">
        <v>2</v>
      </c>
      <c r="J549" s="19">
        <v>2</v>
      </c>
      <c r="K549" s="19"/>
    </row>
    <row r="550" spans="1:11">
      <c r="A550" s="22">
        <v>544</v>
      </c>
      <c r="B550" s="22" t="s">
        <v>260</v>
      </c>
      <c r="C550" s="21" t="s">
        <v>216</v>
      </c>
      <c r="D550" s="21" t="s">
        <v>217</v>
      </c>
      <c r="E550" s="28" t="s">
        <v>254</v>
      </c>
      <c r="F550" s="13" t="s">
        <v>47</v>
      </c>
      <c r="G550" s="19">
        <v>10</v>
      </c>
      <c r="H550" s="19"/>
      <c r="I550" s="19">
        <v>3</v>
      </c>
      <c r="J550" s="19">
        <v>6</v>
      </c>
      <c r="K550" s="19">
        <v>1</v>
      </c>
    </row>
    <row r="551" spans="1:11">
      <c r="A551" s="22">
        <v>545</v>
      </c>
      <c r="B551" s="22" t="s">
        <v>260</v>
      </c>
      <c r="C551" s="21" t="s">
        <v>216</v>
      </c>
      <c r="D551" s="21" t="s">
        <v>217</v>
      </c>
      <c r="E551" s="28" t="s">
        <v>255</v>
      </c>
      <c r="F551" s="13" t="s">
        <v>48</v>
      </c>
      <c r="G551" s="19">
        <v>9</v>
      </c>
      <c r="H551" s="19"/>
      <c r="I551" s="19">
        <v>1</v>
      </c>
      <c r="J551" s="19">
        <v>8</v>
      </c>
      <c r="K551" s="19"/>
    </row>
    <row r="552" spans="1:11">
      <c r="A552" s="22">
        <v>546</v>
      </c>
      <c r="B552" s="22" t="s">
        <v>260</v>
      </c>
      <c r="C552" s="21" t="s">
        <v>216</v>
      </c>
      <c r="D552" s="21" t="s">
        <v>217</v>
      </c>
      <c r="E552" s="28" t="s">
        <v>256</v>
      </c>
      <c r="F552" s="13" t="s">
        <v>131</v>
      </c>
      <c r="G552" s="19">
        <v>88</v>
      </c>
      <c r="H552" s="19"/>
      <c r="I552" s="19">
        <v>10</v>
      </c>
      <c r="J552" s="19">
        <v>73</v>
      </c>
      <c r="K552" s="19">
        <v>5</v>
      </c>
    </row>
    <row r="553" spans="1:11">
      <c r="A553" s="22">
        <v>547</v>
      </c>
      <c r="B553" s="22" t="s">
        <v>260</v>
      </c>
      <c r="C553" s="21" t="s">
        <v>220</v>
      </c>
      <c r="D553" s="21" t="s">
        <v>221</v>
      </c>
      <c r="E553" s="28" t="s">
        <v>104</v>
      </c>
      <c r="F553" s="13" t="s">
        <v>4</v>
      </c>
      <c r="G553" s="19">
        <v>5</v>
      </c>
      <c r="H553" s="19"/>
      <c r="I553" s="19">
        <v>1</v>
      </c>
      <c r="J553" s="19">
        <v>4</v>
      </c>
      <c r="K553" s="19"/>
    </row>
    <row r="554" spans="1:11">
      <c r="A554" s="22">
        <v>548</v>
      </c>
      <c r="B554" s="22" t="s">
        <v>260</v>
      </c>
      <c r="C554" s="21" t="s">
        <v>220</v>
      </c>
      <c r="D554" s="21" t="s">
        <v>221</v>
      </c>
      <c r="E554" s="28" t="s">
        <v>5</v>
      </c>
      <c r="F554" s="13" t="s">
        <v>111</v>
      </c>
      <c r="G554" s="19">
        <v>387</v>
      </c>
      <c r="H554" s="19">
        <v>1</v>
      </c>
      <c r="I554" s="19">
        <v>44</v>
      </c>
      <c r="J554" s="19">
        <v>328</v>
      </c>
      <c r="K554" s="19">
        <v>18</v>
      </c>
    </row>
    <row r="555" spans="1:11">
      <c r="A555" s="22">
        <v>549</v>
      </c>
      <c r="B555" s="22" t="s">
        <v>260</v>
      </c>
      <c r="C555" s="21" t="s">
        <v>220</v>
      </c>
      <c r="D555" s="21" t="s">
        <v>221</v>
      </c>
      <c r="E555" s="28" t="s">
        <v>7</v>
      </c>
      <c r="F555" s="13" t="s">
        <v>112</v>
      </c>
      <c r="G555" s="19">
        <v>49</v>
      </c>
      <c r="H555" s="19">
        <v>1</v>
      </c>
      <c r="I555" s="19">
        <v>9</v>
      </c>
      <c r="J555" s="19">
        <v>38</v>
      </c>
      <c r="K555" s="19">
        <v>1</v>
      </c>
    </row>
    <row r="556" spans="1:11">
      <c r="A556" s="22">
        <v>550</v>
      </c>
      <c r="B556" s="22" t="s">
        <v>260</v>
      </c>
      <c r="C556" s="21" t="s">
        <v>220</v>
      </c>
      <c r="D556" s="21" t="s">
        <v>221</v>
      </c>
      <c r="E556" s="28" t="s">
        <v>9</v>
      </c>
      <c r="F556" s="13" t="s">
        <v>113</v>
      </c>
      <c r="G556" s="19">
        <v>40</v>
      </c>
      <c r="H556" s="19"/>
      <c r="I556" s="19">
        <v>6</v>
      </c>
      <c r="J556" s="19">
        <v>33</v>
      </c>
      <c r="K556" s="19">
        <v>1</v>
      </c>
    </row>
    <row r="557" spans="1:11">
      <c r="A557" s="22">
        <v>551</v>
      </c>
      <c r="B557" s="22" t="s">
        <v>260</v>
      </c>
      <c r="C557" s="21" t="s">
        <v>220</v>
      </c>
      <c r="D557" s="21" t="s">
        <v>221</v>
      </c>
      <c r="E557" s="28" t="s">
        <v>11</v>
      </c>
      <c r="F557" s="13" t="s">
        <v>114</v>
      </c>
      <c r="G557" s="19">
        <v>19</v>
      </c>
      <c r="H557" s="19"/>
      <c r="I557" s="19">
        <v>4</v>
      </c>
      <c r="J557" s="19">
        <v>15</v>
      </c>
      <c r="K557" s="19"/>
    </row>
    <row r="558" spans="1:11">
      <c r="A558" s="22">
        <v>552</v>
      </c>
      <c r="B558" s="22" t="s">
        <v>260</v>
      </c>
      <c r="C558" s="21" t="s">
        <v>220</v>
      </c>
      <c r="D558" s="21" t="s">
        <v>221</v>
      </c>
      <c r="E558" s="28" t="s">
        <v>13</v>
      </c>
      <c r="F558" s="13" t="s">
        <v>115</v>
      </c>
      <c r="G558" s="19">
        <v>71</v>
      </c>
      <c r="H558" s="19"/>
      <c r="I558" s="19">
        <v>9</v>
      </c>
      <c r="J558" s="19">
        <v>62</v>
      </c>
      <c r="K558" s="19">
        <v>1</v>
      </c>
    </row>
    <row r="559" spans="1:11">
      <c r="A559" s="22">
        <v>553</v>
      </c>
      <c r="B559" s="22" t="s">
        <v>260</v>
      </c>
      <c r="C559" s="21" t="s">
        <v>220</v>
      </c>
      <c r="D559" s="21" t="s">
        <v>221</v>
      </c>
      <c r="E559" s="28" t="s">
        <v>15</v>
      </c>
      <c r="F559" s="13" t="s">
        <v>116</v>
      </c>
      <c r="G559" s="19">
        <v>402</v>
      </c>
      <c r="H559" s="19">
        <v>2</v>
      </c>
      <c r="I559" s="19">
        <v>44</v>
      </c>
      <c r="J559" s="19">
        <v>349</v>
      </c>
      <c r="K559" s="19">
        <v>12</v>
      </c>
    </row>
    <row r="560" spans="1:11">
      <c r="A560" s="22">
        <v>554</v>
      </c>
      <c r="B560" s="22" t="s">
        <v>260</v>
      </c>
      <c r="C560" s="21" t="s">
        <v>220</v>
      </c>
      <c r="D560" s="21" t="s">
        <v>221</v>
      </c>
      <c r="E560" s="28" t="s">
        <v>19</v>
      </c>
      <c r="F560" s="13" t="s">
        <v>117</v>
      </c>
      <c r="G560" s="19">
        <v>58</v>
      </c>
      <c r="H560" s="19"/>
      <c r="I560" s="19">
        <v>11</v>
      </c>
      <c r="J560" s="19">
        <v>45</v>
      </c>
      <c r="K560" s="19">
        <v>2</v>
      </c>
    </row>
    <row r="561" spans="1:11">
      <c r="A561" s="22">
        <v>555</v>
      </c>
      <c r="B561" s="22" t="s">
        <v>260</v>
      </c>
      <c r="C561" s="21" t="s">
        <v>220</v>
      </c>
      <c r="D561" s="21" t="s">
        <v>221</v>
      </c>
      <c r="E561" s="28" t="s">
        <v>21</v>
      </c>
      <c r="F561" s="13" t="s">
        <v>118</v>
      </c>
      <c r="G561" s="19">
        <v>281</v>
      </c>
      <c r="H561" s="19">
        <v>1</v>
      </c>
      <c r="I561" s="19">
        <v>26</v>
      </c>
      <c r="J561" s="19">
        <v>252</v>
      </c>
      <c r="K561" s="19">
        <v>5</v>
      </c>
    </row>
    <row r="562" spans="1:11">
      <c r="A562" s="22">
        <v>556</v>
      </c>
      <c r="B562" s="22" t="s">
        <v>260</v>
      </c>
      <c r="C562" s="21" t="s">
        <v>220</v>
      </c>
      <c r="D562" s="21" t="s">
        <v>221</v>
      </c>
      <c r="E562" s="28" t="s">
        <v>23</v>
      </c>
      <c r="F562" s="13" t="s">
        <v>119</v>
      </c>
      <c r="G562" s="19">
        <v>198</v>
      </c>
      <c r="H562" s="19">
        <v>6</v>
      </c>
      <c r="I562" s="19">
        <v>31</v>
      </c>
      <c r="J562" s="19">
        <v>157</v>
      </c>
      <c r="K562" s="19">
        <v>5</v>
      </c>
    </row>
    <row r="563" spans="1:11">
      <c r="A563" s="22">
        <v>557</v>
      </c>
      <c r="B563" s="22" t="s">
        <v>260</v>
      </c>
      <c r="C563" s="21" t="s">
        <v>220</v>
      </c>
      <c r="D563" s="21" t="s">
        <v>221</v>
      </c>
      <c r="E563" s="28" t="s">
        <v>25</v>
      </c>
      <c r="F563" s="13" t="s">
        <v>120</v>
      </c>
      <c r="G563" s="19">
        <v>603</v>
      </c>
      <c r="H563" s="19">
        <v>2</v>
      </c>
      <c r="I563" s="19">
        <v>86</v>
      </c>
      <c r="J563" s="19">
        <v>491</v>
      </c>
      <c r="K563" s="19">
        <v>32</v>
      </c>
    </row>
    <row r="564" spans="1:11">
      <c r="A564" s="22">
        <v>558</v>
      </c>
      <c r="B564" s="22" t="s">
        <v>260</v>
      </c>
      <c r="C564" s="21" t="s">
        <v>220</v>
      </c>
      <c r="D564" s="21" t="s">
        <v>221</v>
      </c>
      <c r="E564" s="28" t="s">
        <v>27</v>
      </c>
      <c r="F564" s="13" t="s">
        <v>121</v>
      </c>
      <c r="G564" s="19">
        <v>62</v>
      </c>
      <c r="H564" s="19"/>
      <c r="I564" s="19">
        <v>7</v>
      </c>
      <c r="J564" s="19">
        <v>56</v>
      </c>
      <c r="K564" s="19"/>
    </row>
    <row r="565" spans="1:11">
      <c r="A565" s="22">
        <v>559</v>
      </c>
      <c r="B565" s="22" t="s">
        <v>260</v>
      </c>
      <c r="C565" s="21" t="s">
        <v>220</v>
      </c>
      <c r="D565" s="21" t="s">
        <v>221</v>
      </c>
      <c r="E565" s="28" t="s">
        <v>29</v>
      </c>
      <c r="F565" s="13" t="s">
        <v>122</v>
      </c>
      <c r="G565" s="19">
        <v>123</v>
      </c>
      <c r="H565" s="19"/>
      <c r="I565" s="19">
        <v>10</v>
      </c>
      <c r="J565" s="19">
        <v>109</v>
      </c>
      <c r="K565" s="19">
        <v>4</v>
      </c>
    </row>
    <row r="566" spans="1:11">
      <c r="A566" s="22">
        <v>560</v>
      </c>
      <c r="B566" s="22" t="s">
        <v>260</v>
      </c>
      <c r="C566" s="21" t="s">
        <v>220</v>
      </c>
      <c r="D566" s="21" t="s">
        <v>221</v>
      </c>
      <c r="E566" s="28" t="s">
        <v>31</v>
      </c>
      <c r="F566" s="13" t="s">
        <v>123</v>
      </c>
      <c r="G566" s="19">
        <v>66</v>
      </c>
      <c r="H566" s="19">
        <v>1</v>
      </c>
      <c r="I566" s="19">
        <v>7</v>
      </c>
      <c r="J566" s="19">
        <v>58</v>
      </c>
      <c r="K566" s="19">
        <v>1</v>
      </c>
    </row>
    <row r="567" spans="1:11">
      <c r="A567" s="22">
        <v>561</v>
      </c>
      <c r="B567" s="22" t="s">
        <v>260</v>
      </c>
      <c r="C567" s="21" t="s">
        <v>220</v>
      </c>
      <c r="D567" s="21" t="s">
        <v>221</v>
      </c>
      <c r="E567" s="28" t="s">
        <v>33</v>
      </c>
      <c r="F567" s="13" t="s">
        <v>124</v>
      </c>
      <c r="G567" s="19">
        <v>350</v>
      </c>
      <c r="H567" s="19">
        <v>2</v>
      </c>
      <c r="I567" s="19">
        <v>29</v>
      </c>
      <c r="J567" s="19">
        <v>309</v>
      </c>
      <c r="K567" s="19">
        <v>11</v>
      </c>
    </row>
    <row r="568" spans="1:11">
      <c r="A568" s="22">
        <v>562</v>
      </c>
      <c r="B568" s="22" t="s">
        <v>260</v>
      </c>
      <c r="C568" s="21" t="s">
        <v>220</v>
      </c>
      <c r="D568" s="21" t="s">
        <v>221</v>
      </c>
      <c r="E568" s="28" t="s">
        <v>35</v>
      </c>
      <c r="F568" s="13" t="s">
        <v>125</v>
      </c>
      <c r="G568" s="19">
        <v>745</v>
      </c>
      <c r="H568" s="19">
        <v>8</v>
      </c>
      <c r="I568" s="19">
        <v>83</v>
      </c>
      <c r="J568" s="19">
        <v>630</v>
      </c>
      <c r="K568" s="19">
        <v>28</v>
      </c>
    </row>
    <row r="569" spans="1:11">
      <c r="A569" s="22">
        <v>563</v>
      </c>
      <c r="B569" s="22" t="s">
        <v>260</v>
      </c>
      <c r="C569" s="21" t="s">
        <v>220</v>
      </c>
      <c r="D569" s="21" t="s">
        <v>221</v>
      </c>
      <c r="E569" s="28" t="s">
        <v>37</v>
      </c>
      <c r="F569" s="13" t="s">
        <v>126</v>
      </c>
      <c r="G569" s="19">
        <v>29</v>
      </c>
      <c r="H569" s="19"/>
      <c r="I569" s="19">
        <v>7</v>
      </c>
      <c r="J569" s="19">
        <v>22</v>
      </c>
      <c r="K569" s="19">
        <v>1</v>
      </c>
    </row>
    <row r="570" spans="1:11">
      <c r="A570" s="22">
        <v>564</v>
      </c>
      <c r="B570" s="22" t="s">
        <v>260</v>
      </c>
      <c r="C570" s="21" t="s">
        <v>220</v>
      </c>
      <c r="D570" s="21" t="s">
        <v>221</v>
      </c>
      <c r="E570" s="28" t="s">
        <v>39</v>
      </c>
      <c r="F570" s="13" t="s">
        <v>127</v>
      </c>
      <c r="G570" s="19">
        <v>705</v>
      </c>
      <c r="H570" s="19">
        <v>1</v>
      </c>
      <c r="I570" s="19">
        <v>59</v>
      </c>
      <c r="J570" s="19">
        <v>597</v>
      </c>
      <c r="K570" s="19">
        <v>65</v>
      </c>
    </row>
    <row r="571" spans="1:11">
      <c r="A571" s="22">
        <v>565</v>
      </c>
      <c r="B571" s="22" t="s">
        <v>260</v>
      </c>
      <c r="C571" s="21" t="s">
        <v>220</v>
      </c>
      <c r="D571" s="21" t="s">
        <v>221</v>
      </c>
      <c r="E571" s="28" t="s">
        <v>41</v>
      </c>
      <c r="F571" s="13" t="s">
        <v>128</v>
      </c>
      <c r="G571" s="19">
        <v>149</v>
      </c>
      <c r="H571" s="19">
        <v>1</v>
      </c>
      <c r="I571" s="19">
        <v>17</v>
      </c>
      <c r="J571" s="19">
        <v>126</v>
      </c>
      <c r="K571" s="19">
        <v>5</v>
      </c>
    </row>
    <row r="572" spans="1:11">
      <c r="A572" s="22">
        <v>566</v>
      </c>
      <c r="B572" s="22" t="s">
        <v>260</v>
      </c>
      <c r="C572" s="21" t="s">
        <v>220</v>
      </c>
      <c r="D572" s="21" t="s">
        <v>221</v>
      </c>
      <c r="E572" s="28" t="s">
        <v>43</v>
      </c>
      <c r="F572" s="13" t="s">
        <v>129</v>
      </c>
      <c r="G572" s="19">
        <v>166</v>
      </c>
      <c r="H572" s="19">
        <v>2</v>
      </c>
      <c r="I572" s="19">
        <v>21</v>
      </c>
      <c r="J572" s="19">
        <v>134</v>
      </c>
      <c r="K572" s="19">
        <v>9</v>
      </c>
    </row>
    <row r="573" spans="1:11">
      <c r="A573" s="22">
        <v>567</v>
      </c>
      <c r="B573" s="22" t="s">
        <v>260</v>
      </c>
      <c r="C573" s="21" t="s">
        <v>220</v>
      </c>
      <c r="D573" s="21" t="s">
        <v>221</v>
      </c>
      <c r="E573" s="28" t="s">
        <v>17</v>
      </c>
      <c r="F573" s="13" t="s">
        <v>130</v>
      </c>
      <c r="G573" s="19">
        <v>9</v>
      </c>
      <c r="H573" s="19"/>
      <c r="I573" s="19">
        <v>1</v>
      </c>
      <c r="J573" s="19">
        <v>8</v>
      </c>
      <c r="K573" s="19"/>
    </row>
    <row r="574" spans="1:11">
      <c r="A574" s="22">
        <v>568</v>
      </c>
      <c r="B574" s="22" t="s">
        <v>260</v>
      </c>
      <c r="C574" s="21" t="s">
        <v>220</v>
      </c>
      <c r="D574" s="21" t="s">
        <v>221</v>
      </c>
      <c r="E574" s="28" t="s">
        <v>252</v>
      </c>
      <c r="F574" s="13" t="s">
        <v>45</v>
      </c>
      <c r="G574" s="19">
        <v>221</v>
      </c>
      <c r="H574" s="19">
        <v>1</v>
      </c>
      <c r="I574" s="19">
        <v>18</v>
      </c>
      <c r="J574" s="19">
        <v>193</v>
      </c>
      <c r="K574" s="19">
        <v>11</v>
      </c>
    </row>
    <row r="575" spans="1:11">
      <c r="A575" s="22">
        <v>569</v>
      </c>
      <c r="B575" s="22" t="s">
        <v>260</v>
      </c>
      <c r="C575" s="21" t="s">
        <v>220</v>
      </c>
      <c r="D575" s="21" t="s">
        <v>221</v>
      </c>
      <c r="E575" s="28" t="s">
        <v>253</v>
      </c>
      <c r="F575" s="13" t="s">
        <v>46</v>
      </c>
      <c r="G575" s="19">
        <v>166</v>
      </c>
      <c r="H575" s="19"/>
      <c r="I575" s="19">
        <v>25</v>
      </c>
      <c r="J575" s="19">
        <v>132</v>
      </c>
      <c r="K575" s="19">
        <v>13</v>
      </c>
    </row>
    <row r="576" spans="1:11">
      <c r="A576" s="22">
        <v>570</v>
      </c>
      <c r="B576" s="22" t="s">
        <v>260</v>
      </c>
      <c r="C576" s="21" t="s">
        <v>220</v>
      </c>
      <c r="D576" s="21" t="s">
        <v>221</v>
      </c>
      <c r="E576" s="28" t="s">
        <v>254</v>
      </c>
      <c r="F576" s="13" t="s">
        <v>47</v>
      </c>
      <c r="G576" s="19">
        <v>948</v>
      </c>
      <c r="H576" s="19">
        <v>5</v>
      </c>
      <c r="I576" s="19">
        <v>90</v>
      </c>
      <c r="J576" s="19">
        <v>809</v>
      </c>
      <c r="K576" s="19">
        <v>53</v>
      </c>
    </row>
    <row r="577" spans="1:11">
      <c r="A577" s="22">
        <v>571</v>
      </c>
      <c r="B577" s="22" t="s">
        <v>260</v>
      </c>
      <c r="C577" s="21" t="s">
        <v>220</v>
      </c>
      <c r="D577" s="21" t="s">
        <v>221</v>
      </c>
      <c r="E577" s="28" t="s">
        <v>255</v>
      </c>
      <c r="F577" s="13" t="s">
        <v>48</v>
      </c>
      <c r="G577" s="19">
        <v>290</v>
      </c>
      <c r="H577" s="19">
        <v>4</v>
      </c>
      <c r="I577" s="19">
        <v>32</v>
      </c>
      <c r="J577" s="19">
        <v>240</v>
      </c>
      <c r="K577" s="19">
        <v>15</v>
      </c>
    </row>
    <row r="578" spans="1:11">
      <c r="A578" s="22">
        <v>572</v>
      </c>
      <c r="B578" s="22" t="s">
        <v>260</v>
      </c>
      <c r="C578" s="21" t="s">
        <v>220</v>
      </c>
      <c r="D578" s="21" t="s">
        <v>221</v>
      </c>
      <c r="E578" s="28" t="s">
        <v>256</v>
      </c>
      <c r="F578" s="13" t="s">
        <v>131</v>
      </c>
      <c r="G578" s="19">
        <v>354</v>
      </c>
      <c r="H578" s="19">
        <v>4</v>
      </c>
      <c r="I578" s="19">
        <v>55</v>
      </c>
      <c r="J578" s="19">
        <v>286</v>
      </c>
      <c r="K578" s="19">
        <v>11</v>
      </c>
    </row>
    <row r="579" spans="1:11">
      <c r="A579" s="22">
        <v>573</v>
      </c>
      <c r="B579" s="22" t="s">
        <v>260</v>
      </c>
      <c r="C579" s="21" t="s">
        <v>222</v>
      </c>
      <c r="D579" s="21" t="s">
        <v>223</v>
      </c>
      <c r="E579" s="28" t="s">
        <v>104</v>
      </c>
      <c r="F579" s="13" t="s">
        <v>4</v>
      </c>
      <c r="G579" s="19">
        <v>5</v>
      </c>
      <c r="H579" s="19"/>
      <c r="I579" s="19">
        <v>4</v>
      </c>
      <c r="J579" s="19">
        <v>1</v>
      </c>
      <c r="K579" s="19"/>
    </row>
    <row r="580" spans="1:11">
      <c r="A580" s="22">
        <v>574</v>
      </c>
      <c r="B580" s="22" t="s">
        <v>260</v>
      </c>
      <c r="C580" s="21" t="s">
        <v>222</v>
      </c>
      <c r="D580" s="21" t="s">
        <v>223</v>
      </c>
      <c r="E580" s="28" t="s">
        <v>5</v>
      </c>
      <c r="F580" s="13" t="s">
        <v>111</v>
      </c>
      <c r="G580" s="19">
        <v>11</v>
      </c>
      <c r="H580" s="19">
        <v>2</v>
      </c>
      <c r="I580" s="19">
        <v>4</v>
      </c>
      <c r="J580" s="19">
        <v>5</v>
      </c>
      <c r="K580" s="19"/>
    </row>
    <row r="581" spans="1:11">
      <c r="A581" s="22">
        <v>575</v>
      </c>
      <c r="B581" s="22" t="s">
        <v>260</v>
      </c>
      <c r="C581" s="21" t="s">
        <v>222</v>
      </c>
      <c r="D581" s="21" t="s">
        <v>223</v>
      </c>
      <c r="E581" s="28" t="s">
        <v>7</v>
      </c>
      <c r="F581" s="13" t="s">
        <v>112</v>
      </c>
      <c r="G581" s="19">
        <v>11</v>
      </c>
      <c r="H581" s="19"/>
      <c r="I581" s="19">
        <v>6</v>
      </c>
      <c r="J581" s="19">
        <v>4</v>
      </c>
      <c r="K581" s="19">
        <v>1</v>
      </c>
    </row>
    <row r="582" spans="1:11">
      <c r="A582" s="22">
        <v>576</v>
      </c>
      <c r="B582" s="22" t="s">
        <v>260</v>
      </c>
      <c r="C582" s="21" t="s">
        <v>222</v>
      </c>
      <c r="D582" s="21" t="s">
        <v>223</v>
      </c>
      <c r="E582" s="28" t="s">
        <v>9</v>
      </c>
      <c r="F582" s="13" t="s">
        <v>113</v>
      </c>
      <c r="G582" s="19">
        <v>26</v>
      </c>
      <c r="H582" s="19">
        <v>4</v>
      </c>
      <c r="I582" s="19">
        <v>4</v>
      </c>
      <c r="J582" s="19">
        <v>18</v>
      </c>
      <c r="K582" s="19"/>
    </row>
    <row r="583" spans="1:11">
      <c r="A583" s="22">
        <v>577</v>
      </c>
      <c r="B583" s="22" t="s">
        <v>260</v>
      </c>
      <c r="C583" s="21" t="s">
        <v>222</v>
      </c>
      <c r="D583" s="21" t="s">
        <v>223</v>
      </c>
      <c r="E583" s="28" t="s">
        <v>11</v>
      </c>
      <c r="F583" s="13" t="s">
        <v>114</v>
      </c>
      <c r="G583" s="19">
        <v>4</v>
      </c>
      <c r="H583" s="19"/>
      <c r="I583" s="19">
        <v>1</v>
      </c>
      <c r="J583" s="19">
        <v>3</v>
      </c>
      <c r="K583" s="19"/>
    </row>
    <row r="584" spans="1:11">
      <c r="A584" s="22">
        <v>578</v>
      </c>
      <c r="B584" s="22" t="s">
        <v>260</v>
      </c>
      <c r="C584" s="21" t="s">
        <v>222</v>
      </c>
      <c r="D584" s="21" t="s">
        <v>223</v>
      </c>
      <c r="E584" s="28" t="s">
        <v>13</v>
      </c>
      <c r="F584" s="13" t="s">
        <v>115</v>
      </c>
      <c r="G584" s="19">
        <v>21</v>
      </c>
      <c r="H584" s="19">
        <v>4</v>
      </c>
      <c r="I584" s="19">
        <v>5</v>
      </c>
      <c r="J584" s="19">
        <v>11</v>
      </c>
      <c r="K584" s="19">
        <v>1</v>
      </c>
    </row>
    <row r="585" spans="1:11">
      <c r="A585" s="22">
        <v>579</v>
      </c>
      <c r="B585" s="22" t="s">
        <v>260</v>
      </c>
      <c r="C585" s="21" t="s">
        <v>222</v>
      </c>
      <c r="D585" s="21" t="s">
        <v>223</v>
      </c>
      <c r="E585" s="28" t="s">
        <v>15</v>
      </c>
      <c r="F585" s="13" t="s">
        <v>116</v>
      </c>
      <c r="G585" s="19">
        <v>16</v>
      </c>
      <c r="H585" s="19">
        <v>4</v>
      </c>
      <c r="I585" s="19">
        <v>3</v>
      </c>
      <c r="J585" s="19">
        <v>10</v>
      </c>
      <c r="K585" s="19"/>
    </row>
    <row r="586" spans="1:11">
      <c r="A586" s="22">
        <v>580</v>
      </c>
      <c r="B586" s="22" t="s">
        <v>260</v>
      </c>
      <c r="C586" s="21" t="s">
        <v>222</v>
      </c>
      <c r="D586" s="21" t="s">
        <v>223</v>
      </c>
      <c r="E586" s="28" t="s">
        <v>19</v>
      </c>
      <c r="F586" s="13" t="s">
        <v>117</v>
      </c>
      <c r="G586" s="19">
        <v>57</v>
      </c>
      <c r="H586" s="19">
        <v>1</v>
      </c>
      <c r="I586" s="19">
        <v>11</v>
      </c>
      <c r="J586" s="19">
        <v>45</v>
      </c>
      <c r="K586" s="19">
        <v>1</v>
      </c>
    </row>
    <row r="587" spans="1:11">
      <c r="A587" s="22">
        <v>581</v>
      </c>
      <c r="B587" s="22" t="s">
        <v>260</v>
      </c>
      <c r="C587" s="21" t="s">
        <v>222</v>
      </c>
      <c r="D587" s="21" t="s">
        <v>223</v>
      </c>
      <c r="E587" s="28" t="s">
        <v>21</v>
      </c>
      <c r="F587" s="13" t="s">
        <v>118</v>
      </c>
      <c r="G587" s="19">
        <v>3</v>
      </c>
      <c r="H587" s="19">
        <v>1</v>
      </c>
      <c r="I587" s="19">
        <v>2</v>
      </c>
      <c r="J587" s="19"/>
      <c r="K587" s="19"/>
    </row>
    <row r="588" spans="1:11">
      <c r="A588" s="22">
        <v>582</v>
      </c>
      <c r="B588" s="22" t="s">
        <v>260</v>
      </c>
      <c r="C588" s="21" t="s">
        <v>222</v>
      </c>
      <c r="D588" s="21" t="s">
        <v>223</v>
      </c>
      <c r="E588" s="28" t="s">
        <v>23</v>
      </c>
      <c r="F588" s="13" t="s">
        <v>119</v>
      </c>
      <c r="G588" s="19">
        <v>57</v>
      </c>
      <c r="H588" s="19">
        <v>12</v>
      </c>
      <c r="I588" s="19">
        <v>13</v>
      </c>
      <c r="J588" s="19">
        <v>31</v>
      </c>
      <c r="K588" s="19">
        <v>3</v>
      </c>
    </row>
    <row r="589" spans="1:11">
      <c r="A589" s="22">
        <v>583</v>
      </c>
      <c r="B589" s="22" t="s">
        <v>260</v>
      </c>
      <c r="C589" s="21" t="s">
        <v>222</v>
      </c>
      <c r="D589" s="21" t="s">
        <v>223</v>
      </c>
      <c r="E589" s="28" t="s">
        <v>25</v>
      </c>
      <c r="F589" s="13" t="s">
        <v>120</v>
      </c>
      <c r="G589" s="19">
        <v>10</v>
      </c>
      <c r="H589" s="19">
        <v>2</v>
      </c>
      <c r="I589" s="19">
        <v>3</v>
      </c>
      <c r="J589" s="19">
        <v>5</v>
      </c>
      <c r="K589" s="19"/>
    </row>
    <row r="590" spans="1:11">
      <c r="A590" s="22">
        <v>584</v>
      </c>
      <c r="B590" s="22" t="s">
        <v>260</v>
      </c>
      <c r="C590" s="21" t="s">
        <v>222</v>
      </c>
      <c r="D590" s="21" t="s">
        <v>223</v>
      </c>
      <c r="E590" s="28" t="s">
        <v>27</v>
      </c>
      <c r="F590" s="13" t="s">
        <v>121</v>
      </c>
      <c r="G590" s="19">
        <v>7</v>
      </c>
      <c r="H590" s="19">
        <v>2</v>
      </c>
      <c r="I590" s="19">
        <v>2</v>
      </c>
      <c r="J590" s="19">
        <v>3</v>
      </c>
      <c r="K590" s="19"/>
    </row>
    <row r="591" spans="1:11">
      <c r="A591" s="22">
        <v>585</v>
      </c>
      <c r="B591" s="22" t="s">
        <v>260</v>
      </c>
      <c r="C591" s="21" t="s">
        <v>222</v>
      </c>
      <c r="D591" s="21" t="s">
        <v>223</v>
      </c>
      <c r="E591" s="28" t="s">
        <v>29</v>
      </c>
      <c r="F591" s="13" t="s">
        <v>122</v>
      </c>
      <c r="G591" s="19">
        <v>8</v>
      </c>
      <c r="H591" s="19">
        <v>2</v>
      </c>
      <c r="I591" s="19">
        <v>4</v>
      </c>
      <c r="J591" s="19">
        <v>2</v>
      </c>
      <c r="K591" s="19"/>
    </row>
    <row r="592" spans="1:11">
      <c r="A592" s="22">
        <v>586</v>
      </c>
      <c r="B592" s="22" t="s">
        <v>260</v>
      </c>
      <c r="C592" s="21" t="s">
        <v>222</v>
      </c>
      <c r="D592" s="21" t="s">
        <v>223</v>
      </c>
      <c r="E592" s="28" t="s">
        <v>31</v>
      </c>
      <c r="F592" s="13" t="s">
        <v>123</v>
      </c>
      <c r="G592" s="19">
        <v>28</v>
      </c>
      <c r="H592" s="19">
        <v>5</v>
      </c>
      <c r="I592" s="19">
        <v>9</v>
      </c>
      <c r="J592" s="19">
        <v>14</v>
      </c>
      <c r="K592" s="19"/>
    </row>
    <row r="593" spans="1:11">
      <c r="A593" s="22">
        <v>587</v>
      </c>
      <c r="B593" s="22" t="s">
        <v>260</v>
      </c>
      <c r="C593" s="21" t="s">
        <v>222</v>
      </c>
      <c r="D593" s="21" t="s">
        <v>223</v>
      </c>
      <c r="E593" s="28" t="s">
        <v>33</v>
      </c>
      <c r="F593" s="13" t="s">
        <v>124</v>
      </c>
      <c r="G593" s="19">
        <v>16</v>
      </c>
      <c r="H593" s="19">
        <v>3</v>
      </c>
      <c r="I593" s="19">
        <v>5</v>
      </c>
      <c r="J593" s="19">
        <v>8</v>
      </c>
      <c r="K593" s="19"/>
    </row>
    <row r="594" spans="1:11">
      <c r="A594" s="22">
        <v>588</v>
      </c>
      <c r="B594" s="22" t="s">
        <v>260</v>
      </c>
      <c r="C594" s="21" t="s">
        <v>222</v>
      </c>
      <c r="D594" s="21" t="s">
        <v>223</v>
      </c>
      <c r="E594" s="28" t="s">
        <v>35</v>
      </c>
      <c r="F594" s="13" t="s">
        <v>125</v>
      </c>
      <c r="G594" s="19">
        <v>92</v>
      </c>
      <c r="H594" s="19">
        <v>11</v>
      </c>
      <c r="I594" s="19">
        <v>26</v>
      </c>
      <c r="J594" s="19">
        <v>53</v>
      </c>
      <c r="K594" s="19">
        <v>3</v>
      </c>
    </row>
    <row r="595" spans="1:11">
      <c r="A595" s="22">
        <v>589</v>
      </c>
      <c r="B595" s="22" t="s">
        <v>260</v>
      </c>
      <c r="C595" s="21" t="s">
        <v>222</v>
      </c>
      <c r="D595" s="21" t="s">
        <v>223</v>
      </c>
      <c r="E595" s="28" t="s">
        <v>37</v>
      </c>
      <c r="F595" s="13" t="s">
        <v>126</v>
      </c>
      <c r="G595" s="19">
        <v>42</v>
      </c>
      <c r="H595" s="19">
        <v>9</v>
      </c>
      <c r="I595" s="19">
        <v>17</v>
      </c>
      <c r="J595" s="19">
        <v>17</v>
      </c>
      <c r="K595" s="19"/>
    </row>
    <row r="596" spans="1:11">
      <c r="A596" s="22">
        <v>590</v>
      </c>
      <c r="B596" s="22" t="s">
        <v>260</v>
      </c>
      <c r="C596" s="21" t="s">
        <v>222</v>
      </c>
      <c r="D596" s="21" t="s">
        <v>223</v>
      </c>
      <c r="E596" s="28" t="s">
        <v>39</v>
      </c>
      <c r="F596" s="13" t="s">
        <v>127</v>
      </c>
      <c r="G596" s="19">
        <v>19</v>
      </c>
      <c r="H596" s="19">
        <v>4</v>
      </c>
      <c r="I596" s="19">
        <v>4</v>
      </c>
      <c r="J596" s="19">
        <v>11</v>
      </c>
      <c r="K596" s="19"/>
    </row>
    <row r="597" spans="1:11">
      <c r="A597" s="22">
        <v>591</v>
      </c>
      <c r="B597" s="22" t="s">
        <v>260</v>
      </c>
      <c r="C597" s="21" t="s">
        <v>222</v>
      </c>
      <c r="D597" s="21" t="s">
        <v>223</v>
      </c>
      <c r="E597" s="28" t="s">
        <v>41</v>
      </c>
      <c r="F597" s="13" t="s">
        <v>128</v>
      </c>
      <c r="G597" s="19">
        <v>16</v>
      </c>
      <c r="H597" s="19">
        <v>3</v>
      </c>
      <c r="I597" s="19">
        <v>6</v>
      </c>
      <c r="J597" s="19">
        <v>7</v>
      </c>
      <c r="K597" s="19">
        <v>1</v>
      </c>
    </row>
    <row r="598" spans="1:11">
      <c r="A598" s="22">
        <v>592</v>
      </c>
      <c r="B598" s="22" t="s">
        <v>260</v>
      </c>
      <c r="C598" s="21" t="s">
        <v>222</v>
      </c>
      <c r="D598" s="21" t="s">
        <v>223</v>
      </c>
      <c r="E598" s="28" t="s">
        <v>43</v>
      </c>
      <c r="F598" s="13" t="s">
        <v>129</v>
      </c>
      <c r="G598" s="19">
        <v>15</v>
      </c>
      <c r="H598" s="19">
        <v>4</v>
      </c>
      <c r="I598" s="19">
        <v>6</v>
      </c>
      <c r="J598" s="19">
        <v>5</v>
      </c>
      <c r="K598" s="19"/>
    </row>
    <row r="599" spans="1:11">
      <c r="A599" s="22">
        <v>593</v>
      </c>
      <c r="B599" s="22" t="s">
        <v>260</v>
      </c>
      <c r="C599" s="21" t="s">
        <v>222</v>
      </c>
      <c r="D599" s="21" t="s">
        <v>223</v>
      </c>
      <c r="E599" s="28" t="s">
        <v>17</v>
      </c>
      <c r="F599" s="13" t="s">
        <v>130</v>
      </c>
      <c r="G599" s="19">
        <v>1</v>
      </c>
      <c r="H599" s="19"/>
      <c r="I599" s="19"/>
      <c r="J599" s="19">
        <v>1</v>
      </c>
      <c r="K599" s="19"/>
    </row>
    <row r="600" spans="1:11">
      <c r="A600" s="22">
        <v>594</v>
      </c>
      <c r="B600" s="22" t="s">
        <v>260</v>
      </c>
      <c r="C600" s="21" t="s">
        <v>222</v>
      </c>
      <c r="D600" s="21" t="s">
        <v>223</v>
      </c>
      <c r="E600" s="28" t="s">
        <v>252</v>
      </c>
      <c r="F600" s="13" t="s">
        <v>45</v>
      </c>
      <c r="G600" s="19">
        <v>2</v>
      </c>
      <c r="H600" s="19"/>
      <c r="I600" s="19">
        <v>2</v>
      </c>
      <c r="J600" s="19"/>
      <c r="K600" s="19"/>
    </row>
    <row r="601" spans="1:11">
      <c r="A601" s="22">
        <v>595</v>
      </c>
      <c r="B601" s="22" t="s">
        <v>260</v>
      </c>
      <c r="C601" s="21" t="s">
        <v>222</v>
      </c>
      <c r="D601" s="21" t="s">
        <v>223</v>
      </c>
      <c r="E601" s="28" t="s">
        <v>253</v>
      </c>
      <c r="F601" s="13" t="s">
        <v>46</v>
      </c>
      <c r="G601" s="19">
        <v>10</v>
      </c>
      <c r="H601" s="19">
        <v>3</v>
      </c>
      <c r="I601" s="19">
        <v>1</v>
      </c>
      <c r="J601" s="19">
        <v>6</v>
      </c>
      <c r="K601" s="19"/>
    </row>
    <row r="602" spans="1:11">
      <c r="A602" s="22">
        <v>596</v>
      </c>
      <c r="B602" s="22" t="s">
        <v>260</v>
      </c>
      <c r="C602" s="21" t="s">
        <v>222</v>
      </c>
      <c r="D602" s="21" t="s">
        <v>223</v>
      </c>
      <c r="E602" s="28" t="s">
        <v>254</v>
      </c>
      <c r="F602" s="13" t="s">
        <v>47</v>
      </c>
      <c r="G602" s="19">
        <v>260</v>
      </c>
      <c r="H602" s="19">
        <v>29</v>
      </c>
      <c r="I602" s="19">
        <v>77</v>
      </c>
      <c r="J602" s="19">
        <v>145</v>
      </c>
      <c r="K602" s="19">
        <v>13</v>
      </c>
    </row>
    <row r="603" spans="1:11">
      <c r="A603" s="22">
        <v>597</v>
      </c>
      <c r="B603" s="22" t="s">
        <v>260</v>
      </c>
      <c r="C603" s="21" t="s">
        <v>222</v>
      </c>
      <c r="D603" s="21" t="s">
        <v>223</v>
      </c>
      <c r="E603" s="28" t="s">
        <v>255</v>
      </c>
      <c r="F603" s="13" t="s">
        <v>48</v>
      </c>
      <c r="G603" s="19">
        <v>20</v>
      </c>
      <c r="H603" s="19">
        <v>4</v>
      </c>
      <c r="I603" s="19">
        <v>7</v>
      </c>
      <c r="J603" s="19">
        <v>9</v>
      </c>
      <c r="K603" s="19"/>
    </row>
    <row r="604" spans="1:11">
      <c r="A604" s="22">
        <v>598</v>
      </c>
      <c r="B604" s="22" t="s">
        <v>260</v>
      </c>
      <c r="C604" s="21" t="s">
        <v>222</v>
      </c>
      <c r="D604" s="21" t="s">
        <v>223</v>
      </c>
      <c r="E604" s="28" t="s">
        <v>256</v>
      </c>
      <c r="F604" s="13" t="s">
        <v>131</v>
      </c>
      <c r="G604" s="19">
        <v>49</v>
      </c>
      <c r="H604" s="19">
        <v>8</v>
      </c>
      <c r="I604" s="19">
        <v>22</v>
      </c>
      <c r="J604" s="19">
        <v>20</v>
      </c>
      <c r="K604" s="19">
        <v>1</v>
      </c>
    </row>
    <row r="605" spans="1:11">
      <c r="A605" s="22">
        <v>599</v>
      </c>
      <c r="B605" s="22" t="s">
        <v>260</v>
      </c>
      <c r="C605" s="21" t="s">
        <v>218</v>
      </c>
      <c r="D605" s="21" t="s">
        <v>219</v>
      </c>
      <c r="E605" s="20">
        <v>1801</v>
      </c>
      <c r="F605" s="13" t="s">
        <v>4</v>
      </c>
      <c r="G605" s="25"/>
      <c r="H605" s="25"/>
      <c r="I605" s="25"/>
      <c r="J605" s="25"/>
      <c r="K605" s="25"/>
    </row>
    <row r="606" spans="1:11">
      <c r="A606" s="22">
        <v>600</v>
      </c>
      <c r="B606" s="22" t="s">
        <v>260</v>
      </c>
      <c r="C606" s="21" t="s">
        <v>218</v>
      </c>
      <c r="D606" s="21" t="s">
        <v>219</v>
      </c>
      <c r="E606" s="20">
        <v>1802</v>
      </c>
      <c r="F606" s="13" t="s">
        <v>111</v>
      </c>
      <c r="G606" s="25"/>
      <c r="H606" s="25"/>
      <c r="I606" s="25"/>
      <c r="J606" s="25"/>
      <c r="K606" s="25"/>
    </row>
    <row r="607" spans="1:11">
      <c r="A607" s="22">
        <v>601</v>
      </c>
      <c r="B607" s="22" t="s">
        <v>260</v>
      </c>
      <c r="C607" s="21" t="s">
        <v>218</v>
      </c>
      <c r="D607" s="21" t="s">
        <v>219</v>
      </c>
      <c r="E607" s="28" t="s">
        <v>7</v>
      </c>
      <c r="F607" s="13" t="s">
        <v>112</v>
      </c>
      <c r="G607" s="19">
        <v>19</v>
      </c>
      <c r="H607" s="19">
        <v>9</v>
      </c>
      <c r="I607" s="19">
        <v>1</v>
      </c>
      <c r="J607" s="19">
        <v>9</v>
      </c>
      <c r="K607" s="19"/>
    </row>
    <row r="608" spans="1:11">
      <c r="A608" s="22">
        <v>602</v>
      </c>
      <c r="B608" s="22" t="s">
        <v>260</v>
      </c>
      <c r="C608" s="21" t="s">
        <v>218</v>
      </c>
      <c r="D608" s="21" t="s">
        <v>219</v>
      </c>
      <c r="E608" s="28" t="s">
        <v>9</v>
      </c>
      <c r="F608" s="13" t="s">
        <v>113</v>
      </c>
      <c r="G608" s="19">
        <v>1</v>
      </c>
      <c r="H608" s="19">
        <v>1</v>
      </c>
      <c r="I608" s="19"/>
      <c r="J608" s="19"/>
      <c r="K608" s="19"/>
    </row>
    <row r="609" spans="1:11">
      <c r="A609" s="22">
        <v>603</v>
      </c>
      <c r="B609" s="22" t="s">
        <v>260</v>
      </c>
      <c r="C609" s="21" t="s">
        <v>218</v>
      </c>
      <c r="D609" s="21" t="s">
        <v>219</v>
      </c>
      <c r="E609" s="28" t="s">
        <v>11</v>
      </c>
      <c r="F609" s="13" t="s">
        <v>114</v>
      </c>
      <c r="G609" s="19">
        <v>104</v>
      </c>
      <c r="H609" s="19">
        <v>90</v>
      </c>
      <c r="I609" s="19">
        <v>1</v>
      </c>
      <c r="J609" s="19">
        <v>13</v>
      </c>
      <c r="K609" s="19"/>
    </row>
    <row r="610" spans="1:11">
      <c r="A610" s="22">
        <v>604</v>
      </c>
      <c r="B610" s="22" t="s">
        <v>260</v>
      </c>
      <c r="C610" s="21" t="s">
        <v>218</v>
      </c>
      <c r="D610" s="21" t="s">
        <v>219</v>
      </c>
      <c r="E610" s="28">
        <v>1806</v>
      </c>
      <c r="F610" s="13" t="s">
        <v>115</v>
      </c>
      <c r="G610" s="19"/>
      <c r="H610" s="19"/>
      <c r="I610" s="19"/>
      <c r="J610" s="19"/>
      <c r="K610" s="19"/>
    </row>
    <row r="611" spans="1:11">
      <c r="A611" s="22">
        <v>605</v>
      </c>
      <c r="B611" s="22" t="s">
        <v>260</v>
      </c>
      <c r="C611" s="21" t="s">
        <v>218</v>
      </c>
      <c r="D611" s="21" t="s">
        <v>219</v>
      </c>
      <c r="E611" s="28">
        <v>1807</v>
      </c>
      <c r="F611" s="13" t="s">
        <v>116</v>
      </c>
      <c r="G611" s="19"/>
      <c r="H611" s="19"/>
      <c r="I611" s="19"/>
      <c r="J611" s="19"/>
      <c r="K611" s="19"/>
    </row>
    <row r="612" spans="1:11">
      <c r="A612" s="22">
        <v>606</v>
      </c>
      <c r="B612" s="22" t="s">
        <v>260</v>
      </c>
      <c r="C612" s="21" t="s">
        <v>218</v>
      </c>
      <c r="D612" s="21" t="s">
        <v>219</v>
      </c>
      <c r="E612" s="28">
        <v>1808</v>
      </c>
      <c r="F612" s="13" t="s">
        <v>117</v>
      </c>
      <c r="G612" s="19"/>
      <c r="H612" s="19"/>
      <c r="I612" s="19"/>
      <c r="J612" s="19"/>
      <c r="K612" s="19"/>
    </row>
    <row r="613" spans="1:11">
      <c r="A613" s="22">
        <v>607</v>
      </c>
      <c r="B613" s="22" t="s">
        <v>260</v>
      </c>
      <c r="C613" s="21" t="s">
        <v>218</v>
      </c>
      <c r="D613" s="21" t="s">
        <v>219</v>
      </c>
      <c r="E613" s="28">
        <v>1809</v>
      </c>
      <c r="F613" s="13" t="s">
        <v>118</v>
      </c>
      <c r="G613" s="19"/>
      <c r="H613" s="19"/>
      <c r="I613" s="19"/>
      <c r="J613" s="19"/>
      <c r="K613" s="19"/>
    </row>
    <row r="614" spans="1:11">
      <c r="A614" s="22">
        <v>608</v>
      </c>
      <c r="B614" s="22" t="s">
        <v>260</v>
      </c>
      <c r="C614" s="21" t="s">
        <v>218</v>
      </c>
      <c r="D614" s="21" t="s">
        <v>219</v>
      </c>
      <c r="E614" s="28" t="s">
        <v>23</v>
      </c>
      <c r="F614" s="13" t="s">
        <v>119</v>
      </c>
      <c r="G614" s="19">
        <v>3</v>
      </c>
      <c r="H614" s="19">
        <v>3</v>
      </c>
      <c r="I614" s="19"/>
      <c r="J614" s="19"/>
      <c r="K614" s="19"/>
    </row>
    <row r="615" spans="1:11">
      <c r="A615" s="22">
        <v>609</v>
      </c>
      <c r="B615" s="22" t="s">
        <v>260</v>
      </c>
      <c r="C615" s="21" t="s">
        <v>218</v>
      </c>
      <c r="D615" s="21" t="s">
        <v>219</v>
      </c>
      <c r="E615" s="28" t="s">
        <v>25</v>
      </c>
      <c r="F615" s="13" t="s">
        <v>120</v>
      </c>
      <c r="G615" s="19">
        <v>113</v>
      </c>
      <c r="H615" s="19">
        <v>50</v>
      </c>
      <c r="I615" s="19">
        <v>5</v>
      </c>
      <c r="J615" s="19">
        <v>58</v>
      </c>
      <c r="K615" s="19"/>
    </row>
    <row r="616" spans="1:11">
      <c r="A616" s="22">
        <v>610</v>
      </c>
      <c r="B616" s="22" t="s">
        <v>260</v>
      </c>
      <c r="C616" s="21" t="s">
        <v>218</v>
      </c>
      <c r="D616" s="21" t="s">
        <v>219</v>
      </c>
      <c r="E616" s="28">
        <v>1812</v>
      </c>
      <c r="F616" s="13" t="s">
        <v>121</v>
      </c>
      <c r="G616" s="19"/>
      <c r="H616" s="19"/>
      <c r="I616" s="19"/>
      <c r="J616" s="19"/>
      <c r="K616" s="19"/>
    </row>
    <row r="617" spans="1:11">
      <c r="A617" s="22">
        <v>611</v>
      </c>
      <c r="B617" s="22" t="s">
        <v>260</v>
      </c>
      <c r="C617" s="21" t="s">
        <v>218</v>
      </c>
      <c r="D617" s="21" t="s">
        <v>219</v>
      </c>
      <c r="E617" s="28">
        <v>1813</v>
      </c>
      <c r="F617" s="13" t="s">
        <v>122</v>
      </c>
      <c r="G617" s="19"/>
      <c r="H617" s="19"/>
      <c r="I617" s="19"/>
      <c r="J617" s="19"/>
      <c r="K617" s="19"/>
    </row>
    <row r="618" spans="1:11">
      <c r="A618" s="22">
        <v>612</v>
      </c>
      <c r="B618" s="22" t="s">
        <v>260</v>
      </c>
      <c r="C618" s="21" t="s">
        <v>218</v>
      </c>
      <c r="D618" s="21" t="s">
        <v>219</v>
      </c>
      <c r="E618" s="28" t="s">
        <v>31</v>
      </c>
      <c r="F618" s="13" t="s">
        <v>123</v>
      </c>
      <c r="G618" s="19">
        <v>1</v>
      </c>
      <c r="H618" s="19">
        <v>1</v>
      </c>
      <c r="I618" s="19"/>
      <c r="J618" s="19"/>
      <c r="K618" s="19"/>
    </row>
    <row r="619" spans="1:11">
      <c r="A619" s="22">
        <v>613</v>
      </c>
      <c r="B619" s="22" t="s">
        <v>260</v>
      </c>
      <c r="C619" s="21" t="s">
        <v>218</v>
      </c>
      <c r="D619" s="21" t="s">
        <v>219</v>
      </c>
      <c r="E619" s="28" t="s">
        <v>33</v>
      </c>
      <c r="F619" s="13" t="s">
        <v>124</v>
      </c>
      <c r="G619" s="19">
        <v>3</v>
      </c>
      <c r="H619" s="19">
        <v>1</v>
      </c>
      <c r="I619" s="19"/>
      <c r="J619" s="19">
        <v>2</v>
      </c>
      <c r="K619" s="19"/>
    </row>
    <row r="620" spans="1:11">
      <c r="A620" s="22">
        <v>614</v>
      </c>
      <c r="B620" s="22" t="s">
        <v>260</v>
      </c>
      <c r="C620" s="21" t="s">
        <v>218</v>
      </c>
      <c r="D620" s="21" t="s">
        <v>219</v>
      </c>
      <c r="E620" s="28" t="s">
        <v>35</v>
      </c>
      <c r="F620" s="13" t="s">
        <v>125</v>
      </c>
      <c r="G620" s="19">
        <v>14</v>
      </c>
      <c r="H620" s="19">
        <v>13</v>
      </c>
      <c r="I620" s="19"/>
      <c r="J620" s="19">
        <v>1</v>
      </c>
      <c r="K620" s="19"/>
    </row>
    <row r="621" spans="1:11">
      <c r="A621" s="22">
        <v>615</v>
      </c>
      <c r="B621" s="22" t="s">
        <v>260</v>
      </c>
      <c r="C621" s="21" t="s">
        <v>218</v>
      </c>
      <c r="D621" s="21" t="s">
        <v>219</v>
      </c>
      <c r="E621" s="28">
        <v>1817</v>
      </c>
      <c r="F621" s="13" t="s">
        <v>126</v>
      </c>
      <c r="G621" s="19"/>
      <c r="H621" s="19"/>
      <c r="I621" s="19"/>
      <c r="J621" s="19"/>
      <c r="K621" s="19"/>
    </row>
    <row r="622" spans="1:11">
      <c r="A622" s="22">
        <v>616</v>
      </c>
      <c r="B622" s="22" t="s">
        <v>260</v>
      </c>
      <c r="C622" s="21" t="s">
        <v>218</v>
      </c>
      <c r="D622" s="21" t="s">
        <v>219</v>
      </c>
      <c r="E622" s="28">
        <v>1818</v>
      </c>
      <c r="F622" s="13" t="s">
        <v>127</v>
      </c>
      <c r="G622" s="19"/>
      <c r="H622" s="19"/>
      <c r="I622" s="19"/>
      <c r="J622" s="19"/>
      <c r="K622" s="19"/>
    </row>
    <row r="623" spans="1:11">
      <c r="A623" s="22">
        <v>617</v>
      </c>
      <c r="B623" s="22" t="s">
        <v>260</v>
      </c>
      <c r="C623" s="21" t="s">
        <v>218</v>
      </c>
      <c r="D623" s="21" t="s">
        <v>219</v>
      </c>
      <c r="E623" s="28" t="s">
        <v>41</v>
      </c>
      <c r="F623" s="13" t="s">
        <v>128</v>
      </c>
      <c r="G623" s="19">
        <v>2</v>
      </c>
      <c r="H623" s="19">
        <v>2</v>
      </c>
      <c r="I623" s="19"/>
      <c r="J623" s="19"/>
      <c r="K623" s="19"/>
    </row>
    <row r="624" spans="1:11">
      <c r="A624" s="22">
        <v>618</v>
      </c>
      <c r="B624" s="22" t="s">
        <v>260</v>
      </c>
      <c r="C624" s="21" t="s">
        <v>218</v>
      </c>
      <c r="D624" s="21" t="s">
        <v>219</v>
      </c>
      <c r="E624" s="28">
        <v>1820</v>
      </c>
      <c r="F624" s="13" t="s">
        <v>129</v>
      </c>
      <c r="G624" s="19"/>
      <c r="H624" s="19"/>
      <c r="I624" s="19"/>
      <c r="J624" s="19"/>
      <c r="K624" s="19"/>
    </row>
    <row r="625" spans="1:11">
      <c r="A625" s="22">
        <v>619</v>
      </c>
      <c r="B625" s="22" t="s">
        <v>260</v>
      </c>
      <c r="C625" s="21" t="s">
        <v>218</v>
      </c>
      <c r="D625" s="21" t="s">
        <v>219</v>
      </c>
      <c r="E625" s="28">
        <v>1821</v>
      </c>
      <c r="F625" s="13" t="s">
        <v>130</v>
      </c>
      <c r="G625" s="19"/>
      <c r="H625" s="19"/>
      <c r="I625" s="19"/>
      <c r="J625" s="19"/>
      <c r="K625" s="19"/>
    </row>
    <row r="626" spans="1:11">
      <c r="A626" s="22">
        <v>620</v>
      </c>
      <c r="B626" s="22" t="s">
        <v>260</v>
      </c>
      <c r="C626" s="21" t="s">
        <v>218</v>
      </c>
      <c r="D626" s="21" t="s">
        <v>219</v>
      </c>
      <c r="E626" s="28">
        <v>1861</v>
      </c>
      <c r="F626" s="13" t="s">
        <v>45</v>
      </c>
      <c r="G626" s="19"/>
      <c r="H626" s="19"/>
      <c r="I626" s="19"/>
      <c r="J626" s="19"/>
      <c r="K626" s="19"/>
    </row>
    <row r="627" spans="1:11">
      <c r="A627" s="22">
        <v>621</v>
      </c>
      <c r="B627" s="22" t="s">
        <v>260</v>
      </c>
      <c r="C627" s="21" t="s">
        <v>218</v>
      </c>
      <c r="D627" s="21" t="s">
        <v>219</v>
      </c>
      <c r="E627" s="28">
        <v>1862</v>
      </c>
      <c r="F627" s="13" t="s">
        <v>46</v>
      </c>
      <c r="G627" s="19"/>
      <c r="H627" s="19"/>
      <c r="I627" s="19"/>
      <c r="J627" s="19"/>
      <c r="K627" s="19"/>
    </row>
    <row r="628" spans="1:11">
      <c r="A628" s="22">
        <v>622</v>
      </c>
      <c r="B628" s="22" t="s">
        <v>260</v>
      </c>
      <c r="C628" s="21" t="s">
        <v>218</v>
      </c>
      <c r="D628" s="21" t="s">
        <v>219</v>
      </c>
      <c r="E628" s="28" t="s">
        <v>254</v>
      </c>
      <c r="F628" s="13" t="s">
        <v>47</v>
      </c>
      <c r="G628" s="19">
        <v>7</v>
      </c>
      <c r="H628" s="19">
        <v>7</v>
      </c>
      <c r="I628" s="19"/>
      <c r="J628" s="19"/>
      <c r="K628" s="19"/>
    </row>
    <row r="629" spans="1:11">
      <c r="A629" s="22">
        <v>623</v>
      </c>
      <c r="B629" s="22" t="s">
        <v>260</v>
      </c>
      <c r="C629" s="21" t="s">
        <v>218</v>
      </c>
      <c r="D629" s="21" t="s">
        <v>219</v>
      </c>
      <c r="E629" s="28">
        <v>1864</v>
      </c>
      <c r="F629" s="13" t="s">
        <v>48</v>
      </c>
      <c r="G629" s="19"/>
      <c r="H629" s="19"/>
      <c r="I629" s="19"/>
      <c r="J629" s="19"/>
      <c r="K629" s="19"/>
    </row>
    <row r="630" spans="1:11">
      <c r="A630" s="22">
        <v>624</v>
      </c>
      <c r="B630" s="22" t="s">
        <v>260</v>
      </c>
      <c r="C630" s="21" t="s">
        <v>218</v>
      </c>
      <c r="D630" s="21" t="s">
        <v>219</v>
      </c>
      <c r="E630" s="28" t="s">
        <v>256</v>
      </c>
      <c r="F630" s="13" t="s">
        <v>131</v>
      </c>
      <c r="G630" s="19">
        <v>4</v>
      </c>
      <c r="H630" s="19">
        <v>4</v>
      </c>
      <c r="I630" s="19"/>
      <c r="J630" s="19"/>
      <c r="K630" s="19"/>
    </row>
    <row r="631" spans="1:11">
      <c r="A631" s="22">
        <v>625</v>
      </c>
      <c r="B631" s="22" t="s">
        <v>261</v>
      </c>
      <c r="C631" s="25" t="s">
        <v>242</v>
      </c>
      <c r="D631" s="25" t="s">
        <v>243</v>
      </c>
      <c r="E631" s="20" t="s">
        <v>104</v>
      </c>
      <c r="F631" s="25" t="s">
        <v>4</v>
      </c>
      <c r="G631" s="25">
        <v>1</v>
      </c>
      <c r="H631" s="25"/>
      <c r="I631" s="25"/>
      <c r="J631" s="25">
        <v>1</v>
      </c>
      <c r="K631" s="25"/>
    </row>
    <row r="632" spans="1:11">
      <c r="A632" s="22">
        <v>626</v>
      </c>
      <c r="B632" s="22" t="s">
        <v>261</v>
      </c>
      <c r="C632" s="25" t="s">
        <v>242</v>
      </c>
      <c r="D632" s="25" t="s">
        <v>243</v>
      </c>
      <c r="E632" s="20" t="s">
        <v>5</v>
      </c>
      <c r="F632" s="25" t="s">
        <v>111</v>
      </c>
      <c r="G632" s="25">
        <v>1</v>
      </c>
      <c r="H632" s="25"/>
      <c r="I632" s="25"/>
      <c r="J632" s="25">
        <v>1</v>
      </c>
      <c r="K632" s="25"/>
    </row>
    <row r="633" spans="1:11">
      <c r="A633" s="22">
        <v>627</v>
      </c>
      <c r="B633" s="22" t="s">
        <v>261</v>
      </c>
      <c r="C633" s="25" t="s">
        <v>242</v>
      </c>
      <c r="D633" s="25" t="s">
        <v>243</v>
      </c>
      <c r="E633" s="20">
        <v>1803</v>
      </c>
      <c r="F633" s="25" t="s">
        <v>112</v>
      </c>
      <c r="G633" s="25"/>
      <c r="H633" s="25"/>
      <c r="I633" s="25"/>
      <c r="J633" s="25"/>
      <c r="K633" s="25"/>
    </row>
    <row r="634" spans="1:11">
      <c r="A634" s="22">
        <v>628</v>
      </c>
      <c r="B634" s="22" t="s">
        <v>261</v>
      </c>
      <c r="C634" s="25" t="s">
        <v>242</v>
      </c>
      <c r="D634" s="25" t="s">
        <v>243</v>
      </c>
      <c r="E634" s="20">
        <v>1804</v>
      </c>
      <c r="F634" s="25" t="s">
        <v>113</v>
      </c>
      <c r="G634" s="25"/>
      <c r="H634" s="25"/>
      <c r="I634" s="25"/>
      <c r="J634" s="25"/>
      <c r="K634" s="25"/>
    </row>
    <row r="635" spans="1:11">
      <c r="A635" s="22">
        <v>629</v>
      </c>
      <c r="B635" s="22" t="s">
        <v>261</v>
      </c>
      <c r="C635" s="25" t="s">
        <v>242</v>
      </c>
      <c r="D635" s="25" t="s">
        <v>243</v>
      </c>
      <c r="E635" s="20" t="s">
        <v>11</v>
      </c>
      <c r="F635" s="25" t="s">
        <v>114</v>
      </c>
      <c r="G635" s="25">
        <v>153</v>
      </c>
      <c r="H635" s="25"/>
      <c r="I635" s="25">
        <v>11</v>
      </c>
      <c r="J635" s="25">
        <v>137</v>
      </c>
      <c r="K635" s="25">
        <v>5</v>
      </c>
    </row>
    <row r="636" spans="1:11">
      <c r="A636" s="22">
        <v>630</v>
      </c>
      <c r="B636" s="22" t="s">
        <v>261</v>
      </c>
      <c r="C636" s="25" t="s">
        <v>242</v>
      </c>
      <c r="D636" s="25" t="s">
        <v>243</v>
      </c>
      <c r="E636" s="20" t="s">
        <v>13</v>
      </c>
      <c r="F636" s="25" t="s">
        <v>115</v>
      </c>
      <c r="G636" s="25">
        <v>2</v>
      </c>
      <c r="H636" s="25"/>
      <c r="I636" s="25"/>
      <c r="J636" s="25">
        <v>2</v>
      </c>
      <c r="K636" s="25"/>
    </row>
    <row r="637" spans="1:11">
      <c r="A637" s="22">
        <v>631</v>
      </c>
      <c r="B637" s="22" t="s">
        <v>261</v>
      </c>
      <c r="C637" s="25" t="s">
        <v>242</v>
      </c>
      <c r="D637" s="25" t="s">
        <v>243</v>
      </c>
      <c r="E637" s="20">
        <v>1807</v>
      </c>
      <c r="F637" s="25" t="s">
        <v>116</v>
      </c>
      <c r="G637" s="25"/>
      <c r="H637" s="25"/>
      <c r="I637" s="25"/>
      <c r="J637" s="25"/>
      <c r="K637" s="25"/>
    </row>
    <row r="638" spans="1:11">
      <c r="A638" s="22">
        <v>632</v>
      </c>
      <c r="B638" s="22" t="s">
        <v>261</v>
      </c>
      <c r="C638" s="25" t="s">
        <v>242</v>
      </c>
      <c r="D638" s="25" t="s">
        <v>243</v>
      </c>
      <c r="E638" s="20">
        <v>1808</v>
      </c>
      <c r="F638" s="25" t="s">
        <v>117</v>
      </c>
      <c r="G638" s="25"/>
      <c r="H638" s="25"/>
      <c r="I638" s="25"/>
      <c r="J638" s="25"/>
      <c r="K638" s="25"/>
    </row>
    <row r="639" spans="1:11">
      <c r="A639" s="22">
        <v>633</v>
      </c>
      <c r="B639" s="22" t="s">
        <v>261</v>
      </c>
      <c r="C639" s="25" t="s">
        <v>242</v>
      </c>
      <c r="D639" s="25" t="s">
        <v>243</v>
      </c>
      <c r="E639" s="20">
        <v>1809</v>
      </c>
      <c r="F639" s="25" t="s">
        <v>118</v>
      </c>
      <c r="G639" s="25"/>
      <c r="H639" s="25"/>
      <c r="I639" s="25"/>
      <c r="J639" s="25"/>
      <c r="K639" s="25"/>
    </row>
    <row r="640" spans="1:11">
      <c r="A640" s="22">
        <v>634</v>
      </c>
      <c r="B640" s="22" t="s">
        <v>261</v>
      </c>
      <c r="C640" s="25" t="s">
        <v>242</v>
      </c>
      <c r="D640" s="25" t="s">
        <v>243</v>
      </c>
      <c r="E640" s="20">
        <v>1810</v>
      </c>
      <c r="F640" s="25" t="s">
        <v>119</v>
      </c>
      <c r="G640" s="25"/>
      <c r="H640" s="25"/>
      <c r="I640" s="25"/>
      <c r="J640" s="25"/>
      <c r="K640" s="25"/>
    </row>
    <row r="641" spans="1:11">
      <c r="A641" s="22">
        <v>635</v>
      </c>
      <c r="B641" s="22" t="s">
        <v>261</v>
      </c>
      <c r="C641" s="25" t="s">
        <v>242</v>
      </c>
      <c r="D641" s="25" t="s">
        <v>243</v>
      </c>
      <c r="E641" s="20" t="s">
        <v>25</v>
      </c>
      <c r="F641" s="25" t="s">
        <v>120</v>
      </c>
      <c r="G641" s="25">
        <v>70</v>
      </c>
      <c r="H641" s="25"/>
      <c r="I641" s="25">
        <v>2</v>
      </c>
      <c r="J641" s="25">
        <v>66</v>
      </c>
      <c r="K641" s="25">
        <v>2</v>
      </c>
    </row>
    <row r="642" spans="1:11">
      <c r="A642" s="22">
        <v>636</v>
      </c>
      <c r="B642" s="22" t="s">
        <v>261</v>
      </c>
      <c r="C642" s="25" t="s">
        <v>242</v>
      </c>
      <c r="D642" s="25" t="s">
        <v>243</v>
      </c>
      <c r="E642" s="20" t="s">
        <v>27</v>
      </c>
      <c r="F642" s="25" t="s">
        <v>121</v>
      </c>
      <c r="G642" s="25">
        <v>9</v>
      </c>
      <c r="H642" s="25"/>
      <c r="I642" s="25">
        <v>1</v>
      </c>
      <c r="J642" s="25">
        <v>8</v>
      </c>
      <c r="K642" s="25"/>
    </row>
    <row r="643" spans="1:11">
      <c r="A643" s="22">
        <v>637</v>
      </c>
      <c r="B643" s="22" t="s">
        <v>261</v>
      </c>
      <c r="C643" s="25" t="s">
        <v>242</v>
      </c>
      <c r="D643" s="25" t="s">
        <v>243</v>
      </c>
      <c r="E643" s="20" t="s">
        <v>29</v>
      </c>
      <c r="F643" s="25" t="s">
        <v>122</v>
      </c>
      <c r="G643" s="25">
        <v>1</v>
      </c>
      <c r="H643" s="25"/>
      <c r="I643" s="25">
        <v>1</v>
      </c>
      <c r="J643" s="25"/>
      <c r="K643" s="25"/>
    </row>
    <row r="644" spans="1:11">
      <c r="A644" s="22">
        <v>638</v>
      </c>
      <c r="B644" s="22" t="s">
        <v>261</v>
      </c>
      <c r="C644" s="25" t="s">
        <v>242</v>
      </c>
      <c r="D644" s="25" t="s">
        <v>243</v>
      </c>
      <c r="E644" s="20">
        <v>1814</v>
      </c>
      <c r="F644" s="25" t="s">
        <v>123</v>
      </c>
      <c r="G644" s="25"/>
      <c r="H644" s="25"/>
      <c r="I644" s="25"/>
      <c r="J644" s="25"/>
      <c r="K644" s="25"/>
    </row>
    <row r="645" spans="1:11">
      <c r="A645" s="22">
        <v>639</v>
      </c>
      <c r="B645" s="22" t="s">
        <v>261</v>
      </c>
      <c r="C645" s="25" t="s">
        <v>242</v>
      </c>
      <c r="D645" s="25" t="s">
        <v>243</v>
      </c>
      <c r="E645" s="20">
        <v>1815</v>
      </c>
      <c r="F645" s="25" t="s">
        <v>124</v>
      </c>
      <c r="G645" s="25"/>
      <c r="H645" s="25"/>
      <c r="I645" s="25"/>
      <c r="J645" s="25"/>
      <c r="K645" s="25"/>
    </row>
    <row r="646" spans="1:11">
      <c r="A646" s="22">
        <v>640</v>
      </c>
      <c r="B646" s="22" t="s">
        <v>261</v>
      </c>
      <c r="C646" s="25" t="s">
        <v>242</v>
      </c>
      <c r="D646" s="25" t="s">
        <v>243</v>
      </c>
      <c r="E646" s="20">
        <v>1816</v>
      </c>
      <c r="F646" s="25" t="s">
        <v>125</v>
      </c>
      <c r="G646" s="25"/>
      <c r="H646" s="25"/>
      <c r="I646" s="25"/>
      <c r="J646" s="25"/>
      <c r="K646" s="25"/>
    </row>
    <row r="647" spans="1:11">
      <c r="A647" s="22">
        <v>641</v>
      </c>
      <c r="B647" s="22" t="s">
        <v>261</v>
      </c>
      <c r="C647" s="25" t="s">
        <v>242</v>
      </c>
      <c r="D647" s="25" t="s">
        <v>243</v>
      </c>
      <c r="E647" s="20" t="s">
        <v>37</v>
      </c>
      <c r="F647" s="25" t="s">
        <v>126</v>
      </c>
      <c r="G647" s="25">
        <v>50</v>
      </c>
      <c r="H647" s="25"/>
      <c r="I647" s="25">
        <v>4</v>
      </c>
      <c r="J647" s="25">
        <v>43</v>
      </c>
      <c r="K647" s="25">
        <v>3</v>
      </c>
    </row>
    <row r="648" spans="1:11">
      <c r="A648" s="22">
        <v>642</v>
      </c>
      <c r="B648" s="22" t="s">
        <v>261</v>
      </c>
      <c r="C648" s="25" t="s">
        <v>242</v>
      </c>
      <c r="D648" s="25" t="s">
        <v>243</v>
      </c>
      <c r="E648" s="20" t="s">
        <v>39</v>
      </c>
      <c r="F648" s="25" t="s">
        <v>127</v>
      </c>
      <c r="G648" s="25">
        <v>42</v>
      </c>
      <c r="H648" s="25"/>
      <c r="I648" s="25">
        <v>5</v>
      </c>
      <c r="J648" s="25">
        <v>35</v>
      </c>
      <c r="K648" s="25">
        <v>2</v>
      </c>
    </row>
    <row r="649" spans="1:11">
      <c r="A649" s="22">
        <v>643</v>
      </c>
      <c r="B649" s="22" t="s">
        <v>261</v>
      </c>
      <c r="C649" s="25" t="s">
        <v>242</v>
      </c>
      <c r="D649" s="25" t="s">
        <v>243</v>
      </c>
      <c r="E649" s="20" t="s">
        <v>41</v>
      </c>
      <c r="F649" s="25" t="s">
        <v>128</v>
      </c>
      <c r="G649" s="25">
        <v>4</v>
      </c>
      <c r="H649" s="25"/>
      <c r="I649" s="25"/>
      <c r="J649" s="25">
        <v>4</v>
      </c>
      <c r="K649" s="25"/>
    </row>
    <row r="650" spans="1:11">
      <c r="A650" s="22">
        <v>644</v>
      </c>
      <c r="B650" s="22" t="s">
        <v>261</v>
      </c>
      <c r="C650" s="25" t="s">
        <v>242</v>
      </c>
      <c r="D650" s="25" t="s">
        <v>243</v>
      </c>
      <c r="E650" s="20" t="s">
        <v>43</v>
      </c>
      <c r="F650" s="25" t="s">
        <v>129</v>
      </c>
      <c r="G650" s="25">
        <v>12</v>
      </c>
      <c r="H650" s="25"/>
      <c r="I650" s="25">
        <v>1</v>
      </c>
      <c r="J650" s="25">
        <v>11</v>
      </c>
      <c r="K650" s="25"/>
    </row>
    <row r="651" spans="1:11">
      <c r="A651" s="22">
        <v>645</v>
      </c>
      <c r="B651" s="22" t="s">
        <v>261</v>
      </c>
      <c r="C651" s="25" t="s">
        <v>242</v>
      </c>
      <c r="D651" s="25" t="s">
        <v>243</v>
      </c>
      <c r="E651" s="20" t="s">
        <v>17</v>
      </c>
      <c r="F651" s="25" t="s">
        <v>130</v>
      </c>
      <c r="G651" s="25">
        <v>3</v>
      </c>
      <c r="H651" s="25"/>
      <c r="I651" s="25"/>
      <c r="J651" s="25">
        <v>3</v>
      </c>
      <c r="K651" s="25"/>
    </row>
    <row r="652" spans="1:11">
      <c r="A652" s="22">
        <v>646</v>
      </c>
      <c r="B652" s="22" t="s">
        <v>261</v>
      </c>
      <c r="C652" s="25" t="s">
        <v>242</v>
      </c>
      <c r="D652" s="25" t="s">
        <v>243</v>
      </c>
      <c r="E652" s="20" t="s">
        <v>252</v>
      </c>
      <c r="F652" s="25" t="s">
        <v>45</v>
      </c>
      <c r="G652" s="25">
        <v>1</v>
      </c>
      <c r="H652" s="25"/>
      <c r="I652" s="25"/>
      <c r="J652" s="25">
        <v>1</v>
      </c>
      <c r="K652" s="25"/>
    </row>
    <row r="653" spans="1:11">
      <c r="A653" s="22">
        <v>647</v>
      </c>
      <c r="B653" s="22" t="s">
        <v>261</v>
      </c>
      <c r="C653" s="25" t="s">
        <v>242</v>
      </c>
      <c r="D653" s="25" t="s">
        <v>243</v>
      </c>
      <c r="E653" s="20">
        <v>1862</v>
      </c>
      <c r="F653" s="25" t="s">
        <v>46</v>
      </c>
      <c r="G653" s="25"/>
      <c r="H653" s="25"/>
      <c r="I653" s="25"/>
      <c r="J653" s="25"/>
      <c r="K653" s="25"/>
    </row>
    <row r="654" spans="1:11">
      <c r="A654" s="22">
        <v>648</v>
      </c>
      <c r="B654" s="22" t="s">
        <v>261</v>
      </c>
      <c r="C654" s="25" t="s">
        <v>242</v>
      </c>
      <c r="D654" s="25" t="s">
        <v>243</v>
      </c>
      <c r="E654" s="20" t="s">
        <v>254</v>
      </c>
      <c r="F654" s="25" t="s">
        <v>47</v>
      </c>
      <c r="G654" s="25">
        <v>1</v>
      </c>
      <c r="H654" s="25"/>
      <c r="I654" s="25">
        <v>1</v>
      </c>
      <c r="J654" s="25"/>
      <c r="K654" s="25"/>
    </row>
    <row r="655" spans="1:11">
      <c r="A655" s="22">
        <v>649</v>
      </c>
      <c r="B655" s="22" t="s">
        <v>261</v>
      </c>
      <c r="C655" s="25" t="s">
        <v>242</v>
      </c>
      <c r="D655" s="25" t="s">
        <v>243</v>
      </c>
      <c r="E655" s="20" t="s">
        <v>255</v>
      </c>
      <c r="F655" s="25" t="s">
        <v>48</v>
      </c>
      <c r="G655" s="25">
        <v>27</v>
      </c>
      <c r="H655" s="25"/>
      <c r="I655" s="25"/>
      <c r="J655" s="25">
        <v>27</v>
      </c>
      <c r="K655" s="25"/>
    </row>
    <row r="656" spans="1:11">
      <c r="A656" s="22">
        <v>650</v>
      </c>
      <c r="B656" s="22" t="s">
        <v>261</v>
      </c>
      <c r="C656" s="25" t="s">
        <v>242</v>
      </c>
      <c r="D656" s="25" t="s">
        <v>243</v>
      </c>
      <c r="E656" s="20" t="s">
        <v>256</v>
      </c>
      <c r="F656" s="25" t="s">
        <v>131</v>
      </c>
      <c r="G656" s="25">
        <v>28</v>
      </c>
      <c r="H656" s="25"/>
      <c r="I656" s="25">
        <v>2</v>
      </c>
      <c r="J656" s="25">
        <v>24</v>
      </c>
      <c r="K656" s="25">
        <v>2</v>
      </c>
    </row>
    <row r="657" spans="1:11">
      <c r="A657" s="22">
        <v>651</v>
      </c>
      <c r="B657" s="22" t="s">
        <v>262</v>
      </c>
      <c r="C657" s="21" t="s">
        <v>175</v>
      </c>
      <c r="D657" s="21" t="s">
        <v>176</v>
      </c>
      <c r="E657" s="28" t="s">
        <v>104</v>
      </c>
      <c r="F657" s="13" t="s">
        <v>4</v>
      </c>
      <c r="G657" s="19">
        <v>16</v>
      </c>
      <c r="H657" s="19"/>
      <c r="I657" s="19">
        <v>2</v>
      </c>
      <c r="J657" s="19">
        <v>14</v>
      </c>
      <c r="K657" s="19"/>
    </row>
    <row r="658" spans="1:11">
      <c r="A658" s="22">
        <v>652</v>
      </c>
      <c r="B658" s="22" t="s">
        <v>262</v>
      </c>
      <c r="C658" s="21" t="s">
        <v>175</v>
      </c>
      <c r="D658" s="21" t="s">
        <v>176</v>
      </c>
      <c r="E658" s="28" t="s">
        <v>5</v>
      </c>
      <c r="F658" s="13" t="s">
        <v>111</v>
      </c>
      <c r="G658" s="19">
        <v>24</v>
      </c>
      <c r="H658" s="19"/>
      <c r="I658" s="19">
        <v>1</v>
      </c>
      <c r="J658" s="19">
        <v>23</v>
      </c>
      <c r="K658" s="19"/>
    </row>
    <row r="659" spans="1:11">
      <c r="A659" s="22">
        <v>653</v>
      </c>
      <c r="B659" s="22" t="s">
        <v>262</v>
      </c>
      <c r="C659" s="21" t="s">
        <v>175</v>
      </c>
      <c r="D659" s="21" t="s">
        <v>176</v>
      </c>
      <c r="E659" s="28" t="s">
        <v>7</v>
      </c>
      <c r="F659" s="13" t="s">
        <v>112</v>
      </c>
      <c r="G659" s="19">
        <v>149</v>
      </c>
      <c r="H659" s="19"/>
      <c r="I659" s="19">
        <v>10</v>
      </c>
      <c r="J659" s="19">
        <v>129</v>
      </c>
      <c r="K659" s="19">
        <v>10</v>
      </c>
    </row>
    <row r="660" spans="1:11">
      <c r="A660" s="22">
        <v>654</v>
      </c>
      <c r="B660" s="22" t="s">
        <v>262</v>
      </c>
      <c r="C660" s="21" t="s">
        <v>175</v>
      </c>
      <c r="D660" s="21" t="s">
        <v>176</v>
      </c>
      <c r="E660" s="28" t="s">
        <v>9</v>
      </c>
      <c r="F660" s="13" t="s">
        <v>113</v>
      </c>
      <c r="G660" s="19">
        <v>113</v>
      </c>
      <c r="H660" s="19"/>
      <c r="I660" s="19">
        <v>7</v>
      </c>
      <c r="J660" s="19">
        <v>99</v>
      </c>
      <c r="K660" s="19">
        <v>7</v>
      </c>
    </row>
    <row r="661" spans="1:11">
      <c r="A661" s="22">
        <v>655</v>
      </c>
      <c r="B661" s="22" t="s">
        <v>262</v>
      </c>
      <c r="C661" s="21" t="s">
        <v>175</v>
      </c>
      <c r="D661" s="21" t="s">
        <v>176</v>
      </c>
      <c r="E661" s="28" t="s">
        <v>11</v>
      </c>
      <c r="F661" s="13" t="s">
        <v>114</v>
      </c>
      <c r="G661" s="19">
        <v>43</v>
      </c>
      <c r="H661" s="19"/>
      <c r="I661" s="19">
        <v>3</v>
      </c>
      <c r="J661" s="19">
        <v>39</v>
      </c>
      <c r="K661" s="19">
        <v>1</v>
      </c>
    </row>
    <row r="662" spans="1:11">
      <c r="A662" s="22">
        <v>656</v>
      </c>
      <c r="B662" s="22" t="s">
        <v>262</v>
      </c>
      <c r="C662" s="21" t="s">
        <v>175</v>
      </c>
      <c r="D662" s="21" t="s">
        <v>176</v>
      </c>
      <c r="E662" s="28" t="s">
        <v>13</v>
      </c>
      <c r="F662" s="13" t="s">
        <v>115</v>
      </c>
      <c r="G662" s="19">
        <v>26</v>
      </c>
      <c r="H662" s="19"/>
      <c r="I662" s="19">
        <v>3</v>
      </c>
      <c r="J662" s="19">
        <v>22</v>
      </c>
      <c r="K662" s="19">
        <v>1</v>
      </c>
    </row>
    <row r="663" spans="1:11">
      <c r="A663" s="22">
        <v>657</v>
      </c>
      <c r="B663" s="22" t="s">
        <v>262</v>
      </c>
      <c r="C663" s="21" t="s">
        <v>175</v>
      </c>
      <c r="D663" s="21" t="s">
        <v>176</v>
      </c>
      <c r="E663" s="28" t="s">
        <v>15</v>
      </c>
      <c r="F663" s="13" t="s">
        <v>116</v>
      </c>
      <c r="G663" s="19">
        <v>63</v>
      </c>
      <c r="H663" s="19"/>
      <c r="I663" s="19">
        <v>8</v>
      </c>
      <c r="J663" s="19">
        <v>55</v>
      </c>
      <c r="K663" s="19"/>
    </row>
    <row r="664" spans="1:11">
      <c r="A664" s="22">
        <v>658</v>
      </c>
      <c r="B664" s="22" t="s">
        <v>262</v>
      </c>
      <c r="C664" s="21" t="s">
        <v>175</v>
      </c>
      <c r="D664" s="21" t="s">
        <v>176</v>
      </c>
      <c r="E664" s="28" t="s">
        <v>19</v>
      </c>
      <c r="F664" s="13" t="s">
        <v>117</v>
      </c>
      <c r="G664" s="19">
        <v>43</v>
      </c>
      <c r="H664" s="19"/>
      <c r="I664" s="19">
        <v>10</v>
      </c>
      <c r="J664" s="19">
        <v>32</v>
      </c>
      <c r="K664" s="19">
        <v>2</v>
      </c>
    </row>
    <row r="665" spans="1:11">
      <c r="A665" s="22">
        <v>659</v>
      </c>
      <c r="B665" s="22" t="s">
        <v>262</v>
      </c>
      <c r="C665" s="21" t="s">
        <v>175</v>
      </c>
      <c r="D665" s="21" t="s">
        <v>176</v>
      </c>
      <c r="E665" s="28" t="s">
        <v>21</v>
      </c>
      <c r="F665" s="13" t="s">
        <v>118</v>
      </c>
      <c r="G665" s="19">
        <v>64</v>
      </c>
      <c r="H665" s="19"/>
      <c r="I665" s="19">
        <v>9</v>
      </c>
      <c r="J665" s="19">
        <v>51</v>
      </c>
      <c r="K665" s="19">
        <v>4</v>
      </c>
    </row>
    <row r="666" spans="1:11">
      <c r="A666" s="22">
        <v>660</v>
      </c>
      <c r="B666" s="22" t="s">
        <v>262</v>
      </c>
      <c r="C666" s="21" t="s">
        <v>175</v>
      </c>
      <c r="D666" s="21" t="s">
        <v>176</v>
      </c>
      <c r="E666" s="28" t="s">
        <v>23</v>
      </c>
      <c r="F666" s="13" t="s">
        <v>119</v>
      </c>
      <c r="G666" s="19">
        <v>52</v>
      </c>
      <c r="H666" s="19"/>
      <c r="I666" s="19">
        <v>6</v>
      </c>
      <c r="J666" s="19">
        <v>44</v>
      </c>
      <c r="K666" s="19">
        <v>2</v>
      </c>
    </row>
    <row r="667" spans="1:11">
      <c r="A667" s="22">
        <v>661</v>
      </c>
      <c r="B667" s="22" t="s">
        <v>262</v>
      </c>
      <c r="C667" s="21" t="s">
        <v>175</v>
      </c>
      <c r="D667" s="21" t="s">
        <v>176</v>
      </c>
      <c r="E667" s="28" t="s">
        <v>25</v>
      </c>
      <c r="F667" s="13" t="s">
        <v>120</v>
      </c>
      <c r="G667" s="19">
        <v>77</v>
      </c>
      <c r="H667" s="19"/>
      <c r="I667" s="19">
        <v>10</v>
      </c>
      <c r="J667" s="19">
        <v>65</v>
      </c>
      <c r="K667" s="19">
        <v>2</v>
      </c>
    </row>
    <row r="668" spans="1:11">
      <c r="A668" s="22">
        <v>662</v>
      </c>
      <c r="B668" s="22" t="s">
        <v>262</v>
      </c>
      <c r="C668" s="21" t="s">
        <v>175</v>
      </c>
      <c r="D668" s="21" t="s">
        <v>176</v>
      </c>
      <c r="E668" s="28" t="s">
        <v>27</v>
      </c>
      <c r="F668" s="13" t="s">
        <v>121</v>
      </c>
      <c r="G668" s="19">
        <v>86</v>
      </c>
      <c r="H668" s="19"/>
      <c r="I668" s="19">
        <v>8</v>
      </c>
      <c r="J668" s="19">
        <v>76</v>
      </c>
      <c r="K668" s="19">
        <v>3</v>
      </c>
    </row>
    <row r="669" spans="1:11">
      <c r="A669" s="22">
        <v>663</v>
      </c>
      <c r="B669" s="22" t="s">
        <v>262</v>
      </c>
      <c r="C669" s="21" t="s">
        <v>175</v>
      </c>
      <c r="D669" s="21" t="s">
        <v>176</v>
      </c>
      <c r="E669" s="28" t="s">
        <v>29</v>
      </c>
      <c r="F669" s="13" t="s">
        <v>122</v>
      </c>
      <c r="G669" s="19">
        <v>15</v>
      </c>
      <c r="H669" s="19"/>
      <c r="I669" s="19">
        <v>2</v>
      </c>
      <c r="J669" s="19">
        <v>13</v>
      </c>
      <c r="K669" s="19"/>
    </row>
    <row r="670" spans="1:11">
      <c r="A670" s="22">
        <v>664</v>
      </c>
      <c r="B670" s="22" t="s">
        <v>262</v>
      </c>
      <c r="C670" s="21" t="s">
        <v>175</v>
      </c>
      <c r="D670" s="21" t="s">
        <v>176</v>
      </c>
      <c r="E670" s="28" t="s">
        <v>31</v>
      </c>
      <c r="F670" s="13" t="s">
        <v>123</v>
      </c>
      <c r="G670" s="19">
        <v>94</v>
      </c>
      <c r="H670" s="19"/>
      <c r="I670" s="19">
        <v>8</v>
      </c>
      <c r="J670" s="19">
        <v>80</v>
      </c>
      <c r="K670" s="19">
        <v>6</v>
      </c>
    </row>
    <row r="671" spans="1:11">
      <c r="A671" s="22">
        <v>665</v>
      </c>
      <c r="B671" s="22" t="s">
        <v>262</v>
      </c>
      <c r="C671" s="21" t="s">
        <v>175</v>
      </c>
      <c r="D671" s="21" t="s">
        <v>176</v>
      </c>
      <c r="E671" s="28" t="s">
        <v>33</v>
      </c>
      <c r="F671" s="13" t="s">
        <v>124</v>
      </c>
      <c r="G671" s="19">
        <v>55</v>
      </c>
      <c r="H671" s="19"/>
      <c r="I671" s="19">
        <v>3</v>
      </c>
      <c r="J671" s="19">
        <v>53</v>
      </c>
      <c r="K671" s="19"/>
    </row>
    <row r="672" spans="1:11">
      <c r="A672" s="22">
        <v>666</v>
      </c>
      <c r="B672" s="22" t="s">
        <v>262</v>
      </c>
      <c r="C672" s="21" t="s">
        <v>175</v>
      </c>
      <c r="D672" s="21" t="s">
        <v>176</v>
      </c>
      <c r="E672" s="28" t="s">
        <v>35</v>
      </c>
      <c r="F672" s="13" t="s">
        <v>125</v>
      </c>
      <c r="G672" s="19">
        <v>64</v>
      </c>
      <c r="H672" s="19"/>
      <c r="I672" s="19">
        <v>7</v>
      </c>
      <c r="J672" s="19">
        <v>55</v>
      </c>
      <c r="K672" s="19">
        <v>2</v>
      </c>
    </row>
    <row r="673" spans="1:11">
      <c r="A673" s="22">
        <v>667</v>
      </c>
      <c r="B673" s="22" t="s">
        <v>262</v>
      </c>
      <c r="C673" s="21" t="s">
        <v>175</v>
      </c>
      <c r="D673" s="21" t="s">
        <v>176</v>
      </c>
      <c r="E673" s="28" t="s">
        <v>37</v>
      </c>
      <c r="F673" s="13" t="s">
        <v>126</v>
      </c>
      <c r="G673" s="19">
        <v>30</v>
      </c>
      <c r="H673" s="19"/>
      <c r="I673" s="19">
        <v>2</v>
      </c>
      <c r="J673" s="19">
        <v>27</v>
      </c>
      <c r="K673" s="19">
        <v>1</v>
      </c>
    </row>
    <row r="674" spans="1:11">
      <c r="A674" s="22">
        <v>668</v>
      </c>
      <c r="B674" s="22" t="s">
        <v>262</v>
      </c>
      <c r="C674" s="21" t="s">
        <v>175</v>
      </c>
      <c r="D674" s="21" t="s">
        <v>176</v>
      </c>
      <c r="E674" s="28" t="s">
        <v>39</v>
      </c>
      <c r="F674" s="13" t="s">
        <v>127</v>
      </c>
      <c r="G674" s="19">
        <v>103</v>
      </c>
      <c r="H674" s="19"/>
      <c r="I674" s="19">
        <v>10</v>
      </c>
      <c r="J674" s="19">
        <v>83</v>
      </c>
      <c r="K674" s="19">
        <v>10</v>
      </c>
    </row>
    <row r="675" spans="1:11">
      <c r="A675" s="22">
        <v>669</v>
      </c>
      <c r="B675" s="22" t="s">
        <v>262</v>
      </c>
      <c r="C675" s="21" t="s">
        <v>175</v>
      </c>
      <c r="D675" s="21" t="s">
        <v>176</v>
      </c>
      <c r="E675" s="28" t="s">
        <v>41</v>
      </c>
      <c r="F675" s="13" t="s">
        <v>128</v>
      </c>
      <c r="G675" s="19">
        <v>38</v>
      </c>
      <c r="H675" s="19"/>
      <c r="I675" s="19">
        <v>2</v>
      </c>
      <c r="J675" s="19">
        <v>36</v>
      </c>
      <c r="K675" s="19"/>
    </row>
    <row r="676" spans="1:11">
      <c r="A676" s="22">
        <v>670</v>
      </c>
      <c r="B676" s="22" t="s">
        <v>262</v>
      </c>
      <c r="C676" s="21" t="s">
        <v>175</v>
      </c>
      <c r="D676" s="21" t="s">
        <v>176</v>
      </c>
      <c r="E676" s="28" t="s">
        <v>43</v>
      </c>
      <c r="F676" s="13" t="s">
        <v>129</v>
      </c>
      <c r="G676" s="19">
        <v>26</v>
      </c>
      <c r="H676" s="19"/>
      <c r="I676" s="19">
        <v>1</v>
      </c>
      <c r="J676" s="19">
        <v>24</v>
      </c>
      <c r="K676" s="19">
        <v>1</v>
      </c>
    </row>
    <row r="677" spans="1:11">
      <c r="A677" s="22">
        <v>671</v>
      </c>
      <c r="B677" s="22" t="s">
        <v>262</v>
      </c>
      <c r="C677" s="21" t="s">
        <v>175</v>
      </c>
      <c r="D677" s="21" t="s">
        <v>176</v>
      </c>
      <c r="E677" s="28" t="s">
        <v>17</v>
      </c>
      <c r="F677" s="13" t="s">
        <v>130</v>
      </c>
      <c r="G677" s="19">
        <v>35</v>
      </c>
      <c r="H677" s="19"/>
      <c r="I677" s="19">
        <v>3</v>
      </c>
      <c r="J677" s="19">
        <v>29</v>
      </c>
      <c r="K677" s="19">
        <v>3</v>
      </c>
    </row>
    <row r="678" spans="1:11">
      <c r="A678" s="22">
        <v>672</v>
      </c>
      <c r="B678" s="22" t="s">
        <v>262</v>
      </c>
      <c r="C678" s="21" t="s">
        <v>175</v>
      </c>
      <c r="D678" s="21" t="s">
        <v>176</v>
      </c>
      <c r="E678" s="28" t="s">
        <v>252</v>
      </c>
      <c r="F678" s="13" t="s">
        <v>45</v>
      </c>
      <c r="G678" s="19">
        <v>23</v>
      </c>
      <c r="H678" s="19"/>
      <c r="I678" s="19">
        <v>1</v>
      </c>
      <c r="J678" s="19">
        <v>22</v>
      </c>
      <c r="K678" s="19"/>
    </row>
    <row r="679" spans="1:11">
      <c r="A679" s="22">
        <v>673</v>
      </c>
      <c r="B679" s="22" t="s">
        <v>262</v>
      </c>
      <c r="C679" s="21" t="s">
        <v>175</v>
      </c>
      <c r="D679" s="21" t="s">
        <v>176</v>
      </c>
      <c r="E679" s="28" t="s">
        <v>253</v>
      </c>
      <c r="F679" s="13" t="s">
        <v>46</v>
      </c>
      <c r="G679" s="19">
        <v>8</v>
      </c>
      <c r="H679" s="19"/>
      <c r="I679" s="19"/>
      <c r="J679" s="19">
        <v>8</v>
      </c>
      <c r="K679" s="19"/>
    </row>
    <row r="680" spans="1:11">
      <c r="A680" s="22">
        <v>674</v>
      </c>
      <c r="B680" s="22" t="s">
        <v>262</v>
      </c>
      <c r="C680" s="21" t="s">
        <v>175</v>
      </c>
      <c r="D680" s="21" t="s">
        <v>176</v>
      </c>
      <c r="E680" s="28" t="s">
        <v>254</v>
      </c>
      <c r="F680" s="13" t="s">
        <v>47</v>
      </c>
      <c r="G680" s="19">
        <v>61</v>
      </c>
      <c r="H680" s="19"/>
      <c r="I680" s="19">
        <v>7</v>
      </c>
      <c r="J680" s="19">
        <v>54</v>
      </c>
      <c r="K680" s="19">
        <v>1</v>
      </c>
    </row>
    <row r="681" spans="1:11">
      <c r="A681" s="22">
        <v>675</v>
      </c>
      <c r="B681" s="22" t="s">
        <v>262</v>
      </c>
      <c r="C681" s="21" t="s">
        <v>175</v>
      </c>
      <c r="D681" s="21" t="s">
        <v>176</v>
      </c>
      <c r="E681" s="28" t="s">
        <v>255</v>
      </c>
      <c r="F681" s="13" t="s">
        <v>48</v>
      </c>
      <c r="G681" s="19">
        <v>26</v>
      </c>
      <c r="H681" s="19"/>
      <c r="I681" s="19">
        <v>3</v>
      </c>
      <c r="J681" s="19">
        <v>23</v>
      </c>
      <c r="K681" s="19"/>
    </row>
    <row r="682" spans="1:11">
      <c r="A682" s="22">
        <v>676</v>
      </c>
      <c r="B682" s="22" t="s">
        <v>262</v>
      </c>
      <c r="C682" s="21" t="s">
        <v>175</v>
      </c>
      <c r="D682" s="21" t="s">
        <v>176</v>
      </c>
      <c r="E682" s="28" t="s">
        <v>256</v>
      </c>
      <c r="F682" s="13" t="s">
        <v>131</v>
      </c>
      <c r="G682" s="19">
        <v>333</v>
      </c>
      <c r="H682" s="19"/>
      <c r="I682" s="19">
        <v>36</v>
      </c>
      <c r="J682" s="19">
        <v>289</v>
      </c>
      <c r="K682" s="19">
        <v>8</v>
      </c>
    </row>
    <row r="683" spans="1:11">
      <c r="A683" s="22">
        <v>677</v>
      </c>
      <c r="B683" s="22" t="s">
        <v>262</v>
      </c>
      <c r="C683" s="21" t="s">
        <v>183</v>
      </c>
      <c r="D683" s="21" t="s">
        <v>184</v>
      </c>
      <c r="E683" s="28" t="s">
        <v>104</v>
      </c>
      <c r="F683" s="13" t="s">
        <v>4</v>
      </c>
      <c r="G683" s="19">
        <v>16</v>
      </c>
      <c r="H683" s="19">
        <v>1</v>
      </c>
      <c r="I683" s="19">
        <v>2</v>
      </c>
      <c r="J683" s="19">
        <v>12</v>
      </c>
      <c r="K683" s="19">
        <v>1</v>
      </c>
    </row>
    <row r="684" spans="1:11">
      <c r="A684" s="22">
        <v>678</v>
      </c>
      <c r="B684" s="22" t="s">
        <v>262</v>
      </c>
      <c r="C684" s="21" t="s">
        <v>183</v>
      </c>
      <c r="D684" s="21" t="s">
        <v>184</v>
      </c>
      <c r="E684" s="28" t="s">
        <v>5</v>
      </c>
      <c r="F684" s="13" t="s">
        <v>111</v>
      </c>
      <c r="G684" s="19">
        <v>45</v>
      </c>
      <c r="H684" s="19"/>
      <c r="I684" s="19">
        <v>6</v>
      </c>
      <c r="J684" s="19">
        <v>39</v>
      </c>
      <c r="K684" s="19"/>
    </row>
    <row r="685" spans="1:11">
      <c r="A685" s="22">
        <v>679</v>
      </c>
      <c r="B685" s="22" t="s">
        <v>262</v>
      </c>
      <c r="C685" s="21" t="s">
        <v>183</v>
      </c>
      <c r="D685" s="21" t="s">
        <v>184</v>
      </c>
      <c r="E685" s="28" t="s">
        <v>7</v>
      </c>
      <c r="F685" s="13" t="s">
        <v>112</v>
      </c>
      <c r="G685" s="19">
        <v>19</v>
      </c>
      <c r="H685" s="19"/>
      <c r="I685" s="19"/>
      <c r="J685" s="19">
        <v>18</v>
      </c>
      <c r="K685" s="19">
        <v>1</v>
      </c>
    </row>
    <row r="686" spans="1:11">
      <c r="A686" s="22">
        <v>680</v>
      </c>
      <c r="B686" s="22" t="s">
        <v>262</v>
      </c>
      <c r="C686" s="21" t="s">
        <v>183</v>
      </c>
      <c r="D686" s="21" t="s">
        <v>184</v>
      </c>
      <c r="E686" s="28" t="s">
        <v>9</v>
      </c>
      <c r="F686" s="13" t="s">
        <v>113</v>
      </c>
      <c r="G686" s="19">
        <v>84</v>
      </c>
      <c r="H686" s="19"/>
      <c r="I686" s="19">
        <v>6</v>
      </c>
      <c r="J686" s="19">
        <v>71</v>
      </c>
      <c r="K686" s="19">
        <v>7</v>
      </c>
    </row>
    <row r="687" spans="1:11">
      <c r="A687" s="22">
        <v>681</v>
      </c>
      <c r="B687" s="22" t="s">
        <v>262</v>
      </c>
      <c r="C687" s="21" t="s">
        <v>183</v>
      </c>
      <c r="D687" s="21" t="s">
        <v>184</v>
      </c>
      <c r="E687" s="28" t="s">
        <v>11</v>
      </c>
      <c r="F687" s="13" t="s">
        <v>114</v>
      </c>
      <c r="G687" s="19">
        <v>24</v>
      </c>
      <c r="H687" s="19"/>
      <c r="I687" s="19">
        <v>3</v>
      </c>
      <c r="J687" s="19">
        <v>19</v>
      </c>
      <c r="K687" s="19">
        <v>2</v>
      </c>
    </row>
    <row r="688" spans="1:11">
      <c r="A688" s="22">
        <v>682</v>
      </c>
      <c r="B688" s="22" t="s">
        <v>262</v>
      </c>
      <c r="C688" s="21" t="s">
        <v>183</v>
      </c>
      <c r="D688" s="21" t="s">
        <v>184</v>
      </c>
      <c r="E688" s="28" t="s">
        <v>13</v>
      </c>
      <c r="F688" s="13" t="s">
        <v>115</v>
      </c>
      <c r="G688" s="19">
        <v>20</v>
      </c>
      <c r="H688" s="19"/>
      <c r="I688" s="19">
        <v>1</v>
      </c>
      <c r="J688" s="19">
        <v>19</v>
      </c>
      <c r="K688" s="19"/>
    </row>
    <row r="689" spans="1:11">
      <c r="A689" s="22">
        <v>683</v>
      </c>
      <c r="B689" s="22" t="s">
        <v>262</v>
      </c>
      <c r="C689" s="21" t="s">
        <v>183</v>
      </c>
      <c r="D689" s="21" t="s">
        <v>184</v>
      </c>
      <c r="E689" s="28" t="s">
        <v>15</v>
      </c>
      <c r="F689" s="13" t="s">
        <v>116</v>
      </c>
      <c r="G689" s="19">
        <v>61</v>
      </c>
      <c r="H689" s="19"/>
      <c r="I689" s="19">
        <v>8</v>
      </c>
      <c r="J689" s="19">
        <v>50</v>
      </c>
      <c r="K689" s="19">
        <v>3</v>
      </c>
    </row>
    <row r="690" spans="1:11">
      <c r="A690" s="22">
        <v>684</v>
      </c>
      <c r="B690" s="22" t="s">
        <v>262</v>
      </c>
      <c r="C690" s="21" t="s">
        <v>183</v>
      </c>
      <c r="D690" s="21" t="s">
        <v>184</v>
      </c>
      <c r="E690" s="28" t="s">
        <v>19</v>
      </c>
      <c r="F690" s="13" t="s">
        <v>117</v>
      </c>
      <c r="G690" s="19">
        <v>228</v>
      </c>
      <c r="H690" s="19"/>
      <c r="I690" s="19">
        <v>29</v>
      </c>
      <c r="J690" s="19">
        <v>186</v>
      </c>
      <c r="K690" s="19">
        <v>14</v>
      </c>
    </row>
    <row r="691" spans="1:11">
      <c r="A691" s="22">
        <v>685</v>
      </c>
      <c r="B691" s="22" t="s">
        <v>262</v>
      </c>
      <c r="C691" s="21" t="s">
        <v>183</v>
      </c>
      <c r="D691" s="21" t="s">
        <v>184</v>
      </c>
      <c r="E691" s="28" t="s">
        <v>21</v>
      </c>
      <c r="F691" s="13" t="s">
        <v>118</v>
      </c>
      <c r="G691" s="19">
        <v>57</v>
      </c>
      <c r="H691" s="19"/>
      <c r="I691" s="19">
        <v>5</v>
      </c>
      <c r="J691" s="19">
        <v>50</v>
      </c>
      <c r="K691" s="19">
        <v>2</v>
      </c>
    </row>
    <row r="692" spans="1:11">
      <c r="A692" s="22">
        <v>686</v>
      </c>
      <c r="B692" s="22" t="s">
        <v>262</v>
      </c>
      <c r="C692" s="21" t="s">
        <v>183</v>
      </c>
      <c r="D692" s="21" t="s">
        <v>184</v>
      </c>
      <c r="E692" s="28" t="s">
        <v>23</v>
      </c>
      <c r="F692" s="13" t="s">
        <v>119</v>
      </c>
      <c r="G692" s="19">
        <v>144</v>
      </c>
      <c r="H692" s="19"/>
      <c r="I692" s="19">
        <v>10</v>
      </c>
      <c r="J692" s="19">
        <v>127</v>
      </c>
      <c r="K692" s="19">
        <v>7</v>
      </c>
    </row>
    <row r="693" spans="1:11">
      <c r="A693" s="22">
        <v>687</v>
      </c>
      <c r="B693" s="22" t="s">
        <v>262</v>
      </c>
      <c r="C693" s="21" t="s">
        <v>183</v>
      </c>
      <c r="D693" s="21" t="s">
        <v>184</v>
      </c>
      <c r="E693" s="28" t="s">
        <v>25</v>
      </c>
      <c r="F693" s="13" t="s">
        <v>120</v>
      </c>
      <c r="G693" s="19">
        <v>51</v>
      </c>
      <c r="H693" s="19"/>
      <c r="I693" s="19">
        <v>6</v>
      </c>
      <c r="J693" s="19">
        <v>41</v>
      </c>
      <c r="K693" s="19">
        <v>4</v>
      </c>
    </row>
    <row r="694" spans="1:11">
      <c r="A694" s="22">
        <v>688</v>
      </c>
      <c r="B694" s="22" t="s">
        <v>262</v>
      </c>
      <c r="C694" s="21" t="s">
        <v>183</v>
      </c>
      <c r="D694" s="21" t="s">
        <v>184</v>
      </c>
      <c r="E694" s="28" t="s">
        <v>27</v>
      </c>
      <c r="F694" s="13" t="s">
        <v>121</v>
      </c>
      <c r="G694" s="19">
        <v>130</v>
      </c>
      <c r="H694" s="19"/>
      <c r="I694" s="19">
        <v>13</v>
      </c>
      <c r="J694" s="19">
        <v>115</v>
      </c>
      <c r="K694" s="19">
        <v>2</v>
      </c>
    </row>
    <row r="695" spans="1:11">
      <c r="A695" s="22">
        <v>689</v>
      </c>
      <c r="B695" s="22" t="s">
        <v>262</v>
      </c>
      <c r="C695" s="21" t="s">
        <v>183</v>
      </c>
      <c r="D695" s="21" t="s">
        <v>184</v>
      </c>
      <c r="E695" s="28" t="s">
        <v>29</v>
      </c>
      <c r="F695" s="13" t="s">
        <v>122</v>
      </c>
      <c r="G695" s="19">
        <v>134</v>
      </c>
      <c r="H695" s="19"/>
      <c r="I695" s="19">
        <v>8</v>
      </c>
      <c r="J695" s="19">
        <v>122</v>
      </c>
      <c r="K695" s="19">
        <v>4</v>
      </c>
    </row>
    <row r="696" spans="1:11">
      <c r="A696" s="22">
        <v>690</v>
      </c>
      <c r="B696" s="22" t="s">
        <v>262</v>
      </c>
      <c r="C696" s="21" t="s">
        <v>183</v>
      </c>
      <c r="D696" s="21" t="s">
        <v>184</v>
      </c>
      <c r="E696" s="28" t="s">
        <v>31</v>
      </c>
      <c r="F696" s="13" t="s">
        <v>123</v>
      </c>
      <c r="G696" s="19">
        <v>96</v>
      </c>
      <c r="H696" s="19"/>
      <c r="I696" s="19">
        <v>7</v>
      </c>
      <c r="J696" s="19">
        <v>82</v>
      </c>
      <c r="K696" s="19">
        <v>7</v>
      </c>
    </row>
    <row r="697" spans="1:11">
      <c r="A697" s="22">
        <v>691</v>
      </c>
      <c r="B697" s="22" t="s">
        <v>262</v>
      </c>
      <c r="C697" s="21" t="s">
        <v>183</v>
      </c>
      <c r="D697" s="21" t="s">
        <v>184</v>
      </c>
      <c r="E697" s="28" t="s">
        <v>33</v>
      </c>
      <c r="F697" s="13" t="s">
        <v>124</v>
      </c>
      <c r="G697" s="19">
        <v>29</v>
      </c>
      <c r="H697" s="19"/>
      <c r="I697" s="19">
        <v>2</v>
      </c>
      <c r="J697" s="19">
        <v>27</v>
      </c>
      <c r="K697" s="19"/>
    </row>
    <row r="698" spans="1:11">
      <c r="A698" s="22">
        <v>692</v>
      </c>
      <c r="B698" s="22" t="s">
        <v>262</v>
      </c>
      <c r="C698" s="21" t="s">
        <v>183</v>
      </c>
      <c r="D698" s="21" t="s">
        <v>184</v>
      </c>
      <c r="E698" s="28" t="s">
        <v>35</v>
      </c>
      <c r="F698" s="13" t="s">
        <v>125</v>
      </c>
      <c r="G698" s="19">
        <v>159</v>
      </c>
      <c r="H698" s="19"/>
      <c r="I698" s="19">
        <v>14</v>
      </c>
      <c r="J698" s="19">
        <v>132</v>
      </c>
      <c r="K698" s="19">
        <v>13</v>
      </c>
    </row>
    <row r="699" spans="1:11">
      <c r="A699" s="22">
        <v>693</v>
      </c>
      <c r="B699" s="22" t="s">
        <v>262</v>
      </c>
      <c r="C699" s="21" t="s">
        <v>183</v>
      </c>
      <c r="D699" s="21" t="s">
        <v>184</v>
      </c>
      <c r="E699" s="28" t="s">
        <v>37</v>
      </c>
      <c r="F699" s="13" t="s">
        <v>126</v>
      </c>
      <c r="G699" s="19">
        <v>64</v>
      </c>
      <c r="H699" s="19"/>
      <c r="I699" s="19">
        <v>5</v>
      </c>
      <c r="J699" s="19">
        <v>54</v>
      </c>
      <c r="K699" s="19">
        <v>5</v>
      </c>
    </row>
    <row r="700" spans="1:11">
      <c r="A700" s="22">
        <v>694</v>
      </c>
      <c r="B700" s="22" t="s">
        <v>262</v>
      </c>
      <c r="C700" s="21" t="s">
        <v>183</v>
      </c>
      <c r="D700" s="21" t="s">
        <v>184</v>
      </c>
      <c r="E700" s="28" t="s">
        <v>39</v>
      </c>
      <c r="F700" s="13" t="s">
        <v>127</v>
      </c>
      <c r="G700" s="19">
        <v>311</v>
      </c>
      <c r="H700" s="19"/>
      <c r="I700" s="19">
        <v>29</v>
      </c>
      <c r="J700" s="19">
        <v>258</v>
      </c>
      <c r="K700" s="19">
        <v>24</v>
      </c>
    </row>
    <row r="701" spans="1:11">
      <c r="A701" s="22">
        <v>695</v>
      </c>
      <c r="B701" s="22" t="s">
        <v>262</v>
      </c>
      <c r="C701" s="21" t="s">
        <v>183</v>
      </c>
      <c r="D701" s="21" t="s">
        <v>184</v>
      </c>
      <c r="E701" s="28" t="s">
        <v>41</v>
      </c>
      <c r="F701" s="13" t="s">
        <v>128</v>
      </c>
      <c r="G701" s="19">
        <v>34</v>
      </c>
      <c r="H701" s="19"/>
      <c r="I701" s="19">
        <v>6</v>
      </c>
      <c r="J701" s="19">
        <v>27</v>
      </c>
      <c r="K701" s="19">
        <v>1</v>
      </c>
    </row>
    <row r="702" spans="1:11">
      <c r="A702" s="22">
        <v>696</v>
      </c>
      <c r="B702" s="22" t="s">
        <v>262</v>
      </c>
      <c r="C702" s="21" t="s">
        <v>183</v>
      </c>
      <c r="D702" s="21" t="s">
        <v>184</v>
      </c>
      <c r="E702" s="28" t="s">
        <v>43</v>
      </c>
      <c r="F702" s="13" t="s">
        <v>129</v>
      </c>
      <c r="G702" s="19">
        <v>34</v>
      </c>
      <c r="H702" s="19"/>
      <c r="I702" s="19">
        <v>4</v>
      </c>
      <c r="J702" s="19">
        <v>29</v>
      </c>
      <c r="K702" s="19">
        <v>1</v>
      </c>
    </row>
    <row r="703" spans="1:11">
      <c r="A703" s="22">
        <v>697</v>
      </c>
      <c r="B703" s="22" t="s">
        <v>262</v>
      </c>
      <c r="C703" s="21" t="s">
        <v>183</v>
      </c>
      <c r="D703" s="21" t="s">
        <v>184</v>
      </c>
      <c r="E703" s="28" t="s">
        <v>17</v>
      </c>
      <c r="F703" s="13" t="s">
        <v>130</v>
      </c>
      <c r="G703" s="19">
        <v>15</v>
      </c>
      <c r="H703" s="19"/>
      <c r="I703" s="19"/>
      <c r="J703" s="19">
        <v>15</v>
      </c>
      <c r="K703" s="19"/>
    </row>
    <row r="704" spans="1:11">
      <c r="A704" s="22">
        <v>698</v>
      </c>
      <c r="B704" s="22" t="s">
        <v>262</v>
      </c>
      <c r="C704" s="21" t="s">
        <v>183</v>
      </c>
      <c r="D704" s="21" t="s">
        <v>184</v>
      </c>
      <c r="E704" s="28" t="s">
        <v>252</v>
      </c>
      <c r="F704" s="13" t="s">
        <v>45</v>
      </c>
      <c r="G704" s="19">
        <v>21</v>
      </c>
      <c r="H704" s="19"/>
      <c r="I704" s="19">
        <v>1</v>
      </c>
      <c r="J704" s="19">
        <v>20</v>
      </c>
      <c r="K704" s="19"/>
    </row>
    <row r="705" spans="1:11">
      <c r="A705" s="22">
        <v>699</v>
      </c>
      <c r="B705" s="22" t="s">
        <v>262</v>
      </c>
      <c r="C705" s="21" t="s">
        <v>183</v>
      </c>
      <c r="D705" s="21" t="s">
        <v>184</v>
      </c>
      <c r="E705" s="28" t="s">
        <v>253</v>
      </c>
      <c r="F705" s="13" t="s">
        <v>46</v>
      </c>
      <c r="G705" s="19">
        <v>117</v>
      </c>
      <c r="H705" s="19">
        <v>1</v>
      </c>
      <c r="I705" s="19">
        <v>5</v>
      </c>
      <c r="J705" s="19">
        <v>106</v>
      </c>
      <c r="K705" s="19">
        <v>5</v>
      </c>
    </row>
    <row r="706" spans="1:11">
      <c r="A706" s="22">
        <v>700</v>
      </c>
      <c r="B706" s="22" t="s">
        <v>262</v>
      </c>
      <c r="C706" s="21" t="s">
        <v>183</v>
      </c>
      <c r="D706" s="21" t="s">
        <v>184</v>
      </c>
      <c r="E706" s="28" t="s">
        <v>254</v>
      </c>
      <c r="F706" s="13" t="s">
        <v>47</v>
      </c>
      <c r="G706" s="19">
        <v>123</v>
      </c>
      <c r="H706" s="19"/>
      <c r="I706" s="19">
        <v>6</v>
      </c>
      <c r="J706" s="19">
        <v>108</v>
      </c>
      <c r="K706" s="19">
        <v>9</v>
      </c>
    </row>
    <row r="707" spans="1:11">
      <c r="A707" s="22">
        <v>701</v>
      </c>
      <c r="B707" s="22" t="s">
        <v>262</v>
      </c>
      <c r="C707" s="21" t="s">
        <v>183</v>
      </c>
      <c r="D707" s="21" t="s">
        <v>184</v>
      </c>
      <c r="E707" s="28" t="s">
        <v>255</v>
      </c>
      <c r="F707" s="13" t="s">
        <v>48</v>
      </c>
      <c r="G707" s="19">
        <v>14</v>
      </c>
      <c r="H707" s="19"/>
      <c r="I707" s="19">
        <v>2</v>
      </c>
      <c r="J707" s="19">
        <v>10</v>
      </c>
      <c r="K707" s="19">
        <v>2</v>
      </c>
    </row>
    <row r="708" spans="1:11">
      <c r="A708" s="22">
        <v>702</v>
      </c>
      <c r="B708" s="22" t="s">
        <v>262</v>
      </c>
      <c r="C708" s="21" t="s">
        <v>183</v>
      </c>
      <c r="D708" s="21" t="s">
        <v>184</v>
      </c>
      <c r="E708" s="28" t="s">
        <v>256</v>
      </c>
      <c r="F708" s="13" t="s">
        <v>131</v>
      </c>
      <c r="G708" s="19">
        <v>207</v>
      </c>
      <c r="H708" s="19"/>
      <c r="I708" s="19">
        <v>17</v>
      </c>
      <c r="J708" s="19">
        <v>185</v>
      </c>
      <c r="K708" s="19">
        <v>5</v>
      </c>
    </row>
    <row r="709" spans="1:11">
      <c r="A709" s="22">
        <v>703</v>
      </c>
      <c r="B709" s="22" t="s">
        <v>262</v>
      </c>
      <c r="C709" s="21" t="s">
        <v>185</v>
      </c>
      <c r="D709" s="21" t="s">
        <v>186</v>
      </c>
      <c r="E709" s="28" t="s">
        <v>104</v>
      </c>
      <c r="F709" s="13" t="s">
        <v>4</v>
      </c>
      <c r="G709" s="19">
        <v>12</v>
      </c>
      <c r="H709" s="19"/>
      <c r="I709" s="19">
        <v>1</v>
      </c>
      <c r="J709" s="19">
        <v>12</v>
      </c>
      <c r="K709" s="19"/>
    </row>
    <row r="710" spans="1:11">
      <c r="A710" s="22">
        <v>704</v>
      </c>
      <c r="B710" s="22" t="s">
        <v>262</v>
      </c>
      <c r="C710" s="21" t="s">
        <v>185</v>
      </c>
      <c r="D710" s="21" t="s">
        <v>186</v>
      </c>
      <c r="E710" s="28" t="s">
        <v>5</v>
      </c>
      <c r="F710" s="13" t="s">
        <v>111</v>
      </c>
      <c r="G710" s="19">
        <v>31</v>
      </c>
      <c r="H710" s="19"/>
      <c r="I710" s="19">
        <v>1</v>
      </c>
      <c r="J710" s="19">
        <v>30</v>
      </c>
      <c r="K710" s="19"/>
    </row>
    <row r="711" spans="1:11">
      <c r="A711" s="22">
        <v>705</v>
      </c>
      <c r="B711" s="22" t="s">
        <v>262</v>
      </c>
      <c r="C711" s="21" t="s">
        <v>185</v>
      </c>
      <c r="D711" s="21" t="s">
        <v>186</v>
      </c>
      <c r="E711" s="28" t="s">
        <v>7</v>
      </c>
      <c r="F711" s="13" t="s">
        <v>112</v>
      </c>
      <c r="G711" s="19">
        <v>27</v>
      </c>
      <c r="H711" s="19"/>
      <c r="I711" s="19">
        <v>2</v>
      </c>
      <c r="J711" s="19">
        <v>23</v>
      </c>
      <c r="K711" s="19">
        <v>2</v>
      </c>
    </row>
    <row r="712" spans="1:11">
      <c r="A712" s="22">
        <v>706</v>
      </c>
      <c r="B712" s="22" t="s">
        <v>262</v>
      </c>
      <c r="C712" s="21" t="s">
        <v>185</v>
      </c>
      <c r="D712" s="21" t="s">
        <v>186</v>
      </c>
      <c r="E712" s="28" t="s">
        <v>9</v>
      </c>
      <c r="F712" s="13" t="s">
        <v>113</v>
      </c>
      <c r="G712" s="19">
        <v>54</v>
      </c>
      <c r="H712" s="19"/>
      <c r="I712" s="19">
        <v>5</v>
      </c>
      <c r="J712" s="19">
        <v>41</v>
      </c>
      <c r="K712" s="19">
        <v>8</v>
      </c>
    </row>
    <row r="713" spans="1:11">
      <c r="A713" s="22">
        <v>707</v>
      </c>
      <c r="B713" s="22" t="s">
        <v>262</v>
      </c>
      <c r="C713" s="21" t="s">
        <v>185</v>
      </c>
      <c r="D713" s="21" t="s">
        <v>186</v>
      </c>
      <c r="E713" s="28" t="s">
        <v>11</v>
      </c>
      <c r="F713" s="13" t="s">
        <v>114</v>
      </c>
      <c r="G713" s="19">
        <v>35</v>
      </c>
      <c r="H713" s="19"/>
      <c r="I713" s="19">
        <v>2</v>
      </c>
      <c r="J713" s="19">
        <v>30</v>
      </c>
      <c r="K713" s="19">
        <v>3</v>
      </c>
    </row>
    <row r="714" spans="1:11">
      <c r="A714" s="22">
        <v>708</v>
      </c>
      <c r="B714" s="22" t="s">
        <v>262</v>
      </c>
      <c r="C714" s="21" t="s">
        <v>185</v>
      </c>
      <c r="D714" s="21" t="s">
        <v>186</v>
      </c>
      <c r="E714" s="28" t="s">
        <v>13</v>
      </c>
      <c r="F714" s="13" t="s">
        <v>115</v>
      </c>
      <c r="G714" s="19">
        <v>13</v>
      </c>
      <c r="H714" s="19"/>
      <c r="I714" s="19"/>
      <c r="J714" s="19">
        <v>13</v>
      </c>
      <c r="K714" s="19"/>
    </row>
    <row r="715" spans="1:11">
      <c r="A715" s="22">
        <v>709</v>
      </c>
      <c r="B715" s="22" t="s">
        <v>262</v>
      </c>
      <c r="C715" s="21" t="s">
        <v>185</v>
      </c>
      <c r="D715" s="21" t="s">
        <v>186</v>
      </c>
      <c r="E715" s="28" t="s">
        <v>15</v>
      </c>
      <c r="F715" s="13" t="s">
        <v>116</v>
      </c>
      <c r="G715" s="19">
        <v>40</v>
      </c>
      <c r="H715" s="19"/>
      <c r="I715" s="19">
        <v>3</v>
      </c>
      <c r="J715" s="19">
        <v>35</v>
      </c>
      <c r="K715" s="19">
        <v>2</v>
      </c>
    </row>
    <row r="716" spans="1:11">
      <c r="A716" s="22">
        <v>710</v>
      </c>
      <c r="B716" s="22" t="s">
        <v>262</v>
      </c>
      <c r="C716" s="21" t="s">
        <v>185</v>
      </c>
      <c r="D716" s="21" t="s">
        <v>186</v>
      </c>
      <c r="E716" s="28" t="s">
        <v>19</v>
      </c>
      <c r="F716" s="13" t="s">
        <v>117</v>
      </c>
      <c r="G716" s="19">
        <v>24</v>
      </c>
      <c r="H716" s="19"/>
      <c r="I716" s="19">
        <v>3</v>
      </c>
      <c r="J716" s="19">
        <v>18</v>
      </c>
      <c r="K716" s="19">
        <v>3</v>
      </c>
    </row>
    <row r="717" spans="1:11">
      <c r="A717" s="22">
        <v>711</v>
      </c>
      <c r="B717" s="22" t="s">
        <v>262</v>
      </c>
      <c r="C717" s="21" t="s">
        <v>185</v>
      </c>
      <c r="D717" s="21" t="s">
        <v>186</v>
      </c>
      <c r="E717" s="28" t="s">
        <v>21</v>
      </c>
      <c r="F717" s="13" t="s">
        <v>118</v>
      </c>
      <c r="G717" s="19">
        <v>37</v>
      </c>
      <c r="H717" s="19"/>
      <c r="I717" s="19">
        <v>2</v>
      </c>
      <c r="J717" s="19">
        <v>32</v>
      </c>
      <c r="K717" s="19">
        <v>3</v>
      </c>
    </row>
    <row r="718" spans="1:11">
      <c r="A718" s="22">
        <v>712</v>
      </c>
      <c r="B718" s="22" t="s">
        <v>262</v>
      </c>
      <c r="C718" s="21" t="s">
        <v>185</v>
      </c>
      <c r="D718" s="21" t="s">
        <v>186</v>
      </c>
      <c r="E718" s="28" t="s">
        <v>23</v>
      </c>
      <c r="F718" s="13" t="s">
        <v>119</v>
      </c>
      <c r="G718" s="19">
        <v>47</v>
      </c>
      <c r="H718" s="19"/>
      <c r="I718" s="19">
        <v>1</v>
      </c>
      <c r="J718" s="19">
        <v>41</v>
      </c>
      <c r="K718" s="19">
        <v>5</v>
      </c>
    </row>
    <row r="719" spans="1:11">
      <c r="A719" s="22">
        <v>713</v>
      </c>
      <c r="B719" s="22" t="s">
        <v>262</v>
      </c>
      <c r="C719" s="21" t="s">
        <v>185</v>
      </c>
      <c r="D719" s="21" t="s">
        <v>186</v>
      </c>
      <c r="E719" s="28" t="s">
        <v>25</v>
      </c>
      <c r="F719" s="13" t="s">
        <v>120</v>
      </c>
      <c r="G719" s="19">
        <v>52</v>
      </c>
      <c r="H719" s="19"/>
      <c r="I719" s="19">
        <v>2</v>
      </c>
      <c r="J719" s="19">
        <v>46</v>
      </c>
      <c r="K719" s="19">
        <v>4</v>
      </c>
    </row>
    <row r="720" spans="1:11">
      <c r="A720" s="22">
        <v>714</v>
      </c>
      <c r="B720" s="22" t="s">
        <v>262</v>
      </c>
      <c r="C720" s="21" t="s">
        <v>185</v>
      </c>
      <c r="D720" s="21" t="s">
        <v>186</v>
      </c>
      <c r="E720" s="28" t="s">
        <v>27</v>
      </c>
      <c r="F720" s="13" t="s">
        <v>121</v>
      </c>
      <c r="G720" s="19">
        <v>5</v>
      </c>
      <c r="H720" s="19"/>
      <c r="I720" s="19"/>
      <c r="J720" s="19">
        <v>5</v>
      </c>
      <c r="K720" s="19"/>
    </row>
    <row r="721" spans="1:11">
      <c r="A721" s="22">
        <v>715</v>
      </c>
      <c r="B721" s="22" t="s">
        <v>262</v>
      </c>
      <c r="C721" s="21" t="s">
        <v>185</v>
      </c>
      <c r="D721" s="21" t="s">
        <v>186</v>
      </c>
      <c r="E721" s="28" t="s">
        <v>29</v>
      </c>
      <c r="F721" s="13" t="s">
        <v>122</v>
      </c>
      <c r="G721" s="19">
        <v>68</v>
      </c>
      <c r="H721" s="19"/>
      <c r="I721" s="19">
        <v>4</v>
      </c>
      <c r="J721" s="19">
        <v>60</v>
      </c>
      <c r="K721" s="19">
        <v>4</v>
      </c>
    </row>
    <row r="722" spans="1:11">
      <c r="A722" s="22">
        <v>716</v>
      </c>
      <c r="B722" s="22" t="s">
        <v>262</v>
      </c>
      <c r="C722" s="21" t="s">
        <v>185</v>
      </c>
      <c r="D722" s="21" t="s">
        <v>186</v>
      </c>
      <c r="E722" s="28" t="s">
        <v>31</v>
      </c>
      <c r="F722" s="13" t="s">
        <v>123</v>
      </c>
      <c r="G722" s="19">
        <v>20</v>
      </c>
      <c r="H722" s="19"/>
      <c r="I722" s="19"/>
      <c r="J722" s="19">
        <v>18</v>
      </c>
      <c r="K722" s="19">
        <v>2</v>
      </c>
    </row>
    <row r="723" spans="1:11">
      <c r="A723" s="22">
        <v>717</v>
      </c>
      <c r="B723" s="22" t="s">
        <v>262</v>
      </c>
      <c r="C723" s="21" t="s">
        <v>185</v>
      </c>
      <c r="D723" s="21" t="s">
        <v>186</v>
      </c>
      <c r="E723" s="28" t="s">
        <v>33</v>
      </c>
      <c r="F723" s="13" t="s">
        <v>124</v>
      </c>
      <c r="G723" s="19">
        <v>23</v>
      </c>
      <c r="H723" s="19"/>
      <c r="I723" s="19">
        <v>1</v>
      </c>
      <c r="J723" s="19">
        <v>20</v>
      </c>
      <c r="K723" s="19">
        <v>2</v>
      </c>
    </row>
    <row r="724" spans="1:11">
      <c r="A724" s="22">
        <v>718</v>
      </c>
      <c r="B724" s="22" t="s">
        <v>262</v>
      </c>
      <c r="C724" s="21" t="s">
        <v>185</v>
      </c>
      <c r="D724" s="21" t="s">
        <v>186</v>
      </c>
      <c r="E724" s="28" t="s">
        <v>35</v>
      </c>
      <c r="F724" s="13" t="s">
        <v>125</v>
      </c>
      <c r="G724" s="19">
        <v>75</v>
      </c>
      <c r="H724" s="19"/>
      <c r="I724" s="19">
        <v>4</v>
      </c>
      <c r="J724" s="19">
        <v>65</v>
      </c>
      <c r="K724" s="19">
        <v>6</v>
      </c>
    </row>
    <row r="725" spans="1:11">
      <c r="A725" s="22">
        <v>719</v>
      </c>
      <c r="B725" s="22" t="s">
        <v>262</v>
      </c>
      <c r="C725" s="21" t="s">
        <v>185</v>
      </c>
      <c r="D725" s="21" t="s">
        <v>186</v>
      </c>
      <c r="E725" s="28" t="s">
        <v>37</v>
      </c>
      <c r="F725" s="13" t="s">
        <v>126</v>
      </c>
      <c r="G725" s="19">
        <v>85</v>
      </c>
      <c r="H725" s="19"/>
      <c r="I725" s="19">
        <v>4</v>
      </c>
      <c r="J725" s="19">
        <v>75</v>
      </c>
      <c r="K725" s="19">
        <v>6</v>
      </c>
    </row>
    <row r="726" spans="1:11">
      <c r="A726" s="22">
        <v>720</v>
      </c>
      <c r="B726" s="22" t="s">
        <v>262</v>
      </c>
      <c r="C726" s="21" t="s">
        <v>185</v>
      </c>
      <c r="D726" s="21" t="s">
        <v>186</v>
      </c>
      <c r="E726" s="28" t="s">
        <v>39</v>
      </c>
      <c r="F726" s="13" t="s">
        <v>127</v>
      </c>
      <c r="G726" s="19">
        <v>28</v>
      </c>
      <c r="H726" s="19"/>
      <c r="I726" s="19">
        <v>1</v>
      </c>
      <c r="J726" s="19">
        <v>26</v>
      </c>
      <c r="K726" s="19">
        <v>1</v>
      </c>
    </row>
    <row r="727" spans="1:11">
      <c r="A727" s="22">
        <v>721</v>
      </c>
      <c r="B727" s="22" t="s">
        <v>262</v>
      </c>
      <c r="C727" s="21" t="s">
        <v>185</v>
      </c>
      <c r="D727" s="21" t="s">
        <v>186</v>
      </c>
      <c r="E727" s="28" t="s">
        <v>41</v>
      </c>
      <c r="F727" s="13" t="s">
        <v>128</v>
      </c>
      <c r="G727" s="19">
        <v>23</v>
      </c>
      <c r="H727" s="19"/>
      <c r="I727" s="19">
        <v>1</v>
      </c>
      <c r="J727" s="19">
        <v>22</v>
      </c>
      <c r="K727" s="19"/>
    </row>
    <row r="728" spans="1:11">
      <c r="A728" s="22">
        <v>722</v>
      </c>
      <c r="B728" s="22" t="s">
        <v>262</v>
      </c>
      <c r="C728" s="21" t="s">
        <v>185</v>
      </c>
      <c r="D728" s="21" t="s">
        <v>186</v>
      </c>
      <c r="E728" s="28" t="s">
        <v>43</v>
      </c>
      <c r="F728" s="13" t="s">
        <v>129</v>
      </c>
      <c r="G728" s="19">
        <v>21</v>
      </c>
      <c r="H728" s="19"/>
      <c r="I728" s="19">
        <v>1</v>
      </c>
      <c r="J728" s="19">
        <v>20</v>
      </c>
      <c r="K728" s="19"/>
    </row>
    <row r="729" spans="1:11">
      <c r="A729" s="22">
        <v>723</v>
      </c>
      <c r="B729" s="22" t="s">
        <v>262</v>
      </c>
      <c r="C729" s="21" t="s">
        <v>185</v>
      </c>
      <c r="D729" s="21" t="s">
        <v>186</v>
      </c>
      <c r="E729" s="28" t="s">
        <v>17</v>
      </c>
      <c r="F729" s="13" t="s">
        <v>130</v>
      </c>
      <c r="G729" s="19">
        <v>22</v>
      </c>
      <c r="H729" s="19"/>
      <c r="I729" s="19">
        <v>1</v>
      </c>
      <c r="J729" s="19">
        <v>20</v>
      </c>
      <c r="K729" s="19">
        <v>1</v>
      </c>
    </row>
    <row r="730" spans="1:11">
      <c r="A730" s="22">
        <v>724</v>
      </c>
      <c r="B730" s="22" t="s">
        <v>262</v>
      </c>
      <c r="C730" s="21" t="s">
        <v>185</v>
      </c>
      <c r="D730" s="21" t="s">
        <v>186</v>
      </c>
      <c r="E730" s="28" t="s">
        <v>252</v>
      </c>
      <c r="F730" s="13" t="s">
        <v>45</v>
      </c>
      <c r="G730" s="19">
        <v>17</v>
      </c>
      <c r="H730" s="19"/>
      <c r="I730" s="19">
        <v>1</v>
      </c>
      <c r="J730" s="19">
        <v>16</v>
      </c>
      <c r="K730" s="19"/>
    </row>
    <row r="731" spans="1:11">
      <c r="A731" s="22">
        <v>725</v>
      </c>
      <c r="B731" s="22" t="s">
        <v>262</v>
      </c>
      <c r="C731" s="21" t="s">
        <v>185</v>
      </c>
      <c r="D731" s="21" t="s">
        <v>186</v>
      </c>
      <c r="E731" s="28" t="s">
        <v>253</v>
      </c>
      <c r="F731" s="13" t="s">
        <v>46</v>
      </c>
      <c r="G731" s="19">
        <v>77</v>
      </c>
      <c r="H731" s="19"/>
      <c r="I731" s="19">
        <v>5</v>
      </c>
      <c r="J731" s="19">
        <v>66</v>
      </c>
      <c r="K731" s="19">
        <v>6</v>
      </c>
    </row>
    <row r="732" spans="1:11">
      <c r="A732" s="22">
        <v>726</v>
      </c>
      <c r="B732" s="22" t="s">
        <v>262</v>
      </c>
      <c r="C732" s="21" t="s">
        <v>185</v>
      </c>
      <c r="D732" s="21" t="s">
        <v>186</v>
      </c>
      <c r="E732" s="28" t="s">
        <v>254</v>
      </c>
      <c r="F732" s="13" t="s">
        <v>47</v>
      </c>
      <c r="G732" s="19">
        <v>61</v>
      </c>
      <c r="H732" s="19"/>
      <c r="I732" s="19">
        <v>3</v>
      </c>
      <c r="J732" s="19">
        <v>53</v>
      </c>
      <c r="K732" s="19">
        <v>5</v>
      </c>
    </row>
    <row r="733" spans="1:11">
      <c r="A733" s="22">
        <v>727</v>
      </c>
      <c r="B733" s="22" t="s">
        <v>262</v>
      </c>
      <c r="C733" s="21" t="s">
        <v>185</v>
      </c>
      <c r="D733" s="21" t="s">
        <v>186</v>
      </c>
      <c r="E733" s="28" t="s">
        <v>255</v>
      </c>
      <c r="F733" s="13" t="s">
        <v>48</v>
      </c>
      <c r="G733" s="19">
        <v>6</v>
      </c>
      <c r="H733" s="19"/>
      <c r="I733" s="19">
        <v>1</v>
      </c>
      <c r="J733" s="19">
        <v>4</v>
      </c>
      <c r="K733" s="19">
        <v>1</v>
      </c>
    </row>
    <row r="734" spans="1:11">
      <c r="A734" s="22">
        <v>728</v>
      </c>
      <c r="B734" s="22" t="s">
        <v>262</v>
      </c>
      <c r="C734" s="21" t="s">
        <v>185</v>
      </c>
      <c r="D734" s="21" t="s">
        <v>186</v>
      </c>
      <c r="E734" s="28" t="s">
        <v>256</v>
      </c>
      <c r="F734" s="13" t="s">
        <v>131</v>
      </c>
      <c r="G734" s="19">
        <v>33</v>
      </c>
      <c r="H734" s="19"/>
      <c r="I734" s="19">
        <v>2</v>
      </c>
      <c r="J734" s="19">
        <v>29</v>
      </c>
      <c r="K734" s="19">
        <v>2</v>
      </c>
    </row>
    <row r="735" spans="1:11">
      <c r="A735" s="22">
        <v>729</v>
      </c>
      <c r="B735" s="22" t="s">
        <v>262</v>
      </c>
      <c r="C735" s="21" t="s">
        <v>190</v>
      </c>
      <c r="D735" s="21" t="s">
        <v>191</v>
      </c>
      <c r="E735" s="28" t="s">
        <v>104</v>
      </c>
      <c r="F735" s="13" t="s">
        <v>4</v>
      </c>
      <c r="G735" s="25"/>
      <c r="H735" s="25"/>
      <c r="I735" s="25"/>
      <c r="J735" s="25"/>
      <c r="K735" s="25"/>
    </row>
    <row r="736" spans="1:11">
      <c r="A736" s="22">
        <v>730</v>
      </c>
      <c r="B736" s="22" t="s">
        <v>262</v>
      </c>
      <c r="C736" s="21" t="s">
        <v>190</v>
      </c>
      <c r="D736" s="21" t="s">
        <v>191</v>
      </c>
      <c r="E736" s="28" t="s">
        <v>5</v>
      </c>
      <c r="F736" s="13" t="s">
        <v>111</v>
      </c>
      <c r="G736" s="19"/>
      <c r="H736" s="19"/>
      <c r="I736" s="19"/>
      <c r="J736" s="19"/>
      <c r="K736" s="19"/>
    </row>
    <row r="737" spans="1:11">
      <c r="A737" s="22">
        <v>731</v>
      </c>
      <c r="B737" s="22" t="s">
        <v>262</v>
      </c>
      <c r="C737" s="21" t="s">
        <v>190</v>
      </c>
      <c r="D737" s="21" t="s">
        <v>191</v>
      </c>
      <c r="E737" s="28" t="s">
        <v>7</v>
      </c>
      <c r="F737" s="13" t="s">
        <v>112</v>
      </c>
      <c r="G737" s="19"/>
      <c r="H737" s="19"/>
      <c r="I737" s="19"/>
      <c r="J737" s="19"/>
      <c r="K737" s="19"/>
    </row>
    <row r="738" spans="1:11">
      <c r="A738" s="22">
        <v>732</v>
      </c>
      <c r="B738" s="22" t="s">
        <v>262</v>
      </c>
      <c r="C738" s="21" t="s">
        <v>190</v>
      </c>
      <c r="D738" s="21" t="s">
        <v>191</v>
      </c>
      <c r="E738" s="28" t="s">
        <v>9</v>
      </c>
      <c r="F738" s="13" t="s">
        <v>113</v>
      </c>
      <c r="G738" s="19"/>
      <c r="H738" s="19"/>
      <c r="I738" s="19"/>
      <c r="J738" s="19"/>
      <c r="K738" s="19"/>
    </row>
    <row r="739" spans="1:11">
      <c r="A739" s="22">
        <v>733</v>
      </c>
      <c r="B739" s="22" t="s">
        <v>262</v>
      </c>
      <c r="C739" s="21" t="s">
        <v>190</v>
      </c>
      <c r="D739" s="21" t="s">
        <v>191</v>
      </c>
      <c r="E739" s="28" t="s">
        <v>11</v>
      </c>
      <c r="F739" s="13" t="s">
        <v>114</v>
      </c>
      <c r="G739" s="19"/>
      <c r="H739" s="19"/>
      <c r="I739" s="19"/>
      <c r="J739" s="19"/>
      <c r="K739" s="19"/>
    </row>
    <row r="740" spans="1:11">
      <c r="A740" s="22">
        <v>734</v>
      </c>
      <c r="B740" s="22" t="s">
        <v>262</v>
      </c>
      <c r="C740" s="21" t="s">
        <v>190</v>
      </c>
      <c r="D740" s="21" t="s">
        <v>191</v>
      </c>
      <c r="E740" s="28" t="s">
        <v>13</v>
      </c>
      <c r="F740" s="13" t="s">
        <v>115</v>
      </c>
      <c r="G740" s="19"/>
      <c r="H740" s="19"/>
      <c r="I740" s="19"/>
      <c r="J740" s="19"/>
      <c r="K740" s="19"/>
    </row>
    <row r="741" spans="1:11">
      <c r="A741" s="22">
        <v>735</v>
      </c>
      <c r="B741" s="22" t="s">
        <v>262</v>
      </c>
      <c r="C741" s="21" t="s">
        <v>190</v>
      </c>
      <c r="D741" s="21" t="s">
        <v>191</v>
      </c>
      <c r="E741" s="28" t="s">
        <v>15</v>
      </c>
      <c r="F741" s="13" t="s">
        <v>116</v>
      </c>
      <c r="G741" s="19"/>
      <c r="H741" s="19"/>
      <c r="I741" s="19"/>
      <c r="J741" s="19"/>
      <c r="K741" s="19"/>
    </row>
    <row r="742" spans="1:11">
      <c r="A742" s="22">
        <v>736</v>
      </c>
      <c r="B742" s="22" t="s">
        <v>262</v>
      </c>
      <c r="C742" s="21" t="s">
        <v>190</v>
      </c>
      <c r="D742" s="21" t="s">
        <v>191</v>
      </c>
      <c r="E742" s="28" t="s">
        <v>19</v>
      </c>
      <c r="F742" s="13" t="s">
        <v>117</v>
      </c>
      <c r="G742" s="19"/>
      <c r="H742" s="19"/>
      <c r="I742" s="19"/>
      <c r="J742" s="19"/>
      <c r="K742" s="19"/>
    </row>
    <row r="743" spans="1:11">
      <c r="A743" s="22">
        <v>737</v>
      </c>
      <c r="B743" s="22" t="s">
        <v>262</v>
      </c>
      <c r="C743" s="21" t="s">
        <v>190</v>
      </c>
      <c r="D743" s="21" t="s">
        <v>191</v>
      </c>
      <c r="E743" s="28" t="s">
        <v>21</v>
      </c>
      <c r="F743" s="13" t="s">
        <v>118</v>
      </c>
      <c r="G743" s="19"/>
      <c r="H743" s="19"/>
      <c r="I743" s="19"/>
      <c r="J743" s="19"/>
      <c r="K743" s="19"/>
    </row>
    <row r="744" spans="1:11">
      <c r="A744" s="22">
        <v>738</v>
      </c>
      <c r="B744" s="22" t="s">
        <v>262</v>
      </c>
      <c r="C744" s="21" t="s">
        <v>190</v>
      </c>
      <c r="D744" s="21" t="s">
        <v>191</v>
      </c>
      <c r="E744" s="28" t="s">
        <v>23</v>
      </c>
      <c r="F744" s="13" t="s">
        <v>119</v>
      </c>
      <c r="G744" s="19"/>
      <c r="H744" s="19"/>
      <c r="I744" s="19"/>
      <c r="J744" s="19"/>
      <c r="K744" s="19"/>
    </row>
    <row r="745" spans="1:11">
      <c r="A745" s="22">
        <v>739</v>
      </c>
      <c r="B745" s="22" t="s">
        <v>262</v>
      </c>
      <c r="C745" s="21" t="s">
        <v>190</v>
      </c>
      <c r="D745" s="21" t="s">
        <v>191</v>
      </c>
      <c r="E745" s="28" t="s">
        <v>25</v>
      </c>
      <c r="F745" s="13" t="s">
        <v>120</v>
      </c>
      <c r="G745" s="19"/>
      <c r="H745" s="19"/>
      <c r="I745" s="19"/>
      <c r="J745" s="19"/>
      <c r="K745" s="19"/>
    </row>
    <row r="746" spans="1:11">
      <c r="A746" s="22">
        <v>740</v>
      </c>
      <c r="B746" s="22" t="s">
        <v>262</v>
      </c>
      <c r="C746" s="21" t="s">
        <v>190</v>
      </c>
      <c r="D746" s="21" t="s">
        <v>191</v>
      </c>
      <c r="E746" s="28" t="s">
        <v>27</v>
      </c>
      <c r="F746" s="13" t="s">
        <v>121</v>
      </c>
      <c r="G746" s="19">
        <v>1</v>
      </c>
      <c r="H746" s="19"/>
      <c r="I746" s="19">
        <v>1</v>
      </c>
      <c r="J746" s="19"/>
      <c r="K746" s="19"/>
    </row>
    <row r="747" spans="1:11">
      <c r="A747" s="22">
        <v>741</v>
      </c>
      <c r="B747" s="22" t="s">
        <v>262</v>
      </c>
      <c r="C747" s="21" t="s">
        <v>190</v>
      </c>
      <c r="D747" s="21" t="s">
        <v>191</v>
      </c>
      <c r="E747" s="28" t="s">
        <v>29</v>
      </c>
      <c r="F747" s="13" t="s">
        <v>122</v>
      </c>
      <c r="G747" s="19"/>
      <c r="H747" s="19"/>
      <c r="I747" s="19"/>
      <c r="J747" s="19"/>
      <c r="K747" s="19"/>
    </row>
    <row r="748" spans="1:11">
      <c r="A748" s="22">
        <v>742</v>
      </c>
      <c r="B748" s="22" t="s">
        <v>262</v>
      </c>
      <c r="C748" s="21" t="s">
        <v>190</v>
      </c>
      <c r="D748" s="21" t="s">
        <v>191</v>
      </c>
      <c r="E748" s="28" t="s">
        <v>31</v>
      </c>
      <c r="F748" s="13" t="s">
        <v>123</v>
      </c>
      <c r="G748" s="19"/>
      <c r="H748" s="19"/>
      <c r="I748" s="19"/>
      <c r="J748" s="19"/>
      <c r="K748" s="19"/>
    </row>
    <row r="749" spans="1:11">
      <c r="A749" s="22">
        <v>743</v>
      </c>
      <c r="B749" s="22" t="s">
        <v>262</v>
      </c>
      <c r="C749" s="21" t="s">
        <v>190</v>
      </c>
      <c r="D749" s="21" t="s">
        <v>191</v>
      </c>
      <c r="E749" s="28" t="s">
        <v>33</v>
      </c>
      <c r="F749" s="13" t="s">
        <v>124</v>
      </c>
      <c r="G749" s="19"/>
      <c r="H749" s="19"/>
      <c r="I749" s="19"/>
      <c r="J749" s="19"/>
      <c r="K749" s="19"/>
    </row>
    <row r="750" spans="1:11">
      <c r="A750" s="22">
        <v>744</v>
      </c>
      <c r="B750" s="22" t="s">
        <v>262</v>
      </c>
      <c r="C750" s="21" t="s">
        <v>190</v>
      </c>
      <c r="D750" s="21" t="s">
        <v>191</v>
      </c>
      <c r="E750" s="28" t="s">
        <v>35</v>
      </c>
      <c r="F750" s="13" t="s">
        <v>125</v>
      </c>
      <c r="G750" s="19"/>
      <c r="H750" s="19"/>
      <c r="I750" s="19"/>
      <c r="J750" s="19"/>
      <c r="K750" s="19"/>
    </row>
    <row r="751" spans="1:11">
      <c r="A751" s="22">
        <v>745</v>
      </c>
      <c r="B751" s="22" t="s">
        <v>262</v>
      </c>
      <c r="C751" s="21" t="s">
        <v>190</v>
      </c>
      <c r="D751" s="21" t="s">
        <v>191</v>
      </c>
      <c r="E751" s="28" t="s">
        <v>37</v>
      </c>
      <c r="F751" s="13" t="s">
        <v>126</v>
      </c>
      <c r="G751" s="25"/>
      <c r="H751" s="25"/>
      <c r="I751" s="25"/>
      <c r="J751" s="25"/>
      <c r="K751" s="25"/>
    </row>
    <row r="752" spans="1:11">
      <c r="A752" s="22">
        <v>746</v>
      </c>
      <c r="B752" s="22" t="s">
        <v>262</v>
      </c>
      <c r="C752" s="21" t="s">
        <v>190</v>
      </c>
      <c r="D752" s="21" t="s">
        <v>191</v>
      </c>
      <c r="E752" s="28" t="s">
        <v>39</v>
      </c>
      <c r="F752" s="13" t="s">
        <v>127</v>
      </c>
      <c r="G752" s="19"/>
      <c r="H752" s="19"/>
      <c r="I752" s="19"/>
      <c r="J752" s="19"/>
      <c r="K752" s="19"/>
    </row>
    <row r="753" spans="1:11">
      <c r="A753" s="22">
        <v>747</v>
      </c>
      <c r="B753" s="22" t="s">
        <v>262</v>
      </c>
      <c r="C753" s="21" t="s">
        <v>190</v>
      </c>
      <c r="D753" s="21" t="s">
        <v>191</v>
      </c>
      <c r="E753" s="28" t="s">
        <v>41</v>
      </c>
      <c r="F753" s="13" t="s">
        <v>128</v>
      </c>
      <c r="G753" s="19"/>
      <c r="H753" s="19"/>
      <c r="I753" s="19"/>
      <c r="J753" s="19"/>
      <c r="K753" s="19"/>
    </row>
    <row r="754" spans="1:11">
      <c r="A754" s="22">
        <v>748</v>
      </c>
      <c r="B754" s="22" t="s">
        <v>262</v>
      </c>
      <c r="C754" s="21" t="s">
        <v>190</v>
      </c>
      <c r="D754" s="21" t="s">
        <v>191</v>
      </c>
      <c r="E754" s="28" t="s">
        <v>43</v>
      </c>
      <c r="F754" s="13" t="s">
        <v>129</v>
      </c>
      <c r="G754" s="19"/>
      <c r="H754" s="19"/>
      <c r="I754" s="19"/>
      <c r="J754" s="19"/>
      <c r="K754" s="19"/>
    </row>
    <row r="755" spans="1:11">
      <c r="A755" s="22">
        <v>749</v>
      </c>
      <c r="B755" s="22" t="s">
        <v>262</v>
      </c>
      <c r="C755" s="21" t="s">
        <v>190</v>
      </c>
      <c r="D755" s="21" t="s">
        <v>191</v>
      </c>
      <c r="E755" s="28" t="s">
        <v>17</v>
      </c>
      <c r="F755" s="13" t="s">
        <v>130</v>
      </c>
      <c r="G755" s="19"/>
      <c r="H755" s="19"/>
      <c r="I755" s="19"/>
      <c r="J755" s="19"/>
      <c r="K755" s="19"/>
    </row>
    <row r="756" spans="1:11">
      <c r="A756" s="22">
        <v>750</v>
      </c>
      <c r="B756" s="22" t="s">
        <v>262</v>
      </c>
      <c r="C756" s="21" t="s">
        <v>190</v>
      </c>
      <c r="D756" s="21" t="s">
        <v>191</v>
      </c>
      <c r="E756" s="28" t="s">
        <v>252</v>
      </c>
      <c r="F756" s="13" t="s">
        <v>45</v>
      </c>
      <c r="G756" s="19"/>
      <c r="H756" s="19"/>
      <c r="I756" s="19"/>
      <c r="J756" s="19"/>
      <c r="K756" s="19"/>
    </row>
    <row r="757" spans="1:11">
      <c r="A757" s="22">
        <v>751</v>
      </c>
      <c r="B757" s="22" t="s">
        <v>262</v>
      </c>
      <c r="C757" s="21" t="s">
        <v>190</v>
      </c>
      <c r="D757" s="21" t="s">
        <v>191</v>
      </c>
      <c r="E757" s="28" t="s">
        <v>253</v>
      </c>
      <c r="F757" s="13" t="s">
        <v>46</v>
      </c>
      <c r="G757" s="19"/>
      <c r="H757" s="19"/>
      <c r="I757" s="19"/>
      <c r="J757" s="19"/>
      <c r="K757" s="19"/>
    </row>
    <row r="758" spans="1:11">
      <c r="A758" s="22">
        <v>752</v>
      </c>
      <c r="B758" s="22" t="s">
        <v>262</v>
      </c>
      <c r="C758" s="21" t="s">
        <v>190</v>
      </c>
      <c r="D758" s="21" t="s">
        <v>191</v>
      </c>
      <c r="E758" s="28" t="s">
        <v>254</v>
      </c>
      <c r="F758" s="13" t="s">
        <v>47</v>
      </c>
      <c r="G758" s="19"/>
      <c r="H758" s="19"/>
      <c r="I758" s="19"/>
      <c r="J758" s="19"/>
      <c r="K758" s="19"/>
    </row>
    <row r="759" spans="1:11">
      <c r="A759" s="22">
        <v>753</v>
      </c>
      <c r="B759" s="22" t="s">
        <v>262</v>
      </c>
      <c r="C759" s="21" t="s">
        <v>190</v>
      </c>
      <c r="D759" s="21" t="s">
        <v>191</v>
      </c>
      <c r="E759" s="28" t="s">
        <v>255</v>
      </c>
      <c r="F759" s="13" t="s">
        <v>48</v>
      </c>
      <c r="G759" s="19"/>
      <c r="H759" s="19"/>
      <c r="I759" s="19"/>
      <c r="J759" s="19"/>
      <c r="K759" s="19"/>
    </row>
    <row r="760" spans="1:11">
      <c r="A760" s="22">
        <v>754</v>
      </c>
      <c r="B760" s="22" t="s">
        <v>262</v>
      </c>
      <c r="C760" s="21" t="s">
        <v>190</v>
      </c>
      <c r="D760" s="21" t="s">
        <v>191</v>
      </c>
      <c r="E760" s="28" t="s">
        <v>256</v>
      </c>
      <c r="F760" s="13" t="s">
        <v>131</v>
      </c>
      <c r="G760" s="19">
        <v>3</v>
      </c>
      <c r="H760" s="19"/>
      <c r="I760" s="19">
        <v>3</v>
      </c>
      <c r="J760" s="19"/>
      <c r="K760" s="19"/>
    </row>
  </sheetData>
  <autoFilter ref="A6:K760"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L63"/>
  <sheetViews>
    <sheetView topLeftCell="A16" workbookViewId="0">
      <selection activeCell="F63" sqref="F63"/>
    </sheetView>
  </sheetViews>
  <sheetFormatPr defaultRowHeight="15"/>
  <cols>
    <col min="1" max="1" width="22.140625" style="22" customWidth="1"/>
    <col min="2" max="2" width="27" style="22" customWidth="1"/>
    <col min="3" max="3" width="12.140625" style="22" customWidth="1"/>
    <col min="4" max="8" width="9.140625" style="22"/>
    <col min="9" max="9" width="16" style="22" customWidth="1"/>
    <col min="10" max="14" width="9.140625" style="22"/>
    <col min="15" max="15" width="27.28515625" style="22" customWidth="1"/>
    <col min="16" max="16384" width="9.140625" style="22"/>
  </cols>
  <sheetData>
    <row r="1" spans="1:38">
      <c r="A1" s="16" t="s">
        <v>285</v>
      </c>
    </row>
    <row r="2" spans="1:38">
      <c r="A2" s="16" t="s">
        <v>287</v>
      </c>
    </row>
    <row r="3" spans="1:38">
      <c r="D3" s="25" t="s">
        <v>209</v>
      </c>
      <c r="J3" s="25" t="s">
        <v>211</v>
      </c>
      <c r="P3" s="25" t="s">
        <v>213</v>
      </c>
      <c r="V3" s="25" t="s">
        <v>215</v>
      </c>
      <c r="AH3" s="229" t="s">
        <v>466</v>
      </c>
    </row>
    <row r="4" spans="1:38" s="231" customFormat="1">
      <c r="A4" s="230"/>
      <c r="B4" s="230"/>
      <c r="C4" s="230"/>
      <c r="D4" s="230"/>
      <c r="E4" s="230"/>
      <c r="F4" s="230"/>
      <c r="G4" s="230"/>
      <c r="H4" s="230"/>
    </row>
    <row r="5" spans="1:38">
      <c r="A5" s="24" t="s">
        <v>361</v>
      </c>
      <c r="B5" s="24" t="s">
        <v>467</v>
      </c>
      <c r="C5" s="172"/>
      <c r="D5" s="24" t="s">
        <v>2</v>
      </c>
      <c r="E5" s="24" t="s">
        <v>204</v>
      </c>
      <c r="F5" s="24" t="s">
        <v>205</v>
      </c>
      <c r="G5" s="24" t="s">
        <v>206</v>
      </c>
      <c r="H5" s="24" t="s">
        <v>207</v>
      </c>
      <c r="J5" s="24" t="s">
        <v>2</v>
      </c>
      <c r="K5" s="24" t="s">
        <v>204</v>
      </c>
      <c r="L5" s="24" t="s">
        <v>205</v>
      </c>
      <c r="M5" s="24" t="s">
        <v>206</v>
      </c>
      <c r="N5" s="24" t="s">
        <v>207</v>
      </c>
      <c r="P5" s="24" t="s">
        <v>2</v>
      </c>
      <c r="Q5" s="24" t="s">
        <v>204</v>
      </c>
      <c r="R5" s="24" t="s">
        <v>205</v>
      </c>
      <c r="S5" s="24" t="s">
        <v>206</v>
      </c>
      <c r="T5" s="24" t="s">
        <v>207</v>
      </c>
      <c r="V5" s="24" t="s">
        <v>2</v>
      </c>
      <c r="W5" s="24" t="s">
        <v>204</v>
      </c>
      <c r="X5" s="24" t="s">
        <v>205</v>
      </c>
      <c r="Y5" s="24" t="s">
        <v>206</v>
      </c>
      <c r="Z5" s="24" t="s">
        <v>207</v>
      </c>
      <c r="AB5" s="24" t="s">
        <v>2</v>
      </c>
      <c r="AC5" s="24" t="s">
        <v>204</v>
      </c>
      <c r="AD5" s="24" t="s">
        <v>205</v>
      </c>
      <c r="AE5" s="24" t="s">
        <v>206</v>
      </c>
      <c r="AF5" s="24" t="s">
        <v>207</v>
      </c>
      <c r="AH5" s="38" t="s">
        <v>2</v>
      </c>
      <c r="AI5" s="38" t="s">
        <v>204</v>
      </c>
      <c r="AJ5" s="38" t="s">
        <v>205</v>
      </c>
      <c r="AK5" s="38" t="s">
        <v>206</v>
      </c>
      <c r="AL5" s="38" t="s">
        <v>207</v>
      </c>
    </row>
    <row r="6" spans="1:38">
      <c r="A6" s="25" t="s">
        <v>104</v>
      </c>
      <c r="B6" s="25" t="s">
        <v>4</v>
      </c>
      <c r="C6" s="232"/>
      <c r="D6" s="25">
        <v>867</v>
      </c>
      <c r="E6" s="25">
        <v>22</v>
      </c>
      <c r="F6" s="25">
        <v>68</v>
      </c>
      <c r="G6" s="25">
        <v>625</v>
      </c>
      <c r="H6" s="25">
        <v>166</v>
      </c>
      <c r="J6" s="25">
        <v>41</v>
      </c>
      <c r="K6" s="25">
        <v>41</v>
      </c>
      <c r="L6" s="25"/>
      <c r="M6" s="25"/>
      <c r="N6" s="25"/>
      <c r="P6" s="25">
        <v>3</v>
      </c>
      <c r="Q6" s="25"/>
      <c r="R6" s="25">
        <v>1</v>
      </c>
      <c r="S6" s="25">
        <v>2</v>
      </c>
      <c r="T6" s="25"/>
      <c r="V6" s="25">
        <v>3</v>
      </c>
      <c r="W6" s="25">
        <v>3</v>
      </c>
      <c r="X6" s="25"/>
      <c r="Y6" s="25"/>
      <c r="Z6" s="25"/>
      <c r="AB6" s="25">
        <v>23</v>
      </c>
      <c r="AC6" s="25">
        <v>2</v>
      </c>
      <c r="AD6" s="25"/>
      <c r="AE6" s="25">
        <v>21</v>
      </c>
      <c r="AF6" s="25"/>
      <c r="AH6" s="25">
        <v>937</v>
      </c>
      <c r="AI6" s="25">
        <v>68</v>
      </c>
      <c r="AJ6" s="25">
        <v>69</v>
      </c>
      <c r="AK6" s="25">
        <v>648</v>
      </c>
      <c r="AL6" s="25">
        <v>166</v>
      </c>
    </row>
    <row r="7" spans="1:38">
      <c r="A7" s="25" t="s">
        <v>5</v>
      </c>
      <c r="B7" s="25" t="s">
        <v>111</v>
      </c>
      <c r="C7" s="232"/>
      <c r="D7" s="25">
        <v>1920</v>
      </c>
      <c r="E7" s="25">
        <v>88</v>
      </c>
      <c r="F7" s="25">
        <v>197</v>
      </c>
      <c r="G7" s="25">
        <v>1380</v>
      </c>
      <c r="H7" s="25">
        <v>286</v>
      </c>
      <c r="J7" s="25">
        <v>102</v>
      </c>
      <c r="K7" s="25">
        <v>100</v>
      </c>
      <c r="L7" s="25">
        <v>2</v>
      </c>
      <c r="M7" s="25"/>
      <c r="N7" s="25"/>
      <c r="P7" s="25">
        <v>31</v>
      </c>
      <c r="Q7" s="25">
        <v>1</v>
      </c>
      <c r="R7" s="25">
        <v>8</v>
      </c>
      <c r="S7" s="25">
        <v>21</v>
      </c>
      <c r="T7" s="25">
        <v>2</v>
      </c>
      <c r="V7" s="25">
        <v>15</v>
      </c>
      <c r="W7" s="25">
        <v>15</v>
      </c>
      <c r="X7" s="25"/>
      <c r="Y7" s="25"/>
      <c r="Z7" s="25"/>
      <c r="AB7" s="25">
        <v>26</v>
      </c>
      <c r="AC7" s="25">
        <v>3</v>
      </c>
      <c r="AD7" s="25">
        <v>6</v>
      </c>
      <c r="AE7" s="25">
        <v>17</v>
      </c>
      <c r="AF7" s="25"/>
      <c r="AH7" s="25">
        <v>2094</v>
      </c>
      <c r="AI7" s="25">
        <v>207</v>
      </c>
      <c r="AJ7" s="25">
        <v>213</v>
      </c>
      <c r="AK7" s="25">
        <v>1418</v>
      </c>
      <c r="AL7" s="25">
        <v>288</v>
      </c>
    </row>
    <row r="8" spans="1:38">
      <c r="A8" s="25" t="s">
        <v>7</v>
      </c>
      <c r="B8" s="25" t="s">
        <v>112</v>
      </c>
      <c r="C8" s="232"/>
      <c r="D8" s="25">
        <v>1896</v>
      </c>
      <c r="E8" s="25">
        <v>22</v>
      </c>
      <c r="F8" s="25">
        <v>175</v>
      </c>
      <c r="G8" s="25">
        <v>1411</v>
      </c>
      <c r="H8" s="25">
        <v>315</v>
      </c>
      <c r="J8" s="25">
        <v>167</v>
      </c>
      <c r="K8" s="25">
        <v>166</v>
      </c>
      <c r="L8" s="25">
        <v>1</v>
      </c>
      <c r="M8" s="25"/>
      <c r="N8" s="25"/>
      <c r="P8" s="25">
        <v>8</v>
      </c>
      <c r="Q8" s="25"/>
      <c r="R8" s="25">
        <v>3</v>
      </c>
      <c r="S8" s="25">
        <v>5</v>
      </c>
      <c r="T8" s="25"/>
      <c r="V8" s="25">
        <v>26</v>
      </c>
      <c r="W8" s="25">
        <v>26</v>
      </c>
      <c r="X8" s="25"/>
      <c r="Y8" s="25"/>
      <c r="Z8" s="25"/>
      <c r="AB8" s="25">
        <v>30</v>
      </c>
      <c r="AC8" s="25">
        <v>3</v>
      </c>
      <c r="AD8" s="25">
        <v>5</v>
      </c>
      <c r="AE8" s="25">
        <v>21</v>
      </c>
      <c r="AF8" s="25">
        <v>2</v>
      </c>
      <c r="AH8" s="25">
        <v>2127</v>
      </c>
      <c r="AI8" s="25">
        <v>217</v>
      </c>
      <c r="AJ8" s="25">
        <v>184</v>
      </c>
      <c r="AK8" s="25">
        <v>1437</v>
      </c>
      <c r="AL8" s="25">
        <v>317</v>
      </c>
    </row>
    <row r="9" spans="1:38">
      <c r="A9" s="25" t="s">
        <v>9</v>
      </c>
      <c r="B9" s="25" t="s">
        <v>113</v>
      </c>
      <c r="C9" s="232"/>
      <c r="D9" s="25">
        <v>3954</v>
      </c>
      <c r="E9" s="25">
        <v>46</v>
      </c>
      <c r="F9" s="25">
        <v>330</v>
      </c>
      <c r="G9" s="25">
        <v>2892</v>
      </c>
      <c r="H9" s="25">
        <v>745</v>
      </c>
      <c r="J9" s="25">
        <v>292</v>
      </c>
      <c r="K9" s="25">
        <v>290</v>
      </c>
      <c r="L9" s="25">
        <v>1</v>
      </c>
      <c r="M9" s="25">
        <v>1</v>
      </c>
      <c r="N9" s="25"/>
      <c r="P9" s="25">
        <v>8</v>
      </c>
      <c r="Q9" s="25"/>
      <c r="R9" s="25">
        <v>1</v>
      </c>
      <c r="S9" s="25">
        <v>7</v>
      </c>
      <c r="T9" s="25"/>
      <c r="V9" s="25">
        <v>80</v>
      </c>
      <c r="W9" s="25">
        <v>80</v>
      </c>
      <c r="X9" s="25"/>
      <c r="Y9" s="25"/>
      <c r="Z9" s="25"/>
      <c r="AB9" s="25">
        <v>31</v>
      </c>
      <c r="AC9" s="25">
        <v>1</v>
      </c>
      <c r="AD9" s="25">
        <v>6</v>
      </c>
      <c r="AE9" s="25">
        <v>24</v>
      </c>
      <c r="AF9" s="25"/>
      <c r="AH9" s="25">
        <v>4365</v>
      </c>
      <c r="AI9" s="25">
        <v>417</v>
      </c>
      <c r="AJ9" s="25">
        <v>338</v>
      </c>
      <c r="AK9" s="25">
        <v>2924</v>
      </c>
      <c r="AL9" s="25">
        <v>745</v>
      </c>
    </row>
    <row r="10" spans="1:38">
      <c r="A10" s="25" t="s">
        <v>11</v>
      </c>
      <c r="B10" s="25" t="s">
        <v>114</v>
      </c>
      <c r="C10" s="232"/>
      <c r="D10" s="25">
        <v>3082</v>
      </c>
      <c r="E10" s="25">
        <v>115</v>
      </c>
      <c r="F10" s="25">
        <v>245</v>
      </c>
      <c r="G10" s="25">
        <v>2266</v>
      </c>
      <c r="H10" s="25">
        <v>498</v>
      </c>
      <c r="J10" s="25">
        <v>136</v>
      </c>
      <c r="K10" s="25">
        <v>136</v>
      </c>
      <c r="L10" s="25"/>
      <c r="M10" s="25"/>
      <c r="N10" s="25"/>
      <c r="P10" s="25">
        <v>83</v>
      </c>
      <c r="Q10" s="25">
        <v>7</v>
      </c>
      <c r="R10" s="25">
        <v>13</v>
      </c>
      <c r="S10" s="25">
        <v>62</v>
      </c>
      <c r="T10" s="25">
        <v>3</v>
      </c>
      <c r="V10" s="25">
        <v>15</v>
      </c>
      <c r="W10" s="25">
        <v>15</v>
      </c>
      <c r="X10" s="25"/>
      <c r="Y10" s="25"/>
      <c r="Z10" s="25"/>
      <c r="AB10" s="25">
        <v>18</v>
      </c>
      <c r="AC10" s="25">
        <v>3</v>
      </c>
      <c r="AD10" s="25">
        <v>6</v>
      </c>
      <c r="AE10" s="25">
        <v>8</v>
      </c>
      <c r="AF10" s="25">
        <v>1</v>
      </c>
      <c r="AH10" s="25">
        <v>3334</v>
      </c>
      <c r="AI10" s="25">
        <v>276</v>
      </c>
      <c r="AJ10" s="25">
        <v>264</v>
      </c>
      <c r="AK10" s="25">
        <v>2336</v>
      </c>
      <c r="AL10" s="25">
        <v>502</v>
      </c>
    </row>
    <row r="11" spans="1:38">
      <c r="A11" s="25" t="s">
        <v>13</v>
      </c>
      <c r="B11" s="25" t="s">
        <v>115</v>
      </c>
      <c r="C11" s="232"/>
      <c r="D11" s="25">
        <v>1660</v>
      </c>
      <c r="E11" s="25">
        <v>18</v>
      </c>
      <c r="F11" s="25">
        <v>173</v>
      </c>
      <c r="G11" s="25">
        <v>1234</v>
      </c>
      <c r="H11" s="25">
        <v>257</v>
      </c>
      <c r="J11" s="25">
        <v>144</v>
      </c>
      <c r="K11" s="25">
        <v>143</v>
      </c>
      <c r="L11" s="25">
        <v>1</v>
      </c>
      <c r="M11" s="25"/>
      <c r="N11" s="25"/>
      <c r="P11" s="25">
        <v>7</v>
      </c>
      <c r="Q11" s="25"/>
      <c r="R11" s="25">
        <v>2</v>
      </c>
      <c r="S11" s="25">
        <v>5</v>
      </c>
      <c r="T11" s="25"/>
      <c r="V11" s="25">
        <v>9</v>
      </c>
      <c r="W11" s="25">
        <v>9</v>
      </c>
      <c r="X11" s="25"/>
      <c r="Y11" s="25"/>
      <c r="Z11" s="25"/>
      <c r="AB11" s="25">
        <v>27</v>
      </c>
      <c r="AC11" s="25">
        <v>2</v>
      </c>
      <c r="AD11" s="25">
        <v>9</v>
      </c>
      <c r="AE11" s="25">
        <v>13</v>
      </c>
      <c r="AF11" s="25">
        <v>3</v>
      </c>
      <c r="AH11" s="25">
        <v>1847</v>
      </c>
      <c r="AI11" s="25">
        <v>172</v>
      </c>
      <c r="AJ11" s="25">
        <v>185</v>
      </c>
      <c r="AK11" s="25">
        <v>1252</v>
      </c>
      <c r="AL11" s="25">
        <v>260</v>
      </c>
    </row>
    <row r="12" spans="1:38">
      <c r="A12" s="25" t="s">
        <v>15</v>
      </c>
      <c r="B12" s="25" t="s">
        <v>116</v>
      </c>
      <c r="C12" s="232"/>
      <c r="D12" s="25">
        <v>3487</v>
      </c>
      <c r="E12" s="25">
        <v>109</v>
      </c>
      <c r="F12" s="25">
        <v>315</v>
      </c>
      <c r="G12" s="25">
        <v>2790</v>
      </c>
      <c r="H12" s="25">
        <v>309</v>
      </c>
      <c r="J12" s="25">
        <v>141</v>
      </c>
      <c r="K12" s="25">
        <v>137</v>
      </c>
      <c r="L12" s="25">
        <v>2</v>
      </c>
      <c r="M12" s="25">
        <v>2</v>
      </c>
      <c r="N12" s="25"/>
      <c r="P12" s="25">
        <v>510</v>
      </c>
      <c r="Q12" s="25">
        <v>14</v>
      </c>
      <c r="R12" s="25">
        <v>73</v>
      </c>
      <c r="S12" s="25">
        <v>397</v>
      </c>
      <c r="T12" s="25">
        <v>35</v>
      </c>
      <c r="V12" s="25">
        <v>16</v>
      </c>
      <c r="W12" s="25">
        <v>16</v>
      </c>
      <c r="X12" s="25"/>
      <c r="Y12" s="25"/>
      <c r="Z12" s="25"/>
      <c r="AB12" s="25">
        <v>54</v>
      </c>
      <c r="AC12" s="25">
        <v>8</v>
      </c>
      <c r="AD12" s="25">
        <v>4</v>
      </c>
      <c r="AE12" s="25">
        <v>42</v>
      </c>
      <c r="AF12" s="25"/>
      <c r="AH12" s="25">
        <v>4208</v>
      </c>
      <c r="AI12" s="25">
        <v>284</v>
      </c>
      <c r="AJ12" s="25">
        <v>394</v>
      </c>
      <c r="AK12" s="25">
        <v>3231</v>
      </c>
      <c r="AL12" s="25">
        <v>344</v>
      </c>
    </row>
    <row r="13" spans="1:38">
      <c r="A13" s="25" t="s">
        <v>19</v>
      </c>
      <c r="B13" s="25" t="s">
        <v>117</v>
      </c>
      <c r="C13" s="232"/>
      <c r="D13" s="25">
        <v>2026</v>
      </c>
      <c r="E13" s="25">
        <v>27</v>
      </c>
      <c r="F13" s="25">
        <v>196</v>
      </c>
      <c r="G13" s="25">
        <v>1482</v>
      </c>
      <c r="H13" s="25">
        <v>341</v>
      </c>
      <c r="J13" s="25">
        <v>89</v>
      </c>
      <c r="K13" s="25">
        <v>87</v>
      </c>
      <c r="L13" s="25">
        <v>2</v>
      </c>
      <c r="M13" s="25"/>
      <c r="N13" s="25"/>
      <c r="P13" s="25">
        <v>10</v>
      </c>
      <c r="Q13" s="25">
        <v>1</v>
      </c>
      <c r="R13" s="25">
        <v>3</v>
      </c>
      <c r="S13" s="25">
        <v>6</v>
      </c>
      <c r="T13" s="25">
        <v>1</v>
      </c>
      <c r="V13" s="25">
        <v>40</v>
      </c>
      <c r="W13" s="25">
        <v>35</v>
      </c>
      <c r="X13" s="25">
        <v>4</v>
      </c>
      <c r="Y13" s="25">
        <v>2</v>
      </c>
      <c r="Z13" s="25"/>
      <c r="AB13" s="25">
        <v>27</v>
      </c>
      <c r="AC13" s="25">
        <v>1</v>
      </c>
      <c r="AD13" s="25">
        <v>8</v>
      </c>
      <c r="AE13" s="25">
        <v>17</v>
      </c>
      <c r="AF13" s="25">
        <v>1</v>
      </c>
      <c r="AH13" s="25">
        <v>2192</v>
      </c>
      <c r="AI13" s="25">
        <v>151</v>
      </c>
      <c r="AJ13" s="25">
        <v>213</v>
      </c>
      <c r="AK13" s="25">
        <v>1507</v>
      </c>
      <c r="AL13" s="25">
        <v>343</v>
      </c>
    </row>
    <row r="14" spans="1:38">
      <c r="A14" s="25" t="s">
        <v>21</v>
      </c>
      <c r="B14" s="25" t="s">
        <v>118</v>
      </c>
      <c r="C14" s="232"/>
      <c r="D14" s="25">
        <v>1987</v>
      </c>
      <c r="E14" s="25">
        <v>172</v>
      </c>
      <c r="F14" s="25">
        <v>172</v>
      </c>
      <c r="G14" s="25">
        <v>1292</v>
      </c>
      <c r="H14" s="25">
        <v>371</v>
      </c>
      <c r="J14" s="25">
        <v>128</v>
      </c>
      <c r="K14" s="25">
        <v>124</v>
      </c>
      <c r="L14" s="25">
        <v>2</v>
      </c>
      <c r="M14" s="25">
        <v>2</v>
      </c>
      <c r="N14" s="25"/>
      <c r="P14" s="25">
        <v>3</v>
      </c>
      <c r="Q14" s="25"/>
      <c r="R14" s="25">
        <v>2</v>
      </c>
      <c r="S14" s="25">
        <v>1</v>
      </c>
      <c r="T14" s="25"/>
      <c r="V14" s="25">
        <v>25</v>
      </c>
      <c r="W14" s="25">
        <v>25</v>
      </c>
      <c r="X14" s="25"/>
      <c r="Y14" s="25"/>
      <c r="Z14" s="25"/>
      <c r="AB14" s="25">
        <v>32</v>
      </c>
      <c r="AC14" s="25"/>
      <c r="AD14" s="25">
        <v>5</v>
      </c>
      <c r="AE14" s="25">
        <v>27</v>
      </c>
      <c r="AF14" s="25"/>
      <c r="AH14" s="25">
        <v>2175</v>
      </c>
      <c r="AI14" s="25">
        <v>321</v>
      </c>
      <c r="AJ14" s="25">
        <v>181</v>
      </c>
      <c r="AK14" s="25">
        <v>1322</v>
      </c>
      <c r="AL14" s="25">
        <v>371</v>
      </c>
    </row>
    <row r="15" spans="1:38">
      <c r="A15" s="25" t="s">
        <v>23</v>
      </c>
      <c r="B15" s="25" t="s">
        <v>119</v>
      </c>
      <c r="C15" s="232"/>
      <c r="D15" s="25">
        <v>3744</v>
      </c>
      <c r="E15" s="25">
        <v>42</v>
      </c>
      <c r="F15" s="25">
        <v>342</v>
      </c>
      <c r="G15" s="25">
        <v>2678</v>
      </c>
      <c r="H15" s="25">
        <v>752</v>
      </c>
      <c r="J15" s="25">
        <v>479</v>
      </c>
      <c r="K15" s="25">
        <v>467</v>
      </c>
      <c r="L15" s="25">
        <v>3</v>
      </c>
      <c r="M15" s="25">
        <v>9</v>
      </c>
      <c r="N15" s="25"/>
      <c r="P15" s="25">
        <v>43</v>
      </c>
      <c r="Q15" s="25"/>
      <c r="R15" s="25">
        <v>7</v>
      </c>
      <c r="S15" s="25">
        <v>31</v>
      </c>
      <c r="T15" s="25">
        <v>5</v>
      </c>
      <c r="V15" s="25">
        <v>34</v>
      </c>
      <c r="W15" s="25">
        <v>34</v>
      </c>
      <c r="X15" s="25"/>
      <c r="Y15" s="25"/>
      <c r="Z15" s="25"/>
      <c r="AB15" s="25">
        <v>144</v>
      </c>
      <c r="AC15" s="25">
        <v>15</v>
      </c>
      <c r="AD15" s="25">
        <v>26</v>
      </c>
      <c r="AE15" s="25">
        <v>104</v>
      </c>
      <c r="AF15" s="25">
        <v>2</v>
      </c>
      <c r="AH15" s="25">
        <v>4444</v>
      </c>
      <c r="AI15" s="25">
        <v>558</v>
      </c>
      <c r="AJ15" s="25">
        <v>378</v>
      </c>
      <c r="AK15" s="25">
        <v>2822</v>
      </c>
      <c r="AL15" s="25">
        <v>759</v>
      </c>
    </row>
    <row r="16" spans="1:38">
      <c r="A16" s="25" t="s">
        <v>25</v>
      </c>
      <c r="B16" s="25" t="s">
        <v>120</v>
      </c>
      <c r="C16" s="232"/>
      <c r="D16" s="25">
        <v>3715</v>
      </c>
      <c r="E16" s="25">
        <v>44</v>
      </c>
      <c r="F16" s="25">
        <v>269</v>
      </c>
      <c r="G16" s="25">
        <v>2648</v>
      </c>
      <c r="H16" s="25">
        <v>811</v>
      </c>
      <c r="J16" s="25">
        <v>322</v>
      </c>
      <c r="K16" s="25">
        <v>321</v>
      </c>
      <c r="L16" s="25">
        <v>3</v>
      </c>
      <c r="M16" s="25"/>
      <c r="N16" s="25"/>
      <c r="P16" s="25">
        <v>8</v>
      </c>
      <c r="Q16" s="25"/>
      <c r="R16" s="25">
        <v>4</v>
      </c>
      <c r="S16" s="25">
        <v>4</v>
      </c>
      <c r="T16" s="25"/>
      <c r="V16" s="25">
        <v>37</v>
      </c>
      <c r="W16" s="25">
        <v>37</v>
      </c>
      <c r="X16" s="25"/>
      <c r="Y16" s="25"/>
      <c r="Z16" s="25"/>
      <c r="AB16" s="25">
        <v>77</v>
      </c>
      <c r="AC16" s="25">
        <v>4</v>
      </c>
      <c r="AD16" s="25">
        <v>10</v>
      </c>
      <c r="AE16" s="25">
        <v>64</v>
      </c>
      <c r="AF16" s="25"/>
      <c r="AH16" s="25">
        <v>4159</v>
      </c>
      <c r="AI16" s="25">
        <v>406</v>
      </c>
      <c r="AJ16" s="25">
        <v>286</v>
      </c>
      <c r="AK16" s="25">
        <v>2716</v>
      </c>
      <c r="AL16" s="25">
        <v>811</v>
      </c>
    </row>
    <row r="17" spans="1:38">
      <c r="A17" s="25" t="s">
        <v>27</v>
      </c>
      <c r="B17" s="25" t="s">
        <v>121</v>
      </c>
      <c r="C17" s="232"/>
      <c r="D17" s="25">
        <v>1608</v>
      </c>
      <c r="E17" s="25">
        <v>13</v>
      </c>
      <c r="F17" s="25">
        <v>127</v>
      </c>
      <c r="G17" s="25">
        <v>1180</v>
      </c>
      <c r="H17" s="25">
        <v>308</v>
      </c>
      <c r="J17" s="25">
        <v>89</v>
      </c>
      <c r="K17" s="25">
        <v>89</v>
      </c>
      <c r="L17" s="25"/>
      <c r="M17" s="25"/>
      <c r="N17" s="25"/>
      <c r="P17" s="25">
        <v>1</v>
      </c>
      <c r="Q17" s="25"/>
      <c r="R17" s="25">
        <v>1</v>
      </c>
      <c r="S17" s="25"/>
      <c r="T17" s="25"/>
      <c r="V17" s="25">
        <v>25</v>
      </c>
      <c r="W17" s="25">
        <v>24</v>
      </c>
      <c r="X17" s="25">
        <v>1</v>
      </c>
      <c r="Y17" s="25"/>
      <c r="Z17" s="25"/>
      <c r="AB17" s="25">
        <v>19</v>
      </c>
      <c r="AC17" s="25">
        <v>3</v>
      </c>
      <c r="AD17" s="25">
        <v>5</v>
      </c>
      <c r="AE17" s="25">
        <v>10</v>
      </c>
      <c r="AF17" s="25">
        <v>2</v>
      </c>
      <c r="AH17" s="25">
        <v>1742</v>
      </c>
      <c r="AI17" s="25">
        <v>129</v>
      </c>
      <c r="AJ17" s="25">
        <v>134</v>
      </c>
      <c r="AK17" s="25">
        <v>1190</v>
      </c>
      <c r="AL17" s="25">
        <v>310</v>
      </c>
    </row>
    <row r="18" spans="1:38">
      <c r="A18" s="25" t="s">
        <v>29</v>
      </c>
      <c r="B18" s="25" t="s">
        <v>122</v>
      </c>
      <c r="C18" s="232"/>
      <c r="D18" s="25">
        <v>2264</v>
      </c>
      <c r="E18" s="25">
        <v>39</v>
      </c>
      <c r="F18" s="25">
        <v>256</v>
      </c>
      <c r="G18" s="25">
        <v>1703</v>
      </c>
      <c r="H18" s="25">
        <v>306</v>
      </c>
      <c r="J18" s="25">
        <v>225</v>
      </c>
      <c r="K18" s="25">
        <v>223</v>
      </c>
      <c r="L18" s="25">
        <v>2</v>
      </c>
      <c r="M18" s="25"/>
      <c r="N18" s="25"/>
      <c r="P18" s="25">
        <v>5</v>
      </c>
      <c r="Q18" s="25"/>
      <c r="R18" s="25">
        <v>1</v>
      </c>
      <c r="S18" s="25">
        <v>4</v>
      </c>
      <c r="T18" s="25"/>
      <c r="V18" s="25">
        <v>27</v>
      </c>
      <c r="W18" s="25">
        <v>27</v>
      </c>
      <c r="X18" s="25"/>
      <c r="Y18" s="25"/>
      <c r="Z18" s="25"/>
      <c r="AB18" s="25">
        <v>40</v>
      </c>
      <c r="AC18" s="25">
        <v>1</v>
      </c>
      <c r="AD18" s="25">
        <v>3</v>
      </c>
      <c r="AE18" s="25">
        <v>35</v>
      </c>
      <c r="AF18" s="25">
        <v>1</v>
      </c>
      <c r="AH18" s="25">
        <v>2561</v>
      </c>
      <c r="AI18" s="25">
        <v>290</v>
      </c>
      <c r="AJ18" s="25">
        <v>262</v>
      </c>
      <c r="AK18" s="25">
        <v>1742</v>
      </c>
      <c r="AL18" s="25">
        <v>307</v>
      </c>
    </row>
    <row r="19" spans="1:38">
      <c r="A19" s="25" t="s">
        <v>31</v>
      </c>
      <c r="B19" s="25" t="s">
        <v>123</v>
      </c>
      <c r="C19" s="232"/>
      <c r="D19" s="25">
        <v>3106</v>
      </c>
      <c r="E19" s="25">
        <v>24</v>
      </c>
      <c r="F19" s="25">
        <v>275</v>
      </c>
      <c r="G19" s="25">
        <v>2290</v>
      </c>
      <c r="H19" s="25">
        <v>555</v>
      </c>
      <c r="J19" s="25">
        <v>264</v>
      </c>
      <c r="K19" s="25">
        <v>263</v>
      </c>
      <c r="L19" s="25">
        <v>1</v>
      </c>
      <c r="M19" s="25"/>
      <c r="N19" s="25"/>
      <c r="P19" s="25">
        <v>22</v>
      </c>
      <c r="Q19" s="25"/>
      <c r="R19" s="25">
        <v>7</v>
      </c>
      <c r="S19" s="25">
        <v>15</v>
      </c>
      <c r="T19" s="25">
        <v>1</v>
      </c>
      <c r="V19" s="25">
        <v>47</v>
      </c>
      <c r="W19" s="25">
        <v>47</v>
      </c>
      <c r="X19" s="25"/>
      <c r="Y19" s="25"/>
      <c r="Z19" s="25"/>
      <c r="AB19" s="25">
        <v>27</v>
      </c>
      <c r="AC19" s="25">
        <v>5</v>
      </c>
      <c r="AD19" s="25">
        <v>8</v>
      </c>
      <c r="AE19" s="25">
        <v>14</v>
      </c>
      <c r="AF19" s="25"/>
      <c r="AH19" s="25">
        <v>3466</v>
      </c>
      <c r="AI19" s="25">
        <v>339</v>
      </c>
      <c r="AJ19" s="25">
        <v>291</v>
      </c>
      <c r="AK19" s="25">
        <v>2319</v>
      </c>
      <c r="AL19" s="25">
        <v>556</v>
      </c>
    </row>
    <row r="20" spans="1:38">
      <c r="A20" s="25" t="s">
        <v>33</v>
      </c>
      <c r="B20" s="25" t="s">
        <v>124</v>
      </c>
      <c r="C20" s="232"/>
      <c r="D20" s="25">
        <v>2835</v>
      </c>
      <c r="E20" s="25">
        <v>39</v>
      </c>
      <c r="F20" s="25">
        <v>235</v>
      </c>
      <c r="G20" s="25">
        <v>2109</v>
      </c>
      <c r="H20" s="25">
        <v>494</v>
      </c>
      <c r="J20" s="25">
        <v>220</v>
      </c>
      <c r="K20" s="25">
        <v>212</v>
      </c>
      <c r="L20" s="25">
        <v>2</v>
      </c>
      <c r="M20" s="25">
        <v>6</v>
      </c>
      <c r="N20" s="25"/>
      <c r="P20" s="25">
        <v>34</v>
      </c>
      <c r="Q20" s="25"/>
      <c r="R20" s="25">
        <v>5</v>
      </c>
      <c r="S20" s="25">
        <v>27</v>
      </c>
      <c r="T20" s="25">
        <v>2</v>
      </c>
      <c r="V20" s="25">
        <v>18</v>
      </c>
      <c r="W20" s="25">
        <v>18</v>
      </c>
      <c r="X20" s="25"/>
      <c r="Y20" s="25"/>
      <c r="Z20" s="25"/>
      <c r="AB20" s="25">
        <v>79</v>
      </c>
      <c r="AC20" s="25">
        <v>14</v>
      </c>
      <c r="AD20" s="25">
        <v>21</v>
      </c>
      <c r="AE20" s="25">
        <v>42</v>
      </c>
      <c r="AF20" s="25">
        <v>2</v>
      </c>
      <c r="AH20" s="25">
        <v>3186</v>
      </c>
      <c r="AI20" s="25">
        <v>283</v>
      </c>
      <c r="AJ20" s="25">
        <v>263</v>
      </c>
      <c r="AK20" s="25">
        <v>2184</v>
      </c>
      <c r="AL20" s="25">
        <v>498</v>
      </c>
    </row>
    <row r="21" spans="1:38">
      <c r="A21" s="25" t="s">
        <v>35</v>
      </c>
      <c r="B21" s="25" t="s">
        <v>125</v>
      </c>
      <c r="C21" s="232"/>
      <c r="D21" s="25">
        <v>5612</v>
      </c>
      <c r="E21" s="25">
        <v>64</v>
      </c>
      <c r="F21" s="25">
        <v>519</v>
      </c>
      <c r="G21" s="25">
        <v>4294</v>
      </c>
      <c r="H21" s="25">
        <v>820</v>
      </c>
      <c r="J21" s="25">
        <v>782</v>
      </c>
      <c r="K21" s="25">
        <v>757</v>
      </c>
      <c r="L21" s="25">
        <v>6</v>
      </c>
      <c r="M21" s="25">
        <v>19</v>
      </c>
      <c r="N21" s="25"/>
      <c r="P21" s="25">
        <v>138</v>
      </c>
      <c r="Q21" s="25">
        <v>1</v>
      </c>
      <c r="R21" s="25">
        <v>24</v>
      </c>
      <c r="S21" s="25">
        <v>104</v>
      </c>
      <c r="T21" s="25">
        <v>14</v>
      </c>
      <c r="V21" s="25">
        <v>71</v>
      </c>
      <c r="W21" s="25">
        <v>70</v>
      </c>
      <c r="X21" s="25"/>
      <c r="Y21" s="25">
        <v>1</v>
      </c>
      <c r="Z21" s="25"/>
      <c r="AB21" s="25">
        <v>636</v>
      </c>
      <c r="AC21" s="25">
        <v>106</v>
      </c>
      <c r="AD21" s="25">
        <v>94</v>
      </c>
      <c r="AE21" s="25">
        <v>418</v>
      </c>
      <c r="AF21" s="25">
        <v>22</v>
      </c>
      <c r="AH21" s="25">
        <v>7239</v>
      </c>
      <c r="AI21" s="25">
        <v>998</v>
      </c>
      <c r="AJ21" s="25">
        <v>643</v>
      </c>
      <c r="AK21" s="25">
        <v>4836</v>
      </c>
      <c r="AL21" s="25">
        <v>856</v>
      </c>
    </row>
    <row r="22" spans="1:38">
      <c r="A22" s="25" t="s">
        <v>37</v>
      </c>
      <c r="B22" s="25" t="s">
        <v>126</v>
      </c>
      <c r="C22" s="232"/>
      <c r="D22" s="25">
        <v>3055</v>
      </c>
      <c r="E22" s="25">
        <v>82</v>
      </c>
      <c r="F22" s="25">
        <v>250</v>
      </c>
      <c r="G22" s="25">
        <v>2315</v>
      </c>
      <c r="H22" s="25">
        <v>442</v>
      </c>
      <c r="J22" s="25">
        <v>161</v>
      </c>
      <c r="K22" s="25">
        <v>161</v>
      </c>
      <c r="L22" s="25"/>
      <c r="M22" s="25"/>
      <c r="N22" s="25"/>
      <c r="P22" s="25">
        <v>18</v>
      </c>
      <c r="Q22" s="25">
        <v>3</v>
      </c>
      <c r="R22" s="25">
        <v>6</v>
      </c>
      <c r="S22" s="25">
        <v>8</v>
      </c>
      <c r="T22" s="25">
        <v>1</v>
      </c>
      <c r="V22" s="25">
        <v>19</v>
      </c>
      <c r="W22" s="25">
        <v>19</v>
      </c>
      <c r="X22" s="25"/>
      <c r="Y22" s="25"/>
      <c r="Z22" s="25"/>
      <c r="AB22" s="25">
        <v>44</v>
      </c>
      <c r="AC22" s="25">
        <v>1</v>
      </c>
      <c r="AD22" s="25">
        <v>8</v>
      </c>
      <c r="AE22" s="25">
        <v>34</v>
      </c>
      <c r="AF22" s="25">
        <v>1</v>
      </c>
      <c r="AH22" s="25">
        <v>3297</v>
      </c>
      <c r="AI22" s="25">
        <v>266</v>
      </c>
      <c r="AJ22" s="25">
        <v>264</v>
      </c>
      <c r="AK22" s="25">
        <v>2357</v>
      </c>
      <c r="AL22" s="25">
        <v>444</v>
      </c>
    </row>
    <row r="23" spans="1:38">
      <c r="A23" s="25" t="s">
        <v>39</v>
      </c>
      <c r="B23" s="25" t="s">
        <v>127</v>
      </c>
      <c r="C23" s="232"/>
      <c r="D23" s="25">
        <v>2831</v>
      </c>
      <c r="E23" s="25">
        <v>20</v>
      </c>
      <c r="F23" s="25">
        <v>215</v>
      </c>
      <c r="G23" s="25">
        <v>2067</v>
      </c>
      <c r="H23" s="25">
        <v>577</v>
      </c>
      <c r="J23" s="25">
        <v>279</v>
      </c>
      <c r="K23" s="25">
        <v>271</v>
      </c>
      <c r="L23" s="25">
        <v>5</v>
      </c>
      <c r="M23" s="25">
        <v>6</v>
      </c>
      <c r="N23" s="25"/>
      <c r="P23" s="25">
        <v>5</v>
      </c>
      <c r="Q23" s="25"/>
      <c r="R23" s="25">
        <v>2</v>
      </c>
      <c r="S23" s="25">
        <v>3</v>
      </c>
      <c r="T23" s="25"/>
      <c r="V23" s="25">
        <v>62</v>
      </c>
      <c r="W23" s="25">
        <v>62</v>
      </c>
      <c r="X23" s="25"/>
      <c r="Y23" s="25"/>
      <c r="Z23" s="25"/>
      <c r="AB23" s="25">
        <v>18</v>
      </c>
      <c r="AC23" s="25">
        <v>2</v>
      </c>
      <c r="AD23" s="25">
        <v>2</v>
      </c>
      <c r="AE23" s="25">
        <v>12</v>
      </c>
      <c r="AF23" s="25">
        <v>2</v>
      </c>
      <c r="AH23" s="25">
        <v>3195</v>
      </c>
      <c r="AI23" s="25">
        <v>355</v>
      </c>
      <c r="AJ23" s="25">
        <v>224</v>
      </c>
      <c r="AK23" s="25">
        <v>2088</v>
      </c>
      <c r="AL23" s="25">
        <v>579</v>
      </c>
    </row>
    <row r="24" spans="1:38">
      <c r="A24" s="25" t="s">
        <v>41</v>
      </c>
      <c r="B24" s="25" t="s">
        <v>128</v>
      </c>
      <c r="C24" s="232"/>
      <c r="D24" s="25">
        <v>1864</v>
      </c>
      <c r="E24" s="25">
        <v>71</v>
      </c>
      <c r="F24" s="25">
        <v>192</v>
      </c>
      <c r="G24" s="25">
        <v>1332</v>
      </c>
      <c r="H24" s="25">
        <v>295</v>
      </c>
      <c r="J24" s="25">
        <v>184</v>
      </c>
      <c r="K24" s="25">
        <v>179</v>
      </c>
      <c r="L24" s="25">
        <v>4</v>
      </c>
      <c r="M24" s="25">
        <v>2</v>
      </c>
      <c r="N24" s="25"/>
      <c r="P24" s="25">
        <v>77</v>
      </c>
      <c r="Q24" s="25"/>
      <c r="R24" s="25">
        <v>17</v>
      </c>
      <c r="S24" s="25">
        <v>54</v>
      </c>
      <c r="T24" s="25">
        <v>6</v>
      </c>
      <c r="V24" s="25">
        <v>23</v>
      </c>
      <c r="W24" s="25">
        <v>23</v>
      </c>
      <c r="X24" s="25"/>
      <c r="Y24" s="25"/>
      <c r="Z24" s="25"/>
      <c r="AB24" s="25">
        <v>134</v>
      </c>
      <c r="AC24" s="25">
        <v>13</v>
      </c>
      <c r="AD24" s="25">
        <v>25</v>
      </c>
      <c r="AE24" s="25">
        <v>94</v>
      </c>
      <c r="AF24" s="25">
        <v>5</v>
      </c>
      <c r="AH24" s="25">
        <v>2282</v>
      </c>
      <c r="AI24" s="25">
        <v>286</v>
      </c>
      <c r="AJ24" s="25">
        <v>238</v>
      </c>
      <c r="AK24" s="25">
        <v>1482</v>
      </c>
      <c r="AL24" s="25">
        <v>306</v>
      </c>
    </row>
    <row r="25" spans="1:38">
      <c r="A25" s="25" t="s">
        <v>43</v>
      </c>
      <c r="B25" s="25" t="s">
        <v>129</v>
      </c>
      <c r="C25" s="232"/>
      <c r="D25" s="25">
        <v>1485</v>
      </c>
      <c r="E25" s="25">
        <v>15</v>
      </c>
      <c r="F25" s="25">
        <v>124</v>
      </c>
      <c r="G25" s="25">
        <v>1109</v>
      </c>
      <c r="H25" s="25">
        <v>257</v>
      </c>
      <c r="J25" s="25">
        <v>107</v>
      </c>
      <c r="K25" s="25">
        <v>107</v>
      </c>
      <c r="L25" s="25"/>
      <c r="M25" s="25"/>
      <c r="N25" s="25"/>
      <c r="P25" s="25">
        <v>1</v>
      </c>
      <c r="Q25" s="25"/>
      <c r="R25" s="25"/>
      <c r="S25" s="25"/>
      <c r="T25" s="25">
        <v>1</v>
      </c>
      <c r="V25" s="25">
        <v>12</v>
      </c>
      <c r="W25" s="25">
        <v>12</v>
      </c>
      <c r="X25" s="25"/>
      <c r="Y25" s="25"/>
      <c r="Z25" s="25"/>
      <c r="AB25" s="25">
        <v>11</v>
      </c>
      <c r="AC25" s="25"/>
      <c r="AD25" s="25">
        <v>1</v>
      </c>
      <c r="AE25" s="25">
        <v>10</v>
      </c>
      <c r="AF25" s="25"/>
      <c r="AH25" s="25">
        <v>1616</v>
      </c>
      <c r="AI25" s="25">
        <v>134</v>
      </c>
      <c r="AJ25" s="25">
        <v>125</v>
      </c>
      <c r="AK25" s="25">
        <v>1119</v>
      </c>
      <c r="AL25" s="25">
        <v>258</v>
      </c>
    </row>
    <row r="26" spans="1:38">
      <c r="A26" s="25" t="s">
        <v>17</v>
      </c>
      <c r="B26" s="25" t="s">
        <v>130</v>
      </c>
      <c r="C26" s="232"/>
      <c r="D26" s="25">
        <v>1000</v>
      </c>
      <c r="E26" s="25">
        <v>61</v>
      </c>
      <c r="F26" s="25">
        <v>73</v>
      </c>
      <c r="G26" s="25">
        <v>723</v>
      </c>
      <c r="H26" s="25">
        <v>148</v>
      </c>
      <c r="J26" s="25">
        <v>40</v>
      </c>
      <c r="K26" s="25">
        <v>40</v>
      </c>
      <c r="L26" s="25"/>
      <c r="M26" s="25"/>
      <c r="N26" s="25"/>
      <c r="P26" s="25">
        <v>3</v>
      </c>
      <c r="Q26" s="25"/>
      <c r="R26" s="25"/>
      <c r="S26" s="25">
        <v>3</v>
      </c>
      <c r="T26" s="25"/>
      <c r="V26" s="25">
        <v>5</v>
      </c>
      <c r="W26" s="25">
        <v>5</v>
      </c>
      <c r="X26" s="25"/>
      <c r="Y26" s="25"/>
      <c r="Z26" s="25"/>
      <c r="AB26" s="25">
        <v>33</v>
      </c>
      <c r="AC26" s="25"/>
      <c r="AD26" s="25"/>
      <c r="AE26" s="25">
        <v>33</v>
      </c>
      <c r="AF26" s="25"/>
      <c r="AH26" s="25">
        <v>1081</v>
      </c>
      <c r="AI26" s="25">
        <v>106</v>
      </c>
      <c r="AJ26" s="25">
        <v>73</v>
      </c>
      <c r="AK26" s="25">
        <v>759</v>
      </c>
      <c r="AL26" s="25">
        <v>148</v>
      </c>
    </row>
    <row r="27" spans="1:38">
      <c r="A27" s="25" t="s">
        <v>252</v>
      </c>
      <c r="B27" s="25" t="s">
        <v>45</v>
      </c>
      <c r="C27" s="232"/>
      <c r="D27" s="25">
        <v>1718</v>
      </c>
      <c r="E27" s="25">
        <v>32</v>
      </c>
      <c r="F27" s="25">
        <v>162</v>
      </c>
      <c r="G27" s="25">
        <v>1349</v>
      </c>
      <c r="H27" s="25">
        <v>191</v>
      </c>
      <c r="J27" s="25">
        <v>78</v>
      </c>
      <c r="K27" s="25">
        <v>75</v>
      </c>
      <c r="L27" s="25">
        <v>2</v>
      </c>
      <c r="M27" s="25">
        <v>1</v>
      </c>
      <c r="N27" s="25"/>
      <c r="P27" s="25">
        <v>399</v>
      </c>
      <c r="Q27" s="25">
        <v>8</v>
      </c>
      <c r="R27" s="25">
        <v>59</v>
      </c>
      <c r="S27" s="25">
        <v>298</v>
      </c>
      <c r="T27" s="25">
        <v>41</v>
      </c>
      <c r="V27" s="25">
        <v>5</v>
      </c>
      <c r="W27" s="25">
        <v>5</v>
      </c>
      <c r="X27" s="25"/>
      <c r="Y27" s="25"/>
      <c r="Z27" s="25"/>
      <c r="AB27" s="25">
        <v>11</v>
      </c>
      <c r="AC27" s="25"/>
      <c r="AD27" s="25">
        <v>2</v>
      </c>
      <c r="AE27" s="25">
        <v>9</v>
      </c>
      <c r="AF27" s="25"/>
      <c r="AH27" s="25">
        <v>2211</v>
      </c>
      <c r="AI27" s="25">
        <v>120</v>
      </c>
      <c r="AJ27" s="25">
        <v>225</v>
      </c>
      <c r="AK27" s="25">
        <v>1657</v>
      </c>
      <c r="AL27" s="25">
        <v>232</v>
      </c>
    </row>
    <row r="28" spans="1:38">
      <c r="A28" s="25" t="s">
        <v>253</v>
      </c>
      <c r="B28" s="25" t="s">
        <v>46</v>
      </c>
      <c r="C28" s="232"/>
      <c r="D28" s="25">
        <v>2658</v>
      </c>
      <c r="E28" s="25">
        <v>38</v>
      </c>
      <c r="F28" s="25">
        <v>243</v>
      </c>
      <c r="G28" s="25">
        <v>1928</v>
      </c>
      <c r="H28" s="25">
        <v>485</v>
      </c>
      <c r="J28" s="25">
        <v>204</v>
      </c>
      <c r="K28" s="25">
        <v>204</v>
      </c>
      <c r="L28" s="25"/>
      <c r="M28" s="25"/>
      <c r="N28" s="25"/>
      <c r="P28" s="25">
        <v>2</v>
      </c>
      <c r="Q28" s="25"/>
      <c r="R28" s="25"/>
      <c r="S28" s="25">
        <v>2</v>
      </c>
      <c r="T28" s="25"/>
      <c r="V28" s="25">
        <v>35</v>
      </c>
      <c r="W28" s="25">
        <v>34</v>
      </c>
      <c r="X28" s="25">
        <v>1</v>
      </c>
      <c r="Y28" s="25"/>
      <c r="Z28" s="25"/>
      <c r="AB28" s="25">
        <v>29</v>
      </c>
      <c r="AC28" s="25">
        <v>1</v>
      </c>
      <c r="AD28" s="25">
        <v>2</v>
      </c>
      <c r="AE28" s="25">
        <v>26</v>
      </c>
      <c r="AF28" s="25"/>
      <c r="AH28" s="25">
        <v>2928</v>
      </c>
      <c r="AI28" s="25">
        <v>277</v>
      </c>
      <c r="AJ28" s="25">
        <v>246</v>
      </c>
      <c r="AK28" s="25">
        <v>1956</v>
      </c>
      <c r="AL28" s="25">
        <v>485</v>
      </c>
    </row>
    <row r="29" spans="1:38">
      <c r="A29" s="25" t="s">
        <v>254</v>
      </c>
      <c r="B29" s="25" t="s">
        <v>47</v>
      </c>
      <c r="C29" s="232"/>
      <c r="D29" s="25">
        <v>8287</v>
      </c>
      <c r="E29" s="25">
        <v>100</v>
      </c>
      <c r="F29" s="25">
        <v>750</v>
      </c>
      <c r="G29" s="25">
        <v>5839</v>
      </c>
      <c r="H29" s="25">
        <v>1739</v>
      </c>
      <c r="J29" s="25">
        <v>945</v>
      </c>
      <c r="K29" s="25">
        <v>915</v>
      </c>
      <c r="L29" s="25">
        <v>14</v>
      </c>
      <c r="M29" s="25">
        <v>19</v>
      </c>
      <c r="N29" s="25"/>
      <c r="P29" s="25">
        <v>297</v>
      </c>
      <c r="Q29" s="25">
        <v>2</v>
      </c>
      <c r="R29" s="25">
        <v>58</v>
      </c>
      <c r="S29" s="25">
        <v>202</v>
      </c>
      <c r="T29" s="25">
        <v>40</v>
      </c>
      <c r="V29" s="25">
        <v>68</v>
      </c>
      <c r="W29" s="25">
        <v>65</v>
      </c>
      <c r="X29" s="25">
        <v>2</v>
      </c>
      <c r="Y29" s="25">
        <v>1</v>
      </c>
      <c r="Z29" s="25"/>
      <c r="AB29" s="25">
        <v>1069</v>
      </c>
      <c r="AC29" s="25">
        <v>135</v>
      </c>
      <c r="AD29" s="25">
        <v>171</v>
      </c>
      <c r="AE29" s="25">
        <v>687</v>
      </c>
      <c r="AF29" s="25">
        <v>86</v>
      </c>
      <c r="AH29" s="25">
        <v>10666</v>
      </c>
      <c r="AI29" s="25">
        <v>1217</v>
      </c>
      <c r="AJ29" s="25">
        <v>995</v>
      </c>
      <c r="AK29" s="25">
        <v>6748</v>
      </c>
      <c r="AL29" s="25">
        <v>1865</v>
      </c>
    </row>
    <row r="30" spans="1:38">
      <c r="A30" s="25" t="s">
        <v>255</v>
      </c>
      <c r="B30" s="25" t="s">
        <v>48</v>
      </c>
      <c r="C30" s="232"/>
      <c r="D30" s="25">
        <v>1554</v>
      </c>
      <c r="E30" s="25">
        <v>26</v>
      </c>
      <c r="F30" s="25">
        <v>134</v>
      </c>
      <c r="G30" s="25">
        <v>1101</v>
      </c>
      <c r="H30" s="25">
        <v>323</v>
      </c>
      <c r="J30" s="25">
        <v>149</v>
      </c>
      <c r="K30" s="25">
        <v>147</v>
      </c>
      <c r="L30" s="25">
        <v>2</v>
      </c>
      <c r="M30" s="25"/>
      <c r="N30" s="25"/>
      <c r="P30" s="25"/>
      <c r="Q30" s="25"/>
      <c r="R30" s="25"/>
      <c r="S30" s="25"/>
      <c r="T30" s="25"/>
      <c r="V30" s="25">
        <v>26</v>
      </c>
      <c r="W30" s="25">
        <v>26</v>
      </c>
      <c r="X30" s="25"/>
      <c r="Y30" s="25"/>
      <c r="Z30" s="25"/>
      <c r="AB30" s="25">
        <v>13</v>
      </c>
      <c r="AC30" s="25"/>
      <c r="AD30" s="25">
        <v>2</v>
      </c>
      <c r="AE30" s="25">
        <v>11</v>
      </c>
      <c r="AF30" s="25"/>
      <c r="AH30" s="25">
        <v>1742</v>
      </c>
      <c r="AI30" s="25">
        <v>199</v>
      </c>
      <c r="AJ30" s="25">
        <v>138</v>
      </c>
      <c r="AK30" s="25">
        <v>1112</v>
      </c>
      <c r="AL30" s="25">
        <v>323</v>
      </c>
    </row>
    <row r="31" spans="1:38">
      <c r="A31" s="25" t="s">
        <v>256</v>
      </c>
      <c r="B31" s="25" t="s">
        <v>131</v>
      </c>
      <c r="C31" s="232"/>
      <c r="D31" s="25">
        <v>1589</v>
      </c>
      <c r="E31" s="25">
        <v>39</v>
      </c>
      <c r="F31" s="25">
        <v>241</v>
      </c>
      <c r="G31" s="25">
        <v>1103</v>
      </c>
      <c r="H31" s="25">
        <v>226</v>
      </c>
      <c r="J31" s="25">
        <v>246</v>
      </c>
      <c r="K31" s="25">
        <v>240</v>
      </c>
      <c r="L31" s="25">
        <v>1</v>
      </c>
      <c r="M31" s="25">
        <v>5</v>
      </c>
      <c r="N31" s="25"/>
      <c r="P31" s="25">
        <v>35</v>
      </c>
      <c r="Q31" s="25"/>
      <c r="R31" s="25">
        <v>18</v>
      </c>
      <c r="S31" s="25">
        <v>17</v>
      </c>
      <c r="T31" s="25">
        <v>1</v>
      </c>
      <c r="V31" s="25">
        <v>35</v>
      </c>
      <c r="W31" s="25">
        <v>35</v>
      </c>
      <c r="X31" s="25"/>
      <c r="Y31" s="25"/>
      <c r="Z31" s="25"/>
      <c r="AB31" s="25">
        <v>67</v>
      </c>
      <c r="AC31" s="25">
        <v>3</v>
      </c>
      <c r="AD31" s="25">
        <v>28</v>
      </c>
      <c r="AE31" s="25">
        <v>36</v>
      </c>
      <c r="AF31" s="25">
        <v>2</v>
      </c>
      <c r="AH31" s="25">
        <v>1972</v>
      </c>
      <c r="AI31" s="25">
        <v>317</v>
      </c>
      <c r="AJ31" s="25">
        <v>288</v>
      </c>
      <c r="AK31" s="25">
        <v>1161</v>
      </c>
      <c r="AL31" s="25">
        <v>229</v>
      </c>
    </row>
    <row r="32" spans="1:38">
      <c r="A32" s="25"/>
      <c r="B32" s="25"/>
      <c r="C32" s="232"/>
      <c r="D32" s="25">
        <v>69804</v>
      </c>
      <c r="E32" s="25">
        <v>1368</v>
      </c>
      <c r="F32" s="25">
        <v>6278</v>
      </c>
      <c r="G32" s="25">
        <v>51140</v>
      </c>
      <c r="H32" s="25">
        <v>12017</v>
      </c>
      <c r="J32" s="25">
        <v>6014</v>
      </c>
      <c r="K32" s="25">
        <v>5895</v>
      </c>
      <c r="L32" s="25">
        <v>56</v>
      </c>
      <c r="M32" s="25">
        <v>72</v>
      </c>
      <c r="N32" s="25">
        <v>0</v>
      </c>
      <c r="P32" s="25">
        <v>1751</v>
      </c>
      <c r="Q32" s="25">
        <v>37</v>
      </c>
      <c r="R32" s="25">
        <v>315</v>
      </c>
      <c r="S32" s="25">
        <v>1278</v>
      </c>
      <c r="T32" s="25">
        <v>153</v>
      </c>
      <c r="V32" s="233">
        <v>778</v>
      </c>
      <c r="W32" s="233">
        <v>767</v>
      </c>
      <c r="X32" s="233">
        <v>8</v>
      </c>
      <c r="Y32" s="233">
        <v>4</v>
      </c>
      <c r="Z32" s="233">
        <v>0</v>
      </c>
      <c r="AB32" s="25">
        <v>2719</v>
      </c>
      <c r="AC32" s="25">
        <v>326</v>
      </c>
      <c r="AD32" s="25">
        <v>457</v>
      </c>
      <c r="AE32" s="25">
        <v>1829</v>
      </c>
      <c r="AF32" s="25">
        <v>132</v>
      </c>
      <c r="AH32" s="25">
        <v>81066</v>
      </c>
      <c r="AI32" s="25">
        <v>8393</v>
      </c>
      <c r="AJ32" s="25">
        <v>7114</v>
      </c>
      <c r="AK32" s="25">
        <v>54323</v>
      </c>
      <c r="AL32" s="25">
        <v>12302</v>
      </c>
    </row>
    <row r="36" spans="1:10">
      <c r="A36" s="24" t="s">
        <v>361</v>
      </c>
      <c r="B36" s="24" t="s">
        <v>467</v>
      </c>
      <c r="C36" s="38" t="s">
        <v>2125</v>
      </c>
      <c r="D36" s="38" t="s">
        <v>2</v>
      </c>
      <c r="E36" s="20" t="s">
        <v>2126</v>
      </c>
      <c r="F36" s="38" t="s">
        <v>204</v>
      </c>
      <c r="G36" s="38" t="s">
        <v>205</v>
      </c>
      <c r="H36" s="38" t="s">
        <v>206</v>
      </c>
      <c r="I36" s="38" t="s">
        <v>207</v>
      </c>
      <c r="J36" s="22" t="s">
        <v>290</v>
      </c>
    </row>
    <row r="37" spans="1:10">
      <c r="A37" s="25" t="s">
        <v>104</v>
      </c>
      <c r="B37" s="25" t="s">
        <v>4</v>
      </c>
      <c r="C37" s="878">
        <v>21921</v>
      </c>
      <c r="D37" s="25">
        <v>937</v>
      </c>
      <c r="E37" s="905">
        <f>SUM(D37/C37)</f>
        <v>4.2744400346699511E-2</v>
      </c>
      <c r="F37" s="25">
        <v>68</v>
      </c>
      <c r="G37" s="25">
        <v>69</v>
      </c>
      <c r="H37" s="25">
        <v>648</v>
      </c>
      <c r="I37" s="25">
        <v>166</v>
      </c>
      <c r="J37" s="22">
        <f>SUM(G37:I37)</f>
        <v>883</v>
      </c>
    </row>
    <row r="38" spans="1:10">
      <c r="A38" s="25" t="s">
        <v>5</v>
      </c>
      <c r="B38" s="25" t="s">
        <v>111</v>
      </c>
      <c r="C38" s="878">
        <v>65956</v>
      </c>
      <c r="D38" s="25">
        <v>2094</v>
      </c>
      <c r="E38" s="905">
        <f t="shared" ref="E38:E63" si="0">SUM(D38/C38)</f>
        <v>3.1748438352841288E-2</v>
      </c>
      <c r="F38" s="25">
        <v>207</v>
      </c>
      <c r="G38" s="25">
        <v>213</v>
      </c>
      <c r="H38" s="25">
        <v>1418</v>
      </c>
      <c r="I38" s="25">
        <v>288</v>
      </c>
      <c r="J38" s="22">
        <f t="shared" ref="J38:J63" si="1">SUM(G38:I38)</f>
        <v>1919</v>
      </c>
    </row>
    <row r="39" spans="1:10">
      <c r="A39" s="25" t="s">
        <v>7</v>
      </c>
      <c r="B39" s="25" t="s">
        <v>112</v>
      </c>
      <c r="C39" s="878">
        <v>135376</v>
      </c>
      <c r="D39" s="25">
        <v>2127</v>
      </c>
      <c r="E39" s="905">
        <f t="shared" si="0"/>
        <v>1.5711795296064295E-2</v>
      </c>
      <c r="F39" s="25">
        <v>217</v>
      </c>
      <c r="G39" s="25">
        <v>184</v>
      </c>
      <c r="H39" s="25">
        <v>1437</v>
      </c>
      <c r="I39" s="25">
        <v>317</v>
      </c>
      <c r="J39" s="22">
        <f t="shared" si="1"/>
        <v>1938</v>
      </c>
    </row>
    <row r="40" spans="1:10">
      <c r="A40" s="25" t="s">
        <v>9</v>
      </c>
      <c r="B40" s="25" t="s">
        <v>113</v>
      </c>
      <c r="C40" s="878">
        <v>121186</v>
      </c>
      <c r="D40" s="25">
        <v>4365</v>
      </c>
      <c r="E40" s="905">
        <f t="shared" si="0"/>
        <v>3.601901209710693E-2</v>
      </c>
      <c r="F40" s="25">
        <v>417</v>
      </c>
      <c r="G40" s="25">
        <v>338</v>
      </c>
      <c r="H40" s="25">
        <v>2924</v>
      </c>
      <c r="I40" s="25">
        <v>745</v>
      </c>
      <c r="J40" s="22">
        <f t="shared" si="1"/>
        <v>4007</v>
      </c>
    </row>
    <row r="41" spans="1:10">
      <c r="A41" s="25" t="s">
        <v>11</v>
      </c>
      <c r="B41" s="25" t="s">
        <v>114</v>
      </c>
      <c r="C41" s="878">
        <v>114292</v>
      </c>
      <c r="D41" s="25">
        <v>3334</v>
      </c>
      <c r="E41" s="905">
        <f t="shared" si="0"/>
        <v>2.9170895600741958E-2</v>
      </c>
      <c r="F41" s="25">
        <v>276</v>
      </c>
      <c r="G41" s="25">
        <v>264</v>
      </c>
      <c r="H41" s="25">
        <v>2336</v>
      </c>
      <c r="I41" s="25">
        <v>502</v>
      </c>
      <c r="J41" s="22">
        <f t="shared" si="1"/>
        <v>3102</v>
      </c>
    </row>
    <row r="42" spans="1:10">
      <c r="A42" s="25" t="s">
        <v>13</v>
      </c>
      <c r="B42" s="25" t="s">
        <v>115</v>
      </c>
      <c r="C42" s="878">
        <v>62439</v>
      </c>
      <c r="D42" s="25">
        <v>1847</v>
      </c>
      <c r="E42" s="905">
        <f t="shared" si="0"/>
        <v>2.9580870930027706E-2</v>
      </c>
      <c r="F42" s="25">
        <v>172</v>
      </c>
      <c r="G42" s="25">
        <v>185</v>
      </c>
      <c r="H42" s="25">
        <v>1252</v>
      </c>
      <c r="I42" s="25">
        <v>260</v>
      </c>
      <c r="J42" s="22">
        <f t="shared" si="1"/>
        <v>1697</v>
      </c>
    </row>
    <row r="43" spans="1:10">
      <c r="A43" s="25" t="s">
        <v>15</v>
      </c>
      <c r="B43" s="25" t="s">
        <v>116</v>
      </c>
      <c r="C43" s="878">
        <v>112378</v>
      </c>
      <c r="D43" s="25">
        <v>4208</v>
      </c>
      <c r="E43" s="905">
        <f t="shared" si="0"/>
        <v>3.7445051522539997E-2</v>
      </c>
      <c r="F43" s="25">
        <v>284</v>
      </c>
      <c r="G43" s="25">
        <v>394</v>
      </c>
      <c r="H43" s="25">
        <v>3231</v>
      </c>
      <c r="I43" s="25">
        <v>344</v>
      </c>
      <c r="J43" s="22">
        <f t="shared" si="1"/>
        <v>3969</v>
      </c>
    </row>
    <row r="44" spans="1:10">
      <c r="A44" s="25" t="s">
        <v>19</v>
      </c>
      <c r="B44" s="25" t="s">
        <v>117</v>
      </c>
      <c r="C44" s="878">
        <v>69582</v>
      </c>
      <c r="D44" s="25">
        <v>2192</v>
      </c>
      <c r="E44" s="905">
        <f t="shared" si="0"/>
        <v>3.1502400045988907E-2</v>
      </c>
      <c r="F44" s="25">
        <v>151</v>
      </c>
      <c r="G44" s="25">
        <v>213</v>
      </c>
      <c r="H44" s="25">
        <v>1507</v>
      </c>
      <c r="I44" s="25">
        <v>343</v>
      </c>
      <c r="J44" s="22">
        <f t="shared" si="1"/>
        <v>2063</v>
      </c>
    </row>
    <row r="45" spans="1:10">
      <c r="A45" s="25" t="s">
        <v>21</v>
      </c>
      <c r="B45" s="25" t="s">
        <v>118</v>
      </c>
      <c r="C45" s="878">
        <v>56234</v>
      </c>
      <c r="D45" s="25">
        <v>2175</v>
      </c>
      <c r="E45" s="905">
        <f t="shared" si="0"/>
        <v>3.86776683145428E-2</v>
      </c>
      <c r="F45" s="25">
        <v>321</v>
      </c>
      <c r="G45" s="25">
        <v>181</v>
      </c>
      <c r="H45" s="25">
        <v>1322</v>
      </c>
      <c r="I45" s="25">
        <v>371</v>
      </c>
      <c r="J45" s="22">
        <f t="shared" si="1"/>
        <v>1874</v>
      </c>
    </row>
    <row r="46" spans="1:10">
      <c r="A46" s="25" t="s">
        <v>23</v>
      </c>
      <c r="B46" s="25" t="s">
        <v>119</v>
      </c>
      <c r="C46" s="878">
        <v>80555</v>
      </c>
      <c r="D46" s="25">
        <v>4444</v>
      </c>
      <c r="E46" s="905">
        <f t="shared" si="0"/>
        <v>5.5167277015703557E-2</v>
      </c>
      <c r="F46" s="25">
        <v>558</v>
      </c>
      <c r="G46" s="25">
        <v>378</v>
      </c>
      <c r="H46" s="25">
        <v>2822</v>
      </c>
      <c r="I46" s="25">
        <v>759</v>
      </c>
      <c r="J46" s="22">
        <f t="shared" si="1"/>
        <v>3959</v>
      </c>
    </row>
    <row r="47" spans="1:10">
      <c r="A47" s="25" t="s">
        <v>25</v>
      </c>
      <c r="B47" s="25" t="s">
        <v>120</v>
      </c>
      <c r="C47" s="878">
        <v>136343</v>
      </c>
      <c r="D47" s="25">
        <v>4159</v>
      </c>
      <c r="E47" s="905">
        <f t="shared" si="0"/>
        <v>3.0503949597705787E-2</v>
      </c>
      <c r="F47" s="25">
        <v>406</v>
      </c>
      <c r="G47" s="25">
        <v>286</v>
      </c>
      <c r="H47" s="25">
        <v>2716</v>
      </c>
      <c r="I47" s="25">
        <v>811</v>
      </c>
      <c r="J47" s="22">
        <f t="shared" si="1"/>
        <v>3813</v>
      </c>
    </row>
    <row r="48" spans="1:10">
      <c r="A48" s="25" t="s">
        <v>27</v>
      </c>
      <c r="B48" s="25" t="s">
        <v>121</v>
      </c>
      <c r="C48" s="878">
        <v>66844</v>
      </c>
      <c r="D48" s="25">
        <v>1742</v>
      </c>
      <c r="E48" s="905">
        <f t="shared" si="0"/>
        <v>2.6060678594937468E-2</v>
      </c>
      <c r="F48" s="25">
        <v>129</v>
      </c>
      <c r="G48" s="25">
        <v>134</v>
      </c>
      <c r="H48" s="25">
        <v>1190</v>
      </c>
      <c r="I48" s="25">
        <v>310</v>
      </c>
      <c r="J48" s="22">
        <f t="shared" si="1"/>
        <v>1634</v>
      </c>
    </row>
    <row r="49" spans="1:10">
      <c r="A49" s="25" t="s">
        <v>29</v>
      </c>
      <c r="B49" s="25" t="s">
        <v>122</v>
      </c>
      <c r="C49" s="878">
        <v>74363</v>
      </c>
      <c r="D49" s="25">
        <v>2561</v>
      </c>
      <c r="E49" s="905">
        <f t="shared" si="0"/>
        <v>3.4439170017347337E-2</v>
      </c>
      <c r="F49" s="25">
        <v>290</v>
      </c>
      <c r="G49" s="25">
        <v>262</v>
      </c>
      <c r="H49" s="25">
        <v>1742</v>
      </c>
      <c r="I49" s="25">
        <v>307</v>
      </c>
      <c r="J49" s="22">
        <f t="shared" si="1"/>
        <v>2311</v>
      </c>
    </row>
    <row r="50" spans="1:10">
      <c r="A50" s="25" t="s">
        <v>31</v>
      </c>
      <c r="B50" s="25" t="s">
        <v>123</v>
      </c>
      <c r="C50" s="878">
        <v>78617</v>
      </c>
      <c r="D50" s="25">
        <v>3466</v>
      </c>
      <c r="E50" s="905">
        <f t="shared" si="0"/>
        <v>4.4087156721828613E-2</v>
      </c>
      <c r="F50" s="25">
        <v>339</v>
      </c>
      <c r="G50" s="25">
        <v>291</v>
      </c>
      <c r="H50" s="25">
        <v>2319</v>
      </c>
      <c r="I50" s="25">
        <v>556</v>
      </c>
      <c r="J50" s="22">
        <f t="shared" si="1"/>
        <v>3166</v>
      </c>
    </row>
    <row r="51" spans="1:10">
      <c r="A51" s="25" t="s">
        <v>33</v>
      </c>
      <c r="B51" s="25" t="s">
        <v>124</v>
      </c>
      <c r="C51" s="878">
        <v>74042</v>
      </c>
      <c r="D51" s="25">
        <v>3186</v>
      </c>
      <c r="E51" s="905">
        <f t="shared" si="0"/>
        <v>4.3029631830582643E-2</v>
      </c>
      <c r="F51" s="25">
        <v>283</v>
      </c>
      <c r="G51" s="25">
        <v>263</v>
      </c>
      <c r="H51" s="25">
        <v>2184</v>
      </c>
      <c r="I51" s="25">
        <v>498</v>
      </c>
      <c r="J51" s="22">
        <f t="shared" si="1"/>
        <v>2945</v>
      </c>
    </row>
    <row r="52" spans="1:10">
      <c r="A52" s="25" t="s">
        <v>35</v>
      </c>
      <c r="B52" s="25" t="s">
        <v>125</v>
      </c>
      <c r="C52" s="878">
        <v>168096</v>
      </c>
      <c r="D52" s="25">
        <v>7239</v>
      </c>
      <c r="E52" s="905">
        <f t="shared" si="0"/>
        <v>4.3064677327241577E-2</v>
      </c>
      <c r="F52" s="25">
        <v>998</v>
      </c>
      <c r="G52" s="25">
        <v>643</v>
      </c>
      <c r="H52" s="25">
        <v>4836</v>
      </c>
      <c r="I52" s="25">
        <v>856</v>
      </c>
      <c r="J52" s="22">
        <f t="shared" si="1"/>
        <v>6335</v>
      </c>
    </row>
    <row r="53" spans="1:10">
      <c r="A53" s="25" t="s">
        <v>37</v>
      </c>
      <c r="B53" s="25" t="s">
        <v>126</v>
      </c>
      <c r="C53" s="878">
        <v>95184</v>
      </c>
      <c r="D53" s="25">
        <v>3297</v>
      </c>
      <c r="E53" s="905">
        <f t="shared" si="0"/>
        <v>3.4638174483106403E-2</v>
      </c>
      <c r="F53" s="25">
        <v>266</v>
      </c>
      <c r="G53" s="25">
        <v>264</v>
      </c>
      <c r="H53" s="25">
        <v>2357</v>
      </c>
      <c r="I53" s="25">
        <v>444</v>
      </c>
      <c r="J53" s="22">
        <f t="shared" si="1"/>
        <v>3065</v>
      </c>
    </row>
    <row r="54" spans="1:10">
      <c r="A54" s="25" t="s">
        <v>39</v>
      </c>
      <c r="B54" s="25" t="s">
        <v>127</v>
      </c>
      <c r="C54" s="878">
        <v>107396</v>
      </c>
      <c r="D54" s="25">
        <v>3195</v>
      </c>
      <c r="E54" s="905">
        <f t="shared" si="0"/>
        <v>2.974971134865358E-2</v>
      </c>
      <c r="F54" s="25">
        <v>355</v>
      </c>
      <c r="G54" s="25">
        <v>224</v>
      </c>
      <c r="H54" s="25">
        <v>2088</v>
      </c>
      <c r="I54" s="25">
        <v>579</v>
      </c>
      <c r="J54" s="22">
        <f t="shared" si="1"/>
        <v>2891</v>
      </c>
    </row>
    <row r="55" spans="1:10">
      <c r="A55" s="25" t="s">
        <v>41</v>
      </c>
      <c r="B55" s="25" t="s">
        <v>128</v>
      </c>
      <c r="C55" s="878">
        <v>61717</v>
      </c>
      <c r="D55" s="25">
        <v>2282</v>
      </c>
      <c r="E55" s="905">
        <f t="shared" si="0"/>
        <v>3.6975225626650676E-2</v>
      </c>
      <c r="F55" s="25">
        <v>286</v>
      </c>
      <c r="G55" s="25">
        <v>238</v>
      </c>
      <c r="H55" s="25">
        <v>1482</v>
      </c>
      <c r="I55" s="25">
        <v>306</v>
      </c>
      <c r="J55" s="22">
        <f t="shared" si="1"/>
        <v>2026</v>
      </c>
    </row>
    <row r="56" spans="1:10">
      <c r="A56" s="25" t="s">
        <v>43</v>
      </c>
      <c r="B56" s="25" t="s">
        <v>129</v>
      </c>
      <c r="C56" s="878">
        <v>53413</v>
      </c>
      <c r="D56" s="25">
        <v>1616</v>
      </c>
      <c r="E56" s="905">
        <f t="shared" si="0"/>
        <v>3.0254806882219685E-2</v>
      </c>
      <c r="F56" s="25">
        <v>134</v>
      </c>
      <c r="G56" s="25">
        <v>125</v>
      </c>
      <c r="H56" s="25">
        <v>1119</v>
      </c>
      <c r="I56" s="25">
        <v>258</v>
      </c>
      <c r="J56" s="22">
        <f t="shared" si="1"/>
        <v>1502</v>
      </c>
    </row>
    <row r="57" spans="1:10">
      <c r="A57" s="25" t="s">
        <v>17</v>
      </c>
      <c r="B57" s="25" t="s">
        <v>130</v>
      </c>
      <c r="C57" s="878">
        <v>26664</v>
      </c>
      <c r="D57" s="25">
        <v>1081</v>
      </c>
      <c r="E57" s="905">
        <f t="shared" si="0"/>
        <v>4.0541554155415542E-2</v>
      </c>
      <c r="F57" s="25">
        <v>106</v>
      </c>
      <c r="G57" s="25">
        <v>73</v>
      </c>
      <c r="H57" s="25">
        <v>759</v>
      </c>
      <c r="I57" s="25">
        <v>148</v>
      </c>
      <c r="J57" s="22">
        <f t="shared" si="1"/>
        <v>980</v>
      </c>
    </row>
    <row r="58" spans="1:10">
      <c r="A58" s="25" t="s">
        <v>252</v>
      </c>
      <c r="B58" s="25" t="s">
        <v>45</v>
      </c>
      <c r="C58" s="878">
        <v>46478</v>
      </c>
      <c r="D58" s="25">
        <v>2211</v>
      </c>
      <c r="E58" s="905">
        <f t="shared" si="0"/>
        <v>4.7570893756185721E-2</v>
      </c>
      <c r="F58" s="25">
        <v>120</v>
      </c>
      <c r="G58" s="25">
        <v>225</v>
      </c>
      <c r="H58" s="25">
        <v>1657</v>
      </c>
      <c r="I58" s="25">
        <v>232</v>
      </c>
      <c r="J58" s="22">
        <f t="shared" si="1"/>
        <v>2114</v>
      </c>
    </row>
    <row r="59" spans="1:10">
      <c r="A59" s="25" t="s">
        <v>253</v>
      </c>
      <c r="B59" s="25" t="s">
        <v>46</v>
      </c>
      <c r="C59" s="879">
        <v>61973</v>
      </c>
      <c r="D59" s="25">
        <v>2928</v>
      </c>
      <c r="E59" s="905">
        <f t="shared" si="0"/>
        <v>4.7246381488712824E-2</v>
      </c>
      <c r="F59" s="25">
        <v>277</v>
      </c>
      <c r="G59" s="25">
        <v>246</v>
      </c>
      <c r="H59" s="25">
        <v>1956</v>
      </c>
      <c r="I59" s="25">
        <v>485</v>
      </c>
      <c r="J59" s="22">
        <f t="shared" si="1"/>
        <v>2687</v>
      </c>
    </row>
    <row r="60" spans="1:10">
      <c r="A60" s="25" t="s">
        <v>254</v>
      </c>
      <c r="B60" s="25" t="s">
        <v>47</v>
      </c>
      <c r="C60" s="878">
        <v>189111</v>
      </c>
      <c r="D60" s="25">
        <v>10666</v>
      </c>
      <c r="E60" s="905">
        <f t="shared" si="0"/>
        <v>5.6400738190797994E-2</v>
      </c>
      <c r="F60" s="25">
        <v>1217</v>
      </c>
      <c r="G60" s="25">
        <v>995</v>
      </c>
      <c r="H60" s="25">
        <v>6748</v>
      </c>
      <c r="I60" s="25">
        <v>1865</v>
      </c>
      <c r="J60" s="22">
        <f t="shared" si="1"/>
        <v>9608</v>
      </c>
    </row>
    <row r="61" spans="1:10">
      <c r="A61" s="25" t="s">
        <v>255</v>
      </c>
      <c r="B61" s="25" t="s">
        <v>48</v>
      </c>
      <c r="C61" s="878">
        <v>47527</v>
      </c>
      <c r="D61" s="25">
        <v>1742</v>
      </c>
      <c r="E61" s="905">
        <f t="shared" si="0"/>
        <v>3.6652849958970689E-2</v>
      </c>
      <c r="F61" s="25">
        <v>199</v>
      </c>
      <c r="G61" s="25">
        <v>138</v>
      </c>
      <c r="H61" s="25">
        <v>1112</v>
      </c>
      <c r="I61" s="25">
        <v>323</v>
      </c>
      <c r="J61" s="22">
        <f t="shared" si="1"/>
        <v>1573</v>
      </c>
    </row>
    <row r="62" spans="1:10">
      <c r="A62" s="25" t="s">
        <v>256</v>
      </c>
      <c r="B62" s="25" t="s">
        <v>131</v>
      </c>
      <c r="C62" s="25"/>
      <c r="D62" s="25">
        <v>1972</v>
      </c>
      <c r="E62" s="905"/>
      <c r="F62" s="25">
        <v>317</v>
      </c>
      <c r="G62" s="25">
        <v>288</v>
      </c>
      <c r="H62" s="25">
        <v>1161</v>
      </c>
      <c r="I62" s="25">
        <v>229</v>
      </c>
      <c r="J62" s="22">
        <f t="shared" si="1"/>
        <v>1678</v>
      </c>
    </row>
    <row r="63" spans="1:10" ht="15.75" thickBot="1">
      <c r="A63" s="25"/>
      <c r="B63" s="25" t="s">
        <v>2127</v>
      </c>
      <c r="C63" s="907">
        <f>SUM(C37:C61)</f>
        <v>2127687</v>
      </c>
      <c r="D63" s="25">
        <v>81066</v>
      </c>
      <c r="E63" s="905">
        <f t="shared" si="0"/>
        <v>3.810052888418268E-2</v>
      </c>
      <c r="F63" s="25">
        <v>8393</v>
      </c>
      <c r="G63" s="25">
        <v>7114</v>
      </c>
      <c r="H63" s="25">
        <v>54323</v>
      </c>
      <c r="I63" s="25">
        <v>12302</v>
      </c>
      <c r="J63" s="22">
        <f t="shared" si="1"/>
        <v>73739</v>
      </c>
    </row>
  </sheetData>
  <autoFilter ref="A5:B5"/>
  <pageMargins left="0.7" right="0.7" top="0.75" bottom="0.75" header="0.3" footer="0.3"/>
  <pageSetup paperSize="9" orientation="portrait" horizontalDpi="300" verticalDpi="30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K32"/>
  <sheetViews>
    <sheetView topLeftCell="A9" workbookViewId="0">
      <selection activeCell="H6" sqref="H6:H32"/>
    </sheetView>
  </sheetViews>
  <sheetFormatPr defaultRowHeight="15"/>
  <cols>
    <col min="1" max="1" width="22.140625" style="22" customWidth="1"/>
    <col min="2" max="2" width="27" style="22" customWidth="1"/>
    <col min="3" max="16384" width="9.140625" style="22"/>
  </cols>
  <sheetData>
    <row r="2" spans="1:11">
      <c r="A2" s="16" t="s">
        <v>285</v>
      </c>
    </row>
    <row r="3" spans="1:11">
      <c r="A3" s="16" t="s">
        <v>287</v>
      </c>
    </row>
    <row r="5" spans="1:11">
      <c r="A5" s="234" t="s">
        <v>361</v>
      </c>
      <c r="B5" s="234" t="s">
        <v>362</v>
      </c>
      <c r="C5" s="38" t="s">
        <v>2</v>
      </c>
      <c r="D5" s="38" t="s">
        <v>204</v>
      </c>
      <c r="E5" s="38" t="s">
        <v>205</v>
      </c>
      <c r="F5" s="38" t="s">
        <v>206</v>
      </c>
      <c r="G5" s="38" t="s">
        <v>207</v>
      </c>
      <c r="H5" s="22" t="s">
        <v>290</v>
      </c>
    </row>
    <row r="6" spans="1:11">
      <c r="A6" s="25" t="s">
        <v>104</v>
      </c>
      <c r="B6" s="25" t="s">
        <v>4</v>
      </c>
      <c r="C6" s="25">
        <v>1</v>
      </c>
      <c r="D6" s="25"/>
      <c r="E6" s="25"/>
      <c r="F6" s="25">
        <v>1</v>
      </c>
      <c r="G6" s="25"/>
      <c r="H6" s="20">
        <f>SUM(E6:G6)</f>
        <v>1</v>
      </c>
      <c r="K6" s="25"/>
    </row>
    <row r="7" spans="1:11">
      <c r="A7" s="25" t="s">
        <v>5</v>
      </c>
      <c r="B7" s="25" t="s">
        <v>111</v>
      </c>
      <c r="C7" s="25">
        <v>127</v>
      </c>
      <c r="D7" s="25">
        <v>1</v>
      </c>
      <c r="E7" s="25">
        <v>4</v>
      </c>
      <c r="F7" s="25">
        <v>29</v>
      </c>
      <c r="G7" s="25">
        <v>93</v>
      </c>
      <c r="H7" s="20">
        <f t="shared" ref="H7:H32" si="0">SUM(E7:G7)</f>
        <v>126</v>
      </c>
      <c r="K7" s="25"/>
    </row>
    <row r="8" spans="1:11">
      <c r="A8" s="25" t="s">
        <v>7</v>
      </c>
      <c r="B8" s="25" t="s">
        <v>112</v>
      </c>
      <c r="C8" s="25">
        <v>5</v>
      </c>
      <c r="D8" s="25"/>
      <c r="E8" s="25"/>
      <c r="F8" s="25">
        <v>5</v>
      </c>
      <c r="G8" s="25"/>
      <c r="H8" s="20">
        <f t="shared" si="0"/>
        <v>5</v>
      </c>
      <c r="K8" s="25"/>
    </row>
    <row r="9" spans="1:11">
      <c r="A9" s="25" t="s">
        <v>9</v>
      </c>
      <c r="B9" s="25" t="s">
        <v>113</v>
      </c>
      <c r="C9" s="25">
        <v>64</v>
      </c>
      <c r="D9" s="25"/>
      <c r="E9" s="25">
        <v>7</v>
      </c>
      <c r="F9" s="25">
        <v>46</v>
      </c>
      <c r="G9" s="25">
        <v>12</v>
      </c>
      <c r="H9" s="20">
        <f t="shared" si="0"/>
        <v>65</v>
      </c>
      <c r="K9" s="25"/>
    </row>
    <row r="10" spans="1:11">
      <c r="A10" s="25">
        <v>1805</v>
      </c>
      <c r="B10" s="25" t="s">
        <v>114</v>
      </c>
      <c r="C10" s="25"/>
      <c r="D10" s="25"/>
      <c r="E10" s="25"/>
      <c r="F10" s="25"/>
      <c r="G10" s="25"/>
      <c r="H10" s="20"/>
      <c r="K10" s="25"/>
    </row>
    <row r="11" spans="1:11">
      <c r="A11" s="25" t="s">
        <v>13</v>
      </c>
      <c r="B11" s="25" t="s">
        <v>115</v>
      </c>
      <c r="C11" s="25">
        <v>16</v>
      </c>
      <c r="D11" s="25"/>
      <c r="E11" s="25"/>
      <c r="F11" s="25">
        <v>11</v>
      </c>
      <c r="G11" s="25">
        <v>6</v>
      </c>
      <c r="H11" s="20">
        <f t="shared" si="0"/>
        <v>17</v>
      </c>
      <c r="K11" s="25"/>
    </row>
    <row r="12" spans="1:11">
      <c r="A12" s="25" t="s">
        <v>15</v>
      </c>
      <c r="B12" s="25" t="s">
        <v>116</v>
      </c>
      <c r="C12" s="25">
        <v>3</v>
      </c>
      <c r="D12" s="25"/>
      <c r="E12" s="25">
        <v>1</v>
      </c>
      <c r="F12" s="25">
        <v>2</v>
      </c>
      <c r="G12" s="25"/>
      <c r="H12" s="20">
        <f t="shared" si="0"/>
        <v>3</v>
      </c>
      <c r="K12" s="25"/>
    </row>
    <row r="13" spans="1:11">
      <c r="A13" s="25" t="s">
        <v>19</v>
      </c>
      <c r="B13" s="25" t="s">
        <v>117</v>
      </c>
      <c r="C13" s="25">
        <v>2</v>
      </c>
      <c r="D13" s="25"/>
      <c r="E13" s="25">
        <v>1</v>
      </c>
      <c r="F13" s="25">
        <v>1</v>
      </c>
      <c r="G13" s="25"/>
      <c r="H13" s="20">
        <f t="shared" si="0"/>
        <v>2</v>
      </c>
      <c r="K13" s="25"/>
    </row>
    <row r="14" spans="1:11">
      <c r="A14" s="25" t="s">
        <v>21</v>
      </c>
      <c r="B14" s="25" t="s">
        <v>118</v>
      </c>
      <c r="C14" s="25">
        <v>3</v>
      </c>
      <c r="D14" s="25"/>
      <c r="E14" s="25"/>
      <c r="F14" s="25">
        <v>2</v>
      </c>
      <c r="G14" s="25">
        <v>1</v>
      </c>
      <c r="H14" s="20">
        <f t="shared" si="0"/>
        <v>3</v>
      </c>
      <c r="K14" s="25"/>
    </row>
    <row r="15" spans="1:11">
      <c r="A15" s="25" t="s">
        <v>23</v>
      </c>
      <c r="B15" s="25" t="s">
        <v>119</v>
      </c>
      <c r="C15" s="25">
        <v>5</v>
      </c>
      <c r="D15" s="25"/>
      <c r="E15" s="25"/>
      <c r="F15" s="25">
        <v>5</v>
      </c>
      <c r="G15" s="25"/>
      <c r="H15" s="20">
        <f t="shared" si="0"/>
        <v>5</v>
      </c>
      <c r="K15" s="25"/>
    </row>
    <row r="16" spans="1:11">
      <c r="A16" s="25" t="s">
        <v>25</v>
      </c>
      <c r="B16" s="25" t="s">
        <v>120</v>
      </c>
      <c r="C16" s="25">
        <v>1</v>
      </c>
      <c r="D16" s="25"/>
      <c r="E16" s="25"/>
      <c r="F16" s="25">
        <v>1</v>
      </c>
      <c r="G16" s="25"/>
      <c r="H16" s="20">
        <f t="shared" si="0"/>
        <v>1</v>
      </c>
      <c r="K16" s="25"/>
    </row>
    <row r="17" spans="1:11">
      <c r="A17" s="25" t="s">
        <v>27</v>
      </c>
      <c r="B17" s="25" t="s">
        <v>121</v>
      </c>
      <c r="C17" s="25">
        <v>1</v>
      </c>
      <c r="D17" s="25"/>
      <c r="E17" s="25"/>
      <c r="F17" s="25"/>
      <c r="G17" s="25">
        <v>1</v>
      </c>
      <c r="H17" s="20">
        <f t="shared" si="0"/>
        <v>1</v>
      </c>
      <c r="K17" s="25"/>
    </row>
    <row r="18" spans="1:11">
      <c r="A18" s="25" t="s">
        <v>29</v>
      </c>
      <c r="B18" s="25" t="s">
        <v>122</v>
      </c>
      <c r="C18" s="25">
        <v>76</v>
      </c>
      <c r="D18" s="25"/>
      <c r="E18" s="25">
        <v>9</v>
      </c>
      <c r="F18" s="25">
        <v>58</v>
      </c>
      <c r="G18" s="25">
        <v>9</v>
      </c>
      <c r="H18" s="20">
        <f t="shared" si="0"/>
        <v>76</v>
      </c>
      <c r="K18" s="25"/>
    </row>
    <row r="19" spans="1:11">
      <c r="A19" s="25" t="s">
        <v>31</v>
      </c>
      <c r="B19" s="25" t="s">
        <v>123</v>
      </c>
      <c r="C19" s="25">
        <v>6</v>
      </c>
      <c r="D19" s="25"/>
      <c r="E19" s="25">
        <v>1</v>
      </c>
      <c r="F19" s="25">
        <v>4</v>
      </c>
      <c r="G19" s="25">
        <v>1</v>
      </c>
      <c r="H19" s="20">
        <f t="shared" si="0"/>
        <v>6</v>
      </c>
      <c r="K19" s="25"/>
    </row>
    <row r="20" spans="1:11">
      <c r="A20" s="25" t="s">
        <v>33</v>
      </c>
      <c r="B20" s="25" t="s">
        <v>124</v>
      </c>
      <c r="C20" s="25">
        <v>4</v>
      </c>
      <c r="D20" s="25"/>
      <c r="E20" s="25">
        <v>1</v>
      </c>
      <c r="F20" s="25">
        <v>3</v>
      </c>
      <c r="G20" s="25"/>
      <c r="H20" s="20">
        <f t="shared" si="0"/>
        <v>4</v>
      </c>
      <c r="K20" s="25"/>
    </row>
    <row r="21" spans="1:11">
      <c r="A21" s="25" t="s">
        <v>35</v>
      </c>
      <c r="B21" s="25" t="s">
        <v>125</v>
      </c>
      <c r="C21" s="25">
        <v>58</v>
      </c>
      <c r="D21" s="25"/>
      <c r="E21" s="25">
        <v>8</v>
      </c>
      <c r="F21" s="25">
        <v>27</v>
      </c>
      <c r="G21" s="25">
        <v>25</v>
      </c>
      <c r="H21" s="20">
        <f t="shared" si="0"/>
        <v>60</v>
      </c>
      <c r="K21" s="25"/>
    </row>
    <row r="22" spans="1:11">
      <c r="A22" s="25" t="s">
        <v>37</v>
      </c>
      <c r="B22" s="25" t="s">
        <v>126</v>
      </c>
      <c r="C22" s="25">
        <v>1</v>
      </c>
      <c r="D22" s="25"/>
      <c r="E22" s="25"/>
      <c r="F22" s="25"/>
      <c r="G22" s="25">
        <v>1</v>
      </c>
      <c r="H22" s="20">
        <f t="shared" si="0"/>
        <v>1</v>
      </c>
      <c r="K22" s="25"/>
    </row>
    <row r="23" spans="1:11">
      <c r="A23" s="25">
        <v>1818</v>
      </c>
      <c r="B23" s="25" t="s">
        <v>127</v>
      </c>
      <c r="C23" s="25"/>
      <c r="D23" s="25"/>
      <c r="E23" s="25"/>
      <c r="F23" s="25"/>
      <c r="G23" s="25"/>
      <c r="H23" s="20"/>
      <c r="K23" s="25"/>
    </row>
    <row r="24" spans="1:11">
      <c r="A24" s="25" t="s">
        <v>41</v>
      </c>
      <c r="B24" s="25" t="s">
        <v>128</v>
      </c>
      <c r="C24" s="25">
        <v>15</v>
      </c>
      <c r="D24" s="25"/>
      <c r="E24" s="25">
        <v>2</v>
      </c>
      <c r="F24" s="25">
        <v>7</v>
      </c>
      <c r="G24" s="25">
        <v>6</v>
      </c>
      <c r="H24" s="20">
        <f t="shared" si="0"/>
        <v>15</v>
      </c>
      <c r="K24" s="25"/>
    </row>
    <row r="25" spans="1:11">
      <c r="A25" s="25" t="s">
        <v>43</v>
      </c>
      <c r="B25" s="25" t="s">
        <v>129</v>
      </c>
      <c r="C25" s="25">
        <v>17</v>
      </c>
      <c r="D25" s="25"/>
      <c r="E25" s="25"/>
      <c r="F25" s="25">
        <v>6</v>
      </c>
      <c r="G25" s="25">
        <v>11</v>
      </c>
      <c r="H25" s="20">
        <f t="shared" si="0"/>
        <v>17</v>
      </c>
      <c r="K25" s="25"/>
    </row>
    <row r="26" spans="1:11">
      <c r="A26" s="25">
        <v>1821</v>
      </c>
      <c r="B26" s="25" t="s">
        <v>130</v>
      </c>
      <c r="C26" s="25"/>
      <c r="D26" s="25"/>
      <c r="E26" s="25"/>
      <c r="F26" s="25"/>
      <c r="G26" s="25"/>
      <c r="H26" s="20"/>
      <c r="K26" s="25"/>
    </row>
    <row r="27" spans="1:11">
      <c r="A27" s="25" t="s">
        <v>252</v>
      </c>
      <c r="B27" s="25" t="s">
        <v>45</v>
      </c>
      <c r="C27" s="25">
        <v>1</v>
      </c>
      <c r="D27" s="25"/>
      <c r="E27" s="25">
        <v>1</v>
      </c>
      <c r="F27" s="25"/>
      <c r="G27" s="25"/>
      <c r="H27" s="20">
        <f t="shared" si="0"/>
        <v>1</v>
      </c>
      <c r="K27" s="25"/>
    </row>
    <row r="28" spans="1:11">
      <c r="A28" s="25" t="s">
        <v>253</v>
      </c>
      <c r="B28" s="25" t="s">
        <v>46</v>
      </c>
      <c r="C28" s="25">
        <v>76</v>
      </c>
      <c r="D28" s="25"/>
      <c r="E28" s="25">
        <v>3</v>
      </c>
      <c r="F28" s="25">
        <v>55</v>
      </c>
      <c r="G28" s="25">
        <v>18</v>
      </c>
      <c r="H28" s="20">
        <f t="shared" si="0"/>
        <v>76</v>
      </c>
      <c r="K28" s="25"/>
    </row>
    <row r="29" spans="1:11">
      <c r="A29" s="25" t="s">
        <v>254</v>
      </c>
      <c r="B29" s="25" t="s">
        <v>47</v>
      </c>
      <c r="C29" s="25">
        <v>86</v>
      </c>
      <c r="D29" s="25"/>
      <c r="E29" s="25">
        <v>8</v>
      </c>
      <c r="F29" s="25">
        <v>49</v>
      </c>
      <c r="G29" s="25">
        <v>31</v>
      </c>
      <c r="H29" s="20">
        <f t="shared" si="0"/>
        <v>88</v>
      </c>
      <c r="K29" s="25"/>
    </row>
    <row r="30" spans="1:11">
      <c r="A30" s="25">
        <v>1864</v>
      </c>
      <c r="B30" s="25" t="s">
        <v>48</v>
      </c>
      <c r="C30" s="25"/>
      <c r="D30" s="25"/>
      <c r="E30" s="25"/>
      <c r="F30" s="25"/>
      <c r="G30" s="25"/>
      <c r="H30" s="20"/>
      <c r="K30" s="25"/>
    </row>
    <row r="31" spans="1:11">
      <c r="A31" s="25" t="s">
        <v>256</v>
      </c>
      <c r="B31" s="25" t="s">
        <v>131</v>
      </c>
      <c r="C31" s="25">
        <v>4</v>
      </c>
      <c r="D31" s="25"/>
      <c r="E31" s="25"/>
      <c r="F31" s="25">
        <v>2</v>
      </c>
      <c r="G31" s="25">
        <v>2</v>
      </c>
      <c r="H31" s="20">
        <f t="shared" si="0"/>
        <v>4</v>
      </c>
      <c r="K31" s="25"/>
    </row>
    <row r="32" spans="1:11">
      <c r="A32" s="25"/>
      <c r="B32" s="25" t="s">
        <v>49</v>
      </c>
      <c r="C32" s="25">
        <v>572</v>
      </c>
      <c r="D32" s="25">
        <v>1</v>
      </c>
      <c r="E32" s="25">
        <v>46</v>
      </c>
      <c r="F32" s="25">
        <v>314</v>
      </c>
      <c r="G32" s="25">
        <v>217</v>
      </c>
      <c r="H32" s="20">
        <f t="shared" si="0"/>
        <v>577</v>
      </c>
      <c r="K32" s="25"/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R63"/>
  <sheetViews>
    <sheetView topLeftCell="A37" workbookViewId="0">
      <selection activeCell="J37" sqref="J37:J63"/>
    </sheetView>
  </sheetViews>
  <sheetFormatPr defaultRowHeight="15"/>
  <cols>
    <col min="1" max="1" width="12.140625" style="22" customWidth="1"/>
    <col min="2" max="2" width="27" style="22" customWidth="1"/>
    <col min="3" max="3" width="7.7109375" style="22" customWidth="1"/>
    <col min="4" max="4" width="10.5703125" style="22" customWidth="1"/>
    <col min="5" max="5" width="8" style="22" customWidth="1"/>
    <col min="6" max="6" width="8.5703125" style="22" customWidth="1"/>
    <col min="7" max="7" width="9.28515625" style="22" customWidth="1"/>
    <col min="8" max="8" width="8.28515625" style="22" customWidth="1"/>
    <col min="9" max="9" width="11.140625" style="22" customWidth="1"/>
    <col min="10" max="20" width="9.140625" style="22"/>
    <col min="21" max="21" width="33.7109375" style="22" customWidth="1"/>
    <col min="22" max="26" width="9.140625" style="22"/>
    <col min="27" max="27" width="22.7109375" style="22" customWidth="1"/>
    <col min="28" max="38" width="9.140625" style="22"/>
    <col min="39" max="39" width="20.28515625" style="22" customWidth="1"/>
    <col min="40" max="44" width="9.140625" style="22"/>
    <col min="45" max="45" width="47" style="22" customWidth="1"/>
    <col min="46" max="16384" width="9.140625" style="22"/>
  </cols>
  <sheetData>
    <row r="1" spans="1:44">
      <c r="A1" s="16" t="s">
        <v>285</v>
      </c>
    </row>
    <row r="2" spans="1:44">
      <c r="A2" s="16" t="s">
        <v>287</v>
      </c>
    </row>
    <row r="3" spans="1:44">
      <c r="A3" s="22" t="s">
        <v>468</v>
      </c>
    </row>
    <row r="4" spans="1:44">
      <c r="D4" s="22" t="s">
        <v>387</v>
      </c>
      <c r="J4" s="25" t="s">
        <v>231</v>
      </c>
      <c r="P4" s="25" t="s">
        <v>233</v>
      </c>
      <c r="V4" s="25" t="s">
        <v>235</v>
      </c>
      <c r="AB4" s="25" t="s">
        <v>237</v>
      </c>
      <c r="AH4" s="25" t="s">
        <v>239</v>
      </c>
      <c r="AN4" s="25" t="s">
        <v>241</v>
      </c>
    </row>
    <row r="5" spans="1:44" s="231" customFormat="1">
      <c r="A5" s="230"/>
      <c r="B5" s="230"/>
      <c r="C5" s="235"/>
      <c r="D5" s="230"/>
      <c r="E5" s="230"/>
      <c r="F5" s="230"/>
      <c r="G5" s="230"/>
      <c r="H5" s="230"/>
      <c r="I5" s="235"/>
      <c r="J5" s="230"/>
      <c r="K5" s="230"/>
      <c r="L5" s="230"/>
      <c r="M5" s="230"/>
      <c r="N5" s="230"/>
    </row>
    <row r="6" spans="1:44">
      <c r="A6" s="24" t="s">
        <v>361</v>
      </c>
      <c r="B6" s="24" t="s">
        <v>362</v>
      </c>
      <c r="C6" s="174"/>
      <c r="D6" s="24" t="s">
        <v>2</v>
      </c>
      <c r="E6" s="24" t="s">
        <v>204</v>
      </c>
      <c r="F6" s="24" t="s">
        <v>205</v>
      </c>
      <c r="G6" s="24" t="s">
        <v>206</v>
      </c>
      <c r="H6" s="24" t="s">
        <v>207</v>
      </c>
      <c r="I6" s="174"/>
      <c r="J6" s="24" t="s">
        <v>2</v>
      </c>
      <c r="K6" s="24" t="s">
        <v>204</v>
      </c>
      <c r="L6" s="24" t="s">
        <v>205</v>
      </c>
      <c r="M6" s="24" t="s">
        <v>206</v>
      </c>
      <c r="N6" s="24" t="s">
        <v>207</v>
      </c>
      <c r="P6" s="24" t="s">
        <v>2</v>
      </c>
      <c r="Q6" s="24" t="s">
        <v>204</v>
      </c>
      <c r="R6" s="24" t="s">
        <v>205</v>
      </c>
      <c r="S6" s="24" t="s">
        <v>206</v>
      </c>
      <c r="T6" s="24" t="s">
        <v>207</v>
      </c>
      <c r="V6" s="24" t="s">
        <v>2</v>
      </c>
      <c r="W6" s="24" t="s">
        <v>204</v>
      </c>
      <c r="X6" s="24" t="s">
        <v>205</v>
      </c>
      <c r="Y6" s="24" t="s">
        <v>206</v>
      </c>
      <c r="Z6" s="24" t="s">
        <v>207</v>
      </c>
      <c r="AB6" s="24" t="s">
        <v>2</v>
      </c>
      <c r="AC6" s="24" t="s">
        <v>204</v>
      </c>
      <c r="AD6" s="24" t="s">
        <v>205</v>
      </c>
      <c r="AE6" s="24" t="s">
        <v>206</v>
      </c>
      <c r="AF6" s="24" t="s">
        <v>207</v>
      </c>
      <c r="AH6" s="24" t="s">
        <v>2</v>
      </c>
      <c r="AI6" s="24" t="s">
        <v>204</v>
      </c>
      <c r="AJ6" s="24" t="s">
        <v>205</v>
      </c>
      <c r="AK6" s="24" t="s">
        <v>206</v>
      </c>
      <c r="AL6" s="24" t="s">
        <v>207</v>
      </c>
      <c r="AN6" s="24" t="s">
        <v>2</v>
      </c>
      <c r="AO6" s="24" t="s">
        <v>204</v>
      </c>
      <c r="AP6" s="24" t="s">
        <v>205</v>
      </c>
      <c r="AQ6" s="24" t="s">
        <v>206</v>
      </c>
      <c r="AR6" s="24" t="s">
        <v>207</v>
      </c>
    </row>
    <row r="7" spans="1:44">
      <c r="A7" s="25" t="s">
        <v>104</v>
      </c>
      <c r="B7" s="25" t="s">
        <v>4</v>
      </c>
      <c r="C7" s="232"/>
      <c r="D7" s="25">
        <v>4</v>
      </c>
      <c r="E7" s="25">
        <v>0</v>
      </c>
      <c r="F7" s="25">
        <v>1</v>
      </c>
      <c r="G7" s="25">
        <v>3</v>
      </c>
      <c r="H7" s="25">
        <v>0</v>
      </c>
      <c r="I7" s="232"/>
      <c r="J7" s="25">
        <v>3</v>
      </c>
      <c r="K7" s="25"/>
      <c r="L7" s="25"/>
      <c r="M7" s="25">
        <v>3</v>
      </c>
      <c r="N7" s="25"/>
      <c r="P7" s="25">
        <v>1</v>
      </c>
      <c r="Q7" s="25"/>
      <c r="R7" s="25">
        <v>1</v>
      </c>
      <c r="S7" s="25"/>
      <c r="T7" s="25"/>
      <c r="V7" s="25"/>
      <c r="W7" s="25"/>
      <c r="X7" s="25"/>
      <c r="Y7" s="25"/>
      <c r="Z7" s="25"/>
      <c r="AB7" s="25"/>
      <c r="AC7" s="25"/>
      <c r="AD7" s="25"/>
      <c r="AE7" s="25"/>
      <c r="AF7" s="25"/>
      <c r="AH7" s="25"/>
      <c r="AI7" s="25"/>
      <c r="AJ7" s="25"/>
      <c r="AK7" s="25"/>
      <c r="AL7" s="25"/>
      <c r="AN7" s="25"/>
      <c r="AO7" s="25"/>
      <c r="AP7" s="25"/>
      <c r="AQ7" s="25"/>
      <c r="AR7" s="25"/>
    </row>
    <row r="8" spans="1:44">
      <c r="A8" s="25" t="s">
        <v>5</v>
      </c>
      <c r="B8" s="25" t="s">
        <v>111</v>
      </c>
      <c r="C8" s="232"/>
      <c r="D8" s="25">
        <v>65</v>
      </c>
      <c r="E8" s="25">
        <v>2</v>
      </c>
      <c r="F8" s="25">
        <v>1</v>
      </c>
      <c r="G8" s="25">
        <v>59</v>
      </c>
      <c r="H8" s="25">
        <v>3</v>
      </c>
      <c r="I8" s="232"/>
      <c r="J8" s="25">
        <v>62</v>
      </c>
      <c r="K8" s="25"/>
      <c r="L8" s="25">
        <v>1</v>
      </c>
      <c r="M8" s="25">
        <v>58</v>
      </c>
      <c r="N8" s="25">
        <v>3</v>
      </c>
      <c r="P8" s="25">
        <v>2</v>
      </c>
      <c r="Q8" s="25">
        <v>2</v>
      </c>
      <c r="R8" s="25"/>
      <c r="S8" s="25"/>
      <c r="T8" s="25"/>
      <c r="V8" s="25"/>
      <c r="W8" s="25"/>
      <c r="X8" s="25"/>
      <c r="Y8" s="25"/>
      <c r="Z8" s="25"/>
      <c r="AB8" s="25"/>
      <c r="AC8" s="25"/>
      <c r="AD8" s="25"/>
      <c r="AE8" s="25"/>
      <c r="AF8" s="25"/>
      <c r="AH8" s="25">
        <v>1</v>
      </c>
      <c r="AI8" s="25"/>
      <c r="AJ8" s="25"/>
      <c r="AK8" s="25">
        <v>1</v>
      </c>
      <c r="AL8" s="25"/>
      <c r="AN8" s="25"/>
      <c r="AO8" s="25"/>
      <c r="AP8" s="25"/>
      <c r="AQ8" s="25"/>
      <c r="AR8" s="25"/>
    </row>
    <row r="9" spans="1:44">
      <c r="A9" s="25" t="s">
        <v>7</v>
      </c>
      <c r="B9" s="25" t="s">
        <v>112</v>
      </c>
      <c r="C9" s="232"/>
      <c r="D9" s="25">
        <v>26</v>
      </c>
      <c r="E9" s="25">
        <v>3</v>
      </c>
      <c r="F9" s="25">
        <v>4</v>
      </c>
      <c r="G9" s="25">
        <v>14</v>
      </c>
      <c r="H9" s="25">
        <v>5</v>
      </c>
      <c r="I9" s="232"/>
      <c r="J9" s="25">
        <v>22</v>
      </c>
      <c r="K9" s="25"/>
      <c r="L9" s="25">
        <v>4</v>
      </c>
      <c r="M9" s="25">
        <v>13</v>
      </c>
      <c r="N9" s="25">
        <v>5</v>
      </c>
      <c r="P9" s="25">
        <v>3</v>
      </c>
      <c r="Q9" s="25">
        <v>3</v>
      </c>
      <c r="R9" s="25"/>
      <c r="S9" s="25"/>
      <c r="T9" s="25"/>
      <c r="V9" s="25"/>
      <c r="W9" s="25"/>
      <c r="X9" s="25"/>
      <c r="Y9" s="25"/>
      <c r="Z9" s="25"/>
      <c r="AB9" s="25"/>
      <c r="AC9" s="25"/>
      <c r="AD9" s="25"/>
      <c r="AE9" s="25"/>
      <c r="AF9" s="25"/>
      <c r="AH9" s="25">
        <v>1</v>
      </c>
      <c r="AI9" s="25"/>
      <c r="AJ9" s="25"/>
      <c r="AK9" s="25">
        <v>1</v>
      </c>
      <c r="AL9" s="25"/>
      <c r="AN9" s="25"/>
      <c r="AO9" s="25"/>
      <c r="AP9" s="25"/>
      <c r="AQ9" s="25"/>
      <c r="AR9" s="25"/>
    </row>
    <row r="10" spans="1:44">
      <c r="A10" s="25" t="s">
        <v>9</v>
      </c>
      <c r="B10" s="25" t="s">
        <v>113</v>
      </c>
      <c r="C10" s="232"/>
      <c r="D10" s="25">
        <v>155</v>
      </c>
      <c r="E10" s="25">
        <v>12</v>
      </c>
      <c r="F10" s="25">
        <v>7</v>
      </c>
      <c r="G10" s="25">
        <v>133</v>
      </c>
      <c r="H10" s="25">
        <v>3</v>
      </c>
      <c r="I10" s="232"/>
      <c r="J10" s="25">
        <v>142</v>
      </c>
      <c r="K10" s="25"/>
      <c r="L10" s="25">
        <v>7</v>
      </c>
      <c r="M10" s="25">
        <v>132</v>
      </c>
      <c r="N10" s="25">
        <v>3</v>
      </c>
      <c r="P10" s="25">
        <v>10</v>
      </c>
      <c r="Q10" s="25">
        <v>10</v>
      </c>
      <c r="R10" s="25"/>
      <c r="S10" s="25"/>
      <c r="T10" s="25"/>
      <c r="V10" s="25">
        <v>1</v>
      </c>
      <c r="W10" s="25"/>
      <c r="X10" s="25"/>
      <c r="Y10" s="25">
        <v>1</v>
      </c>
      <c r="Z10" s="25"/>
      <c r="AB10" s="25"/>
      <c r="AC10" s="25"/>
      <c r="AD10" s="25"/>
      <c r="AE10" s="25"/>
      <c r="AF10" s="25"/>
      <c r="AH10" s="25"/>
      <c r="AI10" s="25"/>
      <c r="AJ10" s="25"/>
      <c r="AK10" s="25"/>
      <c r="AL10" s="25"/>
      <c r="AN10" s="25">
        <v>2</v>
      </c>
      <c r="AO10" s="25">
        <v>2</v>
      </c>
      <c r="AP10" s="25"/>
      <c r="AQ10" s="25"/>
      <c r="AR10" s="25"/>
    </row>
    <row r="11" spans="1:44">
      <c r="A11" s="25" t="s">
        <v>11</v>
      </c>
      <c r="B11" s="25" t="s">
        <v>114</v>
      </c>
      <c r="C11" s="232"/>
      <c r="D11" s="25">
        <v>45</v>
      </c>
      <c r="E11" s="25">
        <v>0</v>
      </c>
      <c r="F11" s="25">
        <v>4</v>
      </c>
      <c r="G11" s="25">
        <v>37</v>
      </c>
      <c r="H11" s="25">
        <v>5</v>
      </c>
      <c r="I11" s="232"/>
      <c r="J11" s="25">
        <v>43</v>
      </c>
      <c r="K11" s="25"/>
      <c r="L11" s="25">
        <v>4</v>
      </c>
      <c r="M11" s="25">
        <v>35</v>
      </c>
      <c r="N11" s="25">
        <v>5</v>
      </c>
      <c r="P11" s="25"/>
      <c r="Q11" s="25"/>
      <c r="R11" s="25"/>
      <c r="S11" s="25"/>
      <c r="T11" s="25"/>
      <c r="V11" s="25"/>
      <c r="W11" s="25"/>
      <c r="X11" s="25"/>
      <c r="Y11" s="25"/>
      <c r="Z11" s="25"/>
      <c r="AB11" s="25"/>
      <c r="AC11" s="25"/>
      <c r="AD11" s="25"/>
      <c r="AE11" s="25"/>
      <c r="AF11" s="25"/>
      <c r="AH11" s="25">
        <v>2</v>
      </c>
      <c r="AI11" s="25"/>
      <c r="AJ11" s="25"/>
      <c r="AK11" s="25">
        <v>2</v>
      </c>
      <c r="AL11" s="25"/>
      <c r="AN11" s="25"/>
      <c r="AO11" s="25"/>
      <c r="AP11" s="25"/>
      <c r="AQ11" s="25"/>
      <c r="AR11" s="25"/>
    </row>
    <row r="12" spans="1:44">
      <c r="A12" s="25" t="s">
        <v>13</v>
      </c>
      <c r="B12" s="25" t="s">
        <v>115</v>
      </c>
      <c r="C12" s="232"/>
      <c r="D12" s="25">
        <v>56</v>
      </c>
      <c r="E12" s="25">
        <v>1</v>
      </c>
      <c r="F12" s="25">
        <v>6</v>
      </c>
      <c r="G12" s="25">
        <v>44</v>
      </c>
      <c r="H12" s="25">
        <v>5</v>
      </c>
      <c r="I12" s="232"/>
      <c r="J12" s="25">
        <v>53</v>
      </c>
      <c r="K12" s="25"/>
      <c r="L12" s="25">
        <v>6</v>
      </c>
      <c r="M12" s="25">
        <v>44</v>
      </c>
      <c r="N12" s="25">
        <v>3</v>
      </c>
      <c r="P12" s="25">
        <v>1</v>
      </c>
      <c r="Q12" s="25">
        <v>1</v>
      </c>
      <c r="R12" s="25"/>
      <c r="S12" s="25"/>
      <c r="T12" s="25"/>
      <c r="V12" s="25"/>
      <c r="W12" s="25"/>
      <c r="X12" s="25"/>
      <c r="Y12" s="25"/>
      <c r="Z12" s="25"/>
      <c r="AB12" s="25">
        <v>2</v>
      </c>
      <c r="AC12" s="25"/>
      <c r="AD12" s="25"/>
      <c r="AE12" s="25"/>
      <c r="AF12" s="25">
        <v>2</v>
      </c>
      <c r="AH12" s="25"/>
      <c r="AI12" s="25"/>
      <c r="AJ12" s="25"/>
      <c r="AK12" s="25"/>
      <c r="AL12" s="25"/>
      <c r="AN12" s="25"/>
      <c r="AO12" s="25"/>
      <c r="AP12" s="25"/>
      <c r="AQ12" s="25"/>
      <c r="AR12" s="25"/>
    </row>
    <row r="13" spans="1:44">
      <c r="A13" s="25" t="s">
        <v>15</v>
      </c>
      <c r="B13" s="25" t="s">
        <v>116</v>
      </c>
      <c r="C13" s="232"/>
      <c r="D13" s="25">
        <v>57</v>
      </c>
      <c r="E13" s="25">
        <v>3</v>
      </c>
      <c r="F13" s="25">
        <v>10</v>
      </c>
      <c r="G13" s="25">
        <v>44</v>
      </c>
      <c r="H13" s="25">
        <v>0</v>
      </c>
      <c r="I13" s="232"/>
      <c r="J13" s="25">
        <v>33</v>
      </c>
      <c r="K13" s="25">
        <v>1</v>
      </c>
      <c r="L13" s="25">
        <v>3</v>
      </c>
      <c r="M13" s="25">
        <v>29</v>
      </c>
      <c r="N13" s="25"/>
      <c r="P13" s="25">
        <v>2</v>
      </c>
      <c r="Q13" s="25">
        <v>2</v>
      </c>
      <c r="R13" s="25"/>
      <c r="S13" s="25"/>
      <c r="T13" s="25"/>
      <c r="V13" s="25"/>
      <c r="W13" s="25"/>
      <c r="X13" s="25"/>
      <c r="Y13" s="25"/>
      <c r="Z13" s="25"/>
      <c r="AB13" s="25"/>
      <c r="AC13" s="25"/>
      <c r="AD13" s="25"/>
      <c r="AE13" s="25"/>
      <c r="AF13" s="25"/>
      <c r="AH13" s="25">
        <v>22</v>
      </c>
      <c r="AI13" s="25"/>
      <c r="AJ13" s="25">
        <v>7</v>
      </c>
      <c r="AK13" s="25">
        <v>15</v>
      </c>
      <c r="AL13" s="25"/>
      <c r="AN13" s="25"/>
      <c r="AO13" s="25"/>
      <c r="AP13" s="25"/>
      <c r="AQ13" s="25"/>
      <c r="AR13" s="25"/>
    </row>
    <row r="14" spans="1:44">
      <c r="A14" s="25" t="s">
        <v>19</v>
      </c>
      <c r="B14" s="25" t="s">
        <v>117</v>
      </c>
      <c r="C14" s="232"/>
      <c r="D14" s="25">
        <v>6</v>
      </c>
      <c r="E14" s="25">
        <v>0</v>
      </c>
      <c r="F14" s="25">
        <v>4</v>
      </c>
      <c r="G14" s="25">
        <v>2</v>
      </c>
      <c r="H14" s="25">
        <v>0</v>
      </c>
      <c r="I14" s="232"/>
      <c r="J14" s="25">
        <v>3</v>
      </c>
      <c r="K14" s="25"/>
      <c r="L14" s="25">
        <v>3</v>
      </c>
      <c r="M14" s="25"/>
      <c r="N14" s="25"/>
      <c r="P14" s="25"/>
      <c r="Q14" s="25"/>
      <c r="R14" s="25"/>
      <c r="S14" s="25"/>
      <c r="T14" s="25"/>
      <c r="V14" s="25">
        <v>2</v>
      </c>
      <c r="W14" s="25"/>
      <c r="X14" s="25">
        <v>1</v>
      </c>
      <c r="Y14" s="25">
        <v>1</v>
      </c>
      <c r="Z14" s="25"/>
      <c r="AB14" s="25"/>
      <c r="AC14" s="25"/>
      <c r="AD14" s="25"/>
      <c r="AE14" s="25"/>
      <c r="AF14" s="25"/>
      <c r="AH14" s="25">
        <v>1</v>
      </c>
      <c r="AI14" s="25"/>
      <c r="AJ14" s="25"/>
      <c r="AK14" s="25">
        <v>1</v>
      </c>
      <c r="AL14" s="25"/>
      <c r="AN14" s="25"/>
      <c r="AO14" s="25"/>
      <c r="AP14" s="25"/>
      <c r="AQ14" s="25"/>
      <c r="AR14" s="25"/>
    </row>
    <row r="15" spans="1:44">
      <c r="A15" s="25" t="s">
        <v>21</v>
      </c>
      <c r="B15" s="25" t="s">
        <v>118</v>
      </c>
      <c r="C15" s="232"/>
      <c r="D15" s="25">
        <v>2</v>
      </c>
      <c r="E15" s="25">
        <v>0</v>
      </c>
      <c r="F15" s="25">
        <v>0</v>
      </c>
      <c r="G15" s="25">
        <v>2</v>
      </c>
      <c r="H15" s="25">
        <v>0</v>
      </c>
      <c r="I15" s="232"/>
      <c r="J15" s="25">
        <v>2</v>
      </c>
      <c r="K15" s="25"/>
      <c r="L15" s="25"/>
      <c r="M15" s="25">
        <v>2</v>
      </c>
      <c r="N15" s="25"/>
      <c r="P15" s="25"/>
      <c r="Q15" s="25"/>
      <c r="R15" s="25"/>
      <c r="S15" s="25"/>
      <c r="T15" s="25"/>
      <c r="V15" s="25"/>
      <c r="W15" s="25"/>
      <c r="X15" s="25"/>
      <c r="Y15" s="25"/>
      <c r="Z15" s="25"/>
      <c r="AB15" s="25"/>
      <c r="AC15" s="25"/>
      <c r="AD15" s="25"/>
      <c r="AE15" s="25"/>
      <c r="AF15" s="25"/>
      <c r="AH15" s="25"/>
      <c r="AI15" s="25"/>
      <c r="AJ15" s="25"/>
      <c r="AK15" s="25"/>
      <c r="AL15" s="25"/>
      <c r="AN15" s="25"/>
      <c r="AO15" s="25"/>
      <c r="AP15" s="25"/>
      <c r="AQ15" s="25"/>
      <c r="AR15" s="25"/>
    </row>
    <row r="16" spans="1:44">
      <c r="A16" s="25" t="s">
        <v>23</v>
      </c>
      <c r="B16" s="25" t="s">
        <v>119</v>
      </c>
      <c r="C16" s="232"/>
      <c r="D16" s="25">
        <v>54</v>
      </c>
      <c r="E16" s="25">
        <v>38</v>
      </c>
      <c r="F16" s="25">
        <v>5</v>
      </c>
      <c r="G16" s="25">
        <v>11</v>
      </c>
      <c r="H16" s="25">
        <v>0</v>
      </c>
      <c r="I16" s="232"/>
      <c r="J16" s="25">
        <v>7</v>
      </c>
      <c r="K16" s="25"/>
      <c r="L16" s="25">
        <v>2</v>
      </c>
      <c r="M16" s="25">
        <v>5</v>
      </c>
      <c r="N16" s="25"/>
      <c r="P16" s="25">
        <v>38</v>
      </c>
      <c r="Q16" s="25">
        <v>38</v>
      </c>
      <c r="R16" s="25"/>
      <c r="S16" s="25"/>
      <c r="T16" s="25"/>
      <c r="V16" s="25">
        <v>5</v>
      </c>
      <c r="W16" s="25"/>
      <c r="X16" s="25">
        <v>2</v>
      </c>
      <c r="Y16" s="25">
        <v>3</v>
      </c>
      <c r="Z16" s="25"/>
      <c r="AB16" s="25"/>
      <c r="AC16" s="25"/>
      <c r="AD16" s="25"/>
      <c r="AE16" s="25"/>
      <c r="AF16" s="25"/>
      <c r="AH16" s="25">
        <v>4</v>
      </c>
      <c r="AI16" s="25"/>
      <c r="AJ16" s="25">
        <v>1</v>
      </c>
      <c r="AK16" s="25">
        <v>3</v>
      </c>
      <c r="AL16" s="25"/>
      <c r="AN16" s="25"/>
      <c r="AO16" s="25"/>
      <c r="AP16" s="25"/>
      <c r="AQ16" s="25"/>
      <c r="AR16" s="25"/>
    </row>
    <row r="17" spans="1:44">
      <c r="A17" s="25" t="s">
        <v>25</v>
      </c>
      <c r="B17" s="25" t="s">
        <v>120</v>
      </c>
      <c r="C17" s="232"/>
      <c r="D17" s="25">
        <v>6</v>
      </c>
      <c r="E17" s="25">
        <v>0</v>
      </c>
      <c r="F17" s="25">
        <v>1</v>
      </c>
      <c r="G17" s="25">
        <v>5</v>
      </c>
      <c r="H17" s="25">
        <v>0</v>
      </c>
      <c r="I17" s="232"/>
      <c r="J17" s="25">
        <v>5</v>
      </c>
      <c r="K17" s="25"/>
      <c r="L17" s="25">
        <v>1</v>
      </c>
      <c r="M17" s="25">
        <v>4</v>
      </c>
      <c r="N17" s="25"/>
      <c r="P17" s="25"/>
      <c r="Q17" s="25"/>
      <c r="R17" s="25"/>
      <c r="S17" s="25"/>
      <c r="T17" s="25"/>
      <c r="V17" s="25"/>
      <c r="W17" s="25"/>
      <c r="X17" s="25"/>
      <c r="Y17" s="25"/>
      <c r="Z17" s="25"/>
      <c r="AB17" s="25"/>
      <c r="AC17" s="25"/>
      <c r="AD17" s="25"/>
      <c r="AE17" s="25"/>
      <c r="AF17" s="25"/>
      <c r="AH17" s="25">
        <v>1</v>
      </c>
      <c r="AI17" s="25"/>
      <c r="AJ17" s="25"/>
      <c r="AK17" s="25">
        <v>1</v>
      </c>
      <c r="AL17" s="25"/>
      <c r="AN17" s="25"/>
      <c r="AO17" s="25"/>
      <c r="AP17" s="25"/>
      <c r="AQ17" s="25"/>
      <c r="AR17" s="25"/>
    </row>
    <row r="18" spans="1:44">
      <c r="A18" s="25" t="s">
        <v>27</v>
      </c>
      <c r="B18" s="25" t="s">
        <v>121</v>
      </c>
      <c r="C18" s="232"/>
      <c r="D18" s="25">
        <v>25</v>
      </c>
      <c r="E18" s="25">
        <v>3</v>
      </c>
      <c r="F18" s="25">
        <v>13</v>
      </c>
      <c r="G18" s="25">
        <v>10</v>
      </c>
      <c r="H18" s="25">
        <v>0</v>
      </c>
      <c r="I18" s="232"/>
      <c r="J18" s="25">
        <v>22</v>
      </c>
      <c r="K18" s="25"/>
      <c r="L18" s="25">
        <v>12</v>
      </c>
      <c r="M18" s="25">
        <v>10</v>
      </c>
      <c r="N18" s="25"/>
      <c r="P18" s="25">
        <v>3</v>
      </c>
      <c r="Q18" s="25">
        <v>3</v>
      </c>
      <c r="R18" s="25">
        <v>1</v>
      </c>
      <c r="S18" s="25"/>
      <c r="T18" s="25"/>
      <c r="V18" s="25"/>
      <c r="W18" s="25"/>
      <c r="X18" s="25"/>
      <c r="Y18" s="25"/>
      <c r="Z18" s="25"/>
      <c r="AB18" s="25"/>
      <c r="AC18" s="25"/>
      <c r="AD18" s="25"/>
      <c r="AE18" s="25"/>
      <c r="AF18" s="25"/>
      <c r="AH18" s="25"/>
      <c r="AI18" s="25"/>
      <c r="AJ18" s="25"/>
      <c r="AK18" s="25"/>
      <c r="AL18" s="25"/>
      <c r="AN18" s="25"/>
      <c r="AO18" s="25"/>
      <c r="AP18" s="25"/>
      <c r="AQ18" s="25"/>
      <c r="AR18" s="25"/>
    </row>
    <row r="19" spans="1:44">
      <c r="A19" s="25" t="s">
        <v>29</v>
      </c>
      <c r="B19" s="25" t="s">
        <v>122</v>
      </c>
      <c r="C19" s="232"/>
      <c r="D19" s="25">
        <v>77</v>
      </c>
      <c r="E19" s="25">
        <v>3</v>
      </c>
      <c r="F19" s="25">
        <v>5</v>
      </c>
      <c r="G19" s="25">
        <v>69</v>
      </c>
      <c r="H19" s="25">
        <v>0</v>
      </c>
      <c r="I19" s="232"/>
      <c r="J19" s="25">
        <v>75</v>
      </c>
      <c r="K19" s="25">
        <v>1</v>
      </c>
      <c r="L19" s="25">
        <v>5</v>
      </c>
      <c r="M19" s="25">
        <v>69</v>
      </c>
      <c r="N19" s="25"/>
      <c r="P19" s="25">
        <v>1</v>
      </c>
      <c r="Q19" s="25">
        <v>1</v>
      </c>
      <c r="R19" s="25"/>
      <c r="S19" s="25"/>
      <c r="T19" s="25"/>
      <c r="V19" s="25"/>
      <c r="W19" s="25"/>
      <c r="X19" s="25"/>
      <c r="Y19" s="25"/>
      <c r="Z19" s="25"/>
      <c r="AB19" s="25"/>
      <c r="AC19" s="25"/>
      <c r="AD19" s="25"/>
      <c r="AE19" s="25"/>
      <c r="AF19" s="25"/>
      <c r="AH19" s="25"/>
      <c r="AI19" s="25"/>
      <c r="AJ19" s="25"/>
      <c r="AK19" s="25"/>
      <c r="AL19" s="25"/>
      <c r="AN19" s="25">
        <v>1</v>
      </c>
      <c r="AO19" s="25">
        <v>1</v>
      </c>
      <c r="AP19" s="25"/>
      <c r="AQ19" s="25"/>
      <c r="AR19" s="25"/>
    </row>
    <row r="20" spans="1:44">
      <c r="A20" s="25" t="s">
        <v>31</v>
      </c>
      <c r="B20" s="25" t="s">
        <v>123</v>
      </c>
      <c r="C20" s="232"/>
      <c r="D20" s="25">
        <v>34</v>
      </c>
      <c r="E20" s="25">
        <v>10</v>
      </c>
      <c r="F20" s="25">
        <v>3</v>
      </c>
      <c r="G20" s="25">
        <v>21</v>
      </c>
      <c r="H20" s="25">
        <v>0</v>
      </c>
      <c r="I20" s="232"/>
      <c r="J20" s="25">
        <v>23</v>
      </c>
      <c r="K20" s="25"/>
      <c r="L20" s="25">
        <v>2</v>
      </c>
      <c r="M20" s="25">
        <v>21</v>
      </c>
      <c r="N20" s="25"/>
      <c r="P20" s="25">
        <v>10</v>
      </c>
      <c r="Q20" s="25">
        <v>10</v>
      </c>
      <c r="R20" s="25"/>
      <c r="S20" s="25"/>
      <c r="T20" s="25"/>
      <c r="V20" s="25"/>
      <c r="W20" s="25"/>
      <c r="X20" s="25"/>
      <c r="Y20" s="25"/>
      <c r="Z20" s="25"/>
      <c r="AB20" s="25"/>
      <c r="AC20" s="25"/>
      <c r="AD20" s="25"/>
      <c r="AE20" s="25"/>
      <c r="AF20" s="25"/>
      <c r="AH20" s="25">
        <v>1</v>
      </c>
      <c r="AI20" s="25"/>
      <c r="AJ20" s="25">
        <v>1</v>
      </c>
      <c r="AK20" s="25"/>
      <c r="AL20" s="25"/>
      <c r="AN20" s="25"/>
      <c r="AO20" s="25"/>
      <c r="AP20" s="25"/>
      <c r="AQ20" s="25"/>
      <c r="AR20" s="25"/>
    </row>
    <row r="21" spans="1:44">
      <c r="A21" s="25" t="s">
        <v>33</v>
      </c>
      <c r="B21" s="25" t="s">
        <v>124</v>
      </c>
      <c r="C21" s="232"/>
      <c r="D21" s="25">
        <v>21</v>
      </c>
      <c r="E21" s="25">
        <v>9</v>
      </c>
      <c r="F21" s="25">
        <v>3</v>
      </c>
      <c r="G21" s="25">
        <v>9</v>
      </c>
      <c r="H21" s="25">
        <v>0</v>
      </c>
      <c r="I21" s="232"/>
      <c r="J21" s="25">
        <v>8</v>
      </c>
      <c r="K21" s="25"/>
      <c r="L21" s="25"/>
      <c r="M21" s="25">
        <v>8</v>
      </c>
      <c r="N21" s="25"/>
      <c r="P21" s="25">
        <v>9</v>
      </c>
      <c r="Q21" s="25">
        <v>9</v>
      </c>
      <c r="R21" s="25"/>
      <c r="S21" s="25"/>
      <c r="T21" s="25"/>
      <c r="V21" s="25">
        <v>2</v>
      </c>
      <c r="W21" s="25"/>
      <c r="X21" s="25">
        <v>1</v>
      </c>
      <c r="Y21" s="25">
        <v>1</v>
      </c>
      <c r="Z21" s="25"/>
      <c r="AB21" s="25"/>
      <c r="AC21" s="25"/>
      <c r="AD21" s="25"/>
      <c r="AE21" s="25"/>
      <c r="AF21" s="25"/>
      <c r="AH21" s="25">
        <v>2</v>
      </c>
      <c r="AI21" s="25"/>
      <c r="AJ21" s="25">
        <v>2</v>
      </c>
      <c r="AK21" s="25"/>
      <c r="AL21" s="25"/>
      <c r="AN21" s="25"/>
      <c r="AO21" s="25"/>
      <c r="AP21" s="25"/>
      <c r="AQ21" s="25"/>
      <c r="AR21" s="25"/>
    </row>
    <row r="22" spans="1:44">
      <c r="A22" s="25" t="s">
        <v>35</v>
      </c>
      <c r="B22" s="25" t="s">
        <v>125</v>
      </c>
      <c r="C22" s="232"/>
      <c r="D22" s="25">
        <v>81</v>
      </c>
      <c r="E22" s="25">
        <v>36</v>
      </c>
      <c r="F22" s="25">
        <v>5</v>
      </c>
      <c r="G22" s="25">
        <v>34</v>
      </c>
      <c r="H22" s="25">
        <v>6</v>
      </c>
      <c r="I22" s="232"/>
      <c r="J22" s="25">
        <v>26</v>
      </c>
      <c r="K22" s="25"/>
      <c r="L22" s="25">
        <v>1</v>
      </c>
      <c r="M22" s="25">
        <v>25</v>
      </c>
      <c r="N22" s="25"/>
      <c r="P22" s="25">
        <v>36</v>
      </c>
      <c r="Q22" s="25">
        <v>36</v>
      </c>
      <c r="R22" s="25"/>
      <c r="S22" s="25"/>
      <c r="T22" s="25"/>
      <c r="V22" s="25">
        <v>10</v>
      </c>
      <c r="W22" s="25"/>
      <c r="X22" s="25">
        <v>4</v>
      </c>
      <c r="Y22" s="25">
        <v>5</v>
      </c>
      <c r="Z22" s="25">
        <v>1</v>
      </c>
      <c r="AB22" s="25">
        <v>5</v>
      </c>
      <c r="AC22" s="25"/>
      <c r="AD22" s="25"/>
      <c r="AE22" s="25"/>
      <c r="AF22" s="25">
        <v>5</v>
      </c>
      <c r="AH22" s="25">
        <v>4</v>
      </c>
      <c r="AI22" s="25"/>
      <c r="AJ22" s="25"/>
      <c r="AK22" s="25">
        <v>4</v>
      </c>
      <c r="AL22" s="25"/>
      <c r="AN22" s="25"/>
      <c r="AO22" s="25"/>
      <c r="AP22" s="25"/>
      <c r="AQ22" s="25"/>
      <c r="AR22" s="25"/>
    </row>
    <row r="23" spans="1:44">
      <c r="A23" s="25" t="s">
        <v>37</v>
      </c>
      <c r="B23" s="25" t="s">
        <v>126</v>
      </c>
      <c r="C23" s="232"/>
      <c r="D23" s="25">
        <v>41</v>
      </c>
      <c r="E23" s="25">
        <v>1</v>
      </c>
      <c r="F23" s="25">
        <v>8</v>
      </c>
      <c r="G23" s="25">
        <v>31</v>
      </c>
      <c r="H23" s="25">
        <v>1</v>
      </c>
      <c r="I23" s="232"/>
      <c r="J23" s="25">
        <v>39</v>
      </c>
      <c r="K23" s="25"/>
      <c r="L23" s="25">
        <v>7</v>
      </c>
      <c r="M23" s="25">
        <v>31</v>
      </c>
      <c r="N23" s="25">
        <v>1</v>
      </c>
      <c r="P23" s="25">
        <v>1</v>
      </c>
      <c r="Q23" s="25">
        <v>1</v>
      </c>
      <c r="R23" s="25"/>
      <c r="S23" s="25"/>
      <c r="T23" s="25"/>
      <c r="V23" s="25"/>
      <c r="W23" s="25"/>
      <c r="X23" s="25"/>
      <c r="Y23" s="25"/>
      <c r="Z23" s="25"/>
      <c r="AB23" s="25"/>
      <c r="AC23" s="25"/>
      <c r="AD23" s="25"/>
      <c r="AE23" s="25"/>
      <c r="AF23" s="25"/>
      <c r="AH23" s="25">
        <v>1</v>
      </c>
      <c r="AI23" s="25"/>
      <c r="AJ23" s="25">
        <v>1</v>
      </c>
      <c r="AK23" s="25"/>
      <c r="AL23" s="25"/>
      <c r="AN23" s="25"/>
      <c r="AO23" s="25"/>
      <c r="AP23" s="25"/>
      <c r="AQ23" s="25"/>
      <c r="AR23" s="25"/>
    </row>
    <row r="24" spans="1:44">
      <c r="A24" s="25" t="s">
        <v>39</v>
      </c>
      <c r="B24" s="25" t="s">
        <v>127</v>
      </c>
      <c r="C24" s="232"/>
      <c r="D24" s="25">
        <v>77</v>
      </c>
      <c r="E24" s="25">
        <v>10</v>
      </c>
      <c r="F24" s="25">
        <v>18</v>
      </c>
      <c r="G24" s="25">
        <v>46</v>
      </c>
      <c r="H24" s="25">
        <v>3</v>
      </c>
      <c r="I24" s="232"/>
      <c r="J24" s="25">
        <v>67</v>
      </c>
      <c r="K24" s="25">
        <v>1</v>
      </c>
      <c r="L24" s="25">
        <v>17</v>
      </c>
      <c r="M24" s="25">
        <v>46</v>
      </c>
      <c r="N24" s="25">
        <v>3</v>
      </c>
      <c r="P24" s="25">
        <v>9</v>
      </c>
      <c r="Q24" s="25">
        <v>9</v>
      </c>
      <c r="R24" s="25"/>
      <c r="S24" s="25"/>
      <c r="T24" s="25"/>
      <c r="V24" s="25"/>
      <c r="W24" s="25"/>
      <c r="X24" s="25"/>
      <c r="Y24" s="25"/>
      <c r="Z24" s="25"/>
      <c r="AB24" s="25"/>
      <c r="AC24" s="25"/>
      <c r="AD24" s="25"/>
      <c r="AE24" s="25"/>
      <c r="AF24" s="25"/>
      <c r="AH24" s="25">
        <v>1</v>
      </c>
      <c r="AI24" s="25"/>
      <c r="AJ24" s="25">
        <v>1</v>
      </c>
      <c r="AK24" s="25"/>
      <c r="AL24" s="25"/>
      <c r="AN24" s="25"/>
      <c r="AO24" s="25"/>
      <c r="AP24" s="25"/>
      <c r="AQ24" s="25"/>
      <c r="AR24" s="25"/>
    </row>
    <row r="25" spans="1:44">
      <c r="A25" s="25" t="s">
        <v>41</v>
      </c>
      <c r="B25" s="25" t="s">
        <v>128</v>
      </c>
      <c r="C25" s="232"/>
      <c r="D25" s="25">
        <v>16</v>
      </c>
      <c r="E25" s="25">
        <v>5</v>
      </c>
      <c r="F25" s="25">
        <v>4</v>
      </c>
      <c r="G25" s="25">
        <v>7</v>
      </c>
      <c r="H25" s="25">
        <v>0</v>
      </c>
      <c r="I25" s="232"/>
      <c r="J25" s="25">
        <v>5</v>
      </c>
      <c r="K25" s="25"/>
      <c r="L25" s="25">
        <v>1</v>
      </c>
      <c r="M25" s="25">
        <v>4</v>
      </c>
      <c r="N25" s="25"/>
      <c r="P25" s="25">
        <v>5</v>
      </c>
      <c r="Q25" s="25">
        <v>5</v>
      </c>
      <c r="R25" s="25"/>
      <c r="S25" s="25"/>
      <c r="T25" s="25"/>
      <c r="V25" s="25">
        <v>4</v>
      </c>
      <c r="W25" s="25"/>
      <c r="X25" s="25">
        <v>1</v>
      </c>
      <c r="Y25" s="25">
        <v>3</v>
      </c>
      <c r="Z25" s="25"/>
      <c r="AB25" s="25"/>
      <c r="AC25" s="25"/>
      <c r="AD25" s="25"/>
      <c r="AE25" s="25"/>
      <c r="AF25" s="25"/>
      <c r="AH25" s="25">
        <v>2</v>
      </c>
      <c r="AI25" s="25"/>
      <c r="AJ25" s="25">
        <v>2</v>
      </c>
      <c r="AK25" s="25"/>
      <c r="AL25" s="25"/>
      <c r="AN25" s="25"/>
      <c r="AO25" s="25"/>
      <c r="AP25" s="25"/>
      <c r="AQ25" s="25"/>
      <c r="AR25" s="25"/>
    </row>
    <row r="26" spans="1:44">
      <c r="A26" s="25" t="s">
        <v>43</v>
      </c>
      <c r="B26" s="25" t="s">
        <v>129</v>
      </c>
      <c r="C26" s="232"/>
      <c r="D26" s="25">
        <v>70</v>
      </c>
      <c r="E26" s="25">
        <v>1</v>
      </c>
      <c r="F26" s="25">
        <v>2</v>
      </c>
      <c r="G26" s="25">
        <v>59</v>
      </c>
      <c r="H26" s="25">
        <v>9</v>
      </c>
      <c r="I26" s="232"/>
      <c r="J26" s="25">
        <v>68</v>
      </c>
      <c r="K26" s="25"/>
      <c r="L26" s="25">
        <v>2</v>
      </c>
      <c r="M26" s="25">
        <v>59</v>
      </c>
      <c r="N26" s="25">
        <v>8</v>
      </c>
      <c r="P26" s="25">
        <v>1</v>
      </c>
      <c r="Q26" s="25">
        <v>1</v>
      </c>
      <c r="R26" s="25"/>
      <c r="S26" s="25"/>
      <c r="T26" s="25"/>
      <c r="V26" s="25"/>
      <c r="W26" s="25"/>
      <c r="X26" s="25"/>
      <c r="Y26" s="25"/>
      <c r="Z26" s="25"/>
      <c r="AB26" s="25">
        <v>1</v>
      </c>
      <c r="AC26" s="25"/>
      <c r="AD26" s="25"/>
      <c r="AE26" s="25"/>
      <c r="AF26" s="25">
        <v>1</v>
      </c>
      <c r="AH26" s="25"/>
      <c r="AI26" s="25"/>
      <c r="AJ26" s="25"/>
      <c r="AK26" s="25"/>
      <c r="AL26" s="25"/>
      <c r="AN26" s="25"/>
      <c r="AO26" s="25"/>
      <c r="AP26" s="25"/>
      <c r="AQ26" s="25"/>
      <c r="AR26" s="25"/>
    </row>
    <row r="27" spans="1:44">
      <c r="A27" s="25" t="s">
        <v>17</v>
      </c>
      <c r="B27" s="25" t="s">
        <v>130</v>
      </c>
      <c r="C27" s="232"/>
      <c r="D27" s="25">
        <v>36</v>
      </c>
      <c r="E27" s="25">
        <v>1</v>
      </c>
      <c r="F27" s="25">
        <v>4</v>
      </c>
      <c r="G27" s="25">
        <v>25</v>
      </c>
      <c r="H27" s="25">
        <v>7</v>
      </c>
      <c r="I27" s="232"/>
      <c r="J27" s="25">
        <v>36</v>
      </c>
      <c r="K27" s="25">
        <v>1</v>
      </c>
      <c r="L27" s="25">
        <v>4</v>
      </c>
      <c r="M27" s="25">
        <v>25</v>
      </c>
      <c r="N27" s="25">
        <v>7</v>
      </c>
      <c r="P27" s="25"/>
      <c r="Q27" s="25"/>
      <c r="R27" s="25"/>
      <c r="S27" s="25"/>
      <c r="T27" s="25"/>
      <c r="V27" s="25"/>
      <c r="W27" s="25"/>
      <c r="X27" s="25"/>
      <c r="Y27" s="25"/>
      <c r="Z27" s="25"/>
      <c r="AB27" s="25"/>
      <c r="AC27" s="25"/>
      <c r="AD27" s="25"/>
      <c r="AE27" s="25"/>
      <c r="AF27" s="25"/>
      <c r="AH27" s="25"/>
      <c r="AI27" s="25"/>
      <c r="AJ27" s="25"/>
      <c r="AK27" s="25"/>
      <c r="AL27" s="25"/>
      <c r="AN27" s="25"/>
      <c r="AO27" s="25"/>
      <c r="AP27" s="25"/>
      <c r="AQ27" s="25"/>
      <c r="AR27" s="25"/>
    </row>
    <row r="28" spans="1:44">
      <c r="A28" s="25" t="s">
        <v>252</v>
      </c>
      <c r="B28" s="25" t="s">
        <v>45</v>
      </c>
      <c r="C28" s="232"/>
      <c r="D28" s="25">
        <v>51</v>
      </c>
      <c r="E28" s="25">
        <v>0</v>
      </c>
      <c r="F28" s="25">
        <v>7</v>
      </c>
      <c r="G28" s="25">
        <v>42</v>
      </c>
      <c r="H28" s="25">
        <v>2</v>
      </c>
      <c r="I28" s="232"/>
      <c r="J28" s="25">
        <v>34</v>
      </c>
      <c r="K28" s="25"/>
      <c r="L28" s="25">
        <v>2</v>
      </c>
      <c r="M28" s="25">
        <v>30</v>
      </c>
      <c r="N28" s="25">
        <v>2</v>
      </c>
      <c r="P28" s="25"/>
      <c r="Q28" s="25"/>
      <c r="R28" s="25"/>
      <c r="S28" s="25"/>
      <c r="T28" s="25"/>
      <c r="V28" s="25"/>
      <c r="W28" s="25"/>
      <c r="X28" s="25"/>
      <c r="Y28" s="25"/>
      <c r="Z28" s="25"/>
      <c r="AB28" s="25"/>
      <c r="AC28" s="25"/>
      <c r="AD28" s="25"/>
      <c r="AE28" s="25"/>
      <c r="AF28" s="25"/>
      <c r="AH28" s="25">
        <v>17</v>
      </c>
      <c r="AI28" s="25"/>
      <c r="AJ28" s="25">
        <v>5</v>
      </c>
      <c r="AK28" s="25">
        <v>12</v>
      </c>
      <c r="AL28" s="25"/>
      <c r="AN28" s="25"/>
      <c r="AO28" s="25"/>
      <c r="AP28" s="25"/>
      <c r="AQ28" s="25"/>
      <c r="AR28" s="25"/>
    </row>
    <row r="29" spans="1:44">
      <c r="A29" s="25" t="s">
        <v>253</v>
      </c>
      <c r="B29" s="25" t="s">
        <v>46</v>
      </c>
      <c r="C29" s="232"/>
      <c r="D29" s="25">
        <v>122</v>
      </c>
      <c r="E29" s="25">
        <v>10</v>
      </c>
      <c r="F29" s="25">
        <v>5</v>
      </c>
      <c r="G29" s="25">
        <v>101</v>
      </c>
      <c r="H29" s="25">
        <v>6</v>
      </c>
      <c r="I29" s="232"/>
      <c r="J29" s="25">
        <v>113</v>
      </c>
      <c r="K29" s="25">
        <v>1</v>
      </c>
      <c r="L29" s="25">
        <v>5</v>
      </c>
      <c r="M29" s="25">
        <v>101</v>
      </c>
      <c r="N29" s="25">
        <v>6</v>
      </c>
      <c r="P29" s="25">
        <v>1</v>
      </c>
      <c r="Q29" s="25">
        <v>1</v>
      </c>
      <c r="R29" s="25"/>
      <c r="S29" s="25"/>
      <c r="T29" s="25"/>
      <c r="V29" s="25"/>
      <c r="W29" s="25"/>
      <c r="X29" s="25"/>
      <c r="Y29" s="25"/>
      <c r="Z29" s="25"/>
      <c r="AB29" s="25"/>
      <c r="AC29" s="25"/>
      <c r="AD29" s="25"/>
      <c r="AE29" s="25"/>
      <c r="AF29" s="25"/>
      <c r="AH29" s="25"/>
      <c r="AI29" s="25"/>
      <c r="AJ29" s="25"/>
      <c r="AK29" s="25"/>
      <c r="AL29" s="25"/>
      <c r="AN29" s="25">
        <v>8</v>
      </c>
      <c r="AO29" s="25">
        <v>8</v>
      </c>
      <c r="AP29" s="25"/>
      <c r="AQ29" s="25"/>
      <c r="AR29" s="25"/>
    </row>
    <row r="30" spans="1:44">
      <c r="A30" s="25" t="s">
        <v>254</v>
      </c>
      <c r="B30" s="25" t="s">
        <v>47</v>
      </c>
      <c r="C30" s="232"/>
      <c r="D30" s="25">
        <v>229</v>
      </c>
      <c r="E30" s="25">
        <v>80</v>
      </c>
      <c r="F30" s="25">
        <v>22</v>
      </c>
      <c r="G30" s="25">
        <v>102</v>
      </c>
      <c r="H30" s="25">
        <v>26</v>
      </c>
      <c r="I30" s="232"/>
      <c r="J30" s="25">
        <v>73</v>
      </c>
      <c r="K30" s="25">
        <v>1</v>
      </c>
      <c r="L30" s="25">
        <v>10</v>
      </c>
      <c r="M30" s="25">
        <v>58</v>
      </c>
      <c r="N30" s="25">
        <v>4</v>
      </c>
      <c r="P30" s="25">
        <v>79</v>
      </c>
      <c r="Q30" s="25">
        <v>79</v>
      </c>
      <c r="R30" s="25"/>
      <c r="S30" s="25"/>
      <c r="T30" s="25"/>
      <c r="V30" s="25">
        <v>46</v>
      </c>
      <c r="W30" s="25"/>
      <c r="X30" s="25">
        <v>10</v>
      </c>
      <c r="Y30" s="25">
        <v>34</v>
      </c>
      <c r="Z30" s="25">
        <v>3</v>
      </c>
      <c r="AB30" s="25">
        <v>20</v>
      </c>
      <c r="AC30" s="25"/>
      <c r="AD30" s="25"/>
      <c r="AE30" s="25">
        <v>1</v>
      </c>
      <c r="AF30" s="25">
        <v>19</v>
      </c>
      <c r="AH30" s="25">
        <v>11</v>
      </c>
      <c r="AI30" s="25"/>
      <c r="AJ30" s="25">
        <v>2</v>
      </c>
      <c r="AK30" s="25">
        <v>9</v>
      </c>
      <c r="AL30" s="25"/>
      <c r="AN30" s="25"/>
      <c r="AO30" s="25"/>
      <c r="AP30" s="25"/>
      <c r="AQ30" s="25"/>
      <c r="AR30" s="25"/>
    </row>
    <row r="31" spans="1:44">
      <c r="A31" s="25" t="s">
        <v>255</v>
      </c>
      <c r="B31" s="25" t="s">
        <v>48</v>
      </c>
      <c r="C31" s="232"/>
      <c r="D31" s="25">
        <v>29</v>
      </c>
      <c r="E31" s="25">
        <v>2</v>
      </c>
      <c r="F31" s="25">
        <v>4</v>
      </c>
      <c r="G31" s="25">
        <v>12</v>
      </c>
      <c r="H31" s="25">
        <v>12</v>
      </c>
      <c r="I31" s="232"/>
      <c r="J31" s="25">
        <v>12</v>
      </c>
      <c r="K31" s="25"/>
      <c r="L31" s="25">
        <v>4</v>
      </c>
      <c r="M31" s="25">
        <v>9</v>
      </c>
      <c r="N31" s="25"/>
      <c r="P31" s="25">
        <v>2</v>
      </c>
      <c r="Q31" s="25">
        <v>2</v>
      </c>
      <c r="R31" s="25"/>
      <c r="S31" s="25"/>
      <c r="T31" s="25"/>
      <c r="V31" s="25"/>
      <c r="W31" s="25"/>
      <c r="X31" s="25"/>
      <c r="Y31" s="25"/>
      <c r="Z31" s="25"/>
      <c r="AB31" s="25">
        <v>15</v>
      </c>
      <c r="AC31" s="25"/>
      <c r="AD31" s="25"/>
      <c r="AE31" s="25">
        <v>3</v>
      </c>
      <c r="AF31" s="25">
        <v>12</v>
      </c>
      <c r="AH31" s="25"/>
      <c r="AI31" s="25"/>
      <c r="AJ31" s="25"/>
      <c r="AK31" s="25"/>
      <c r="AL31" s="25"/>
      <c r="AN31" s="25"/>
      <c r="AO31" s="25"/>
      <c r="AP31" s="25"/>
      <c r="AQ31" s="25"/>
      <c r="AR31" s="25"/>
    </row>
    <row r="32" spans="1:44">
      <c r="A32" s="25" t="s">
        <v>256</v>
      </c>
      <c r="B32" s="25" t="s">
        <v>131</v>
      </c>
      <c r="C32" s="232"/>
      <c r="D32" s="25">
        <v>46</v>
      </c>
      <c r="E32" s="25">
        <v>9</v>
      </c>
      <c r="F32" s="25">
        <v>10</v>
      </c>
      <c r="G32" s="25">
        <v>26</v>
      </c>
      <c r="H32" s="25">
        <v>3</v>
      </c>
      <c r="I32" s="232"/>
      <c r="J32" s="25">
        <v>34</v>
      </c>
      <c r="K32" s="25"/>
      <c r="L32" s="25">
        <v>8</v>
      </c>
      <c r="M32" s="25">
        <v>24</v>
      </c>
      <c r="N32" s="25">
        <v>2</v>
      </c>
      <c r="P32" s="25">
        <v>9</v>
      </c>
      <c r="Q32" s="25">
        <v>9</v>
      </c>
      <c r="R32" s="25">
        <v>2</v>
      </c>
      <c r="S32" s="25"/>
      <c r="T32" s="25"/>
      <c r="V32" s="25"/>
      <c r="W32" s="25"/>
      <c r="X32" s="25"/>
      <c r="Y32" s="25"/>
      <c r="Z32" s="25"/>
      <c r="AB32" s="25">
        <v>3</v>
      </c>
      <c r="AC32" s="25"/>
      <c r="AD32" s="25"/>
      <c r="AE32" s="25">
        <v>2</v>
      </c>
      <c r="AF32" s="25">
        <v>1</v>
      </c>
      <c r="AH32" s="25"/>
      <c r="AI32" s="25"/>
      <c r="AJ32" s="25"/>
      <c r="AK32" s="25"/>
      <c r="AL32" s="25"/>
      <c r="AN32" s="25"/>
      <c r="AO32" s="25"/>
      <c r="AP32" s="25"/>
      <c r="AQ32" s="25"/>
      <c r="AR32" s="25"/>
    </row>
    <row r="33" spans="1:44">
      <c r="A33" s="25"/>
      <c r="B33" s="25" t="s">
        <v>49</v>
      </c>
      <c r="C33" s="232"/>
      <c r="D33" s="25">
        <v>1431</v>
      </c>
      <c r="E33" s="25">
        <v>239</v>
      </c>
      <c r="F33" s="25">
        <v>156</v>
      </c>
      <c r="G33" s="25">
        <v>948</v>
      </c>
      <c r="H33" s="25">
        <v>96</v>
      </c>
      <c r="I33" s="236"/>
      <c r="J33" s="25">
        <v>1010</v>
      </c>
      <c r="K33" s="25">
        <v>6</v>
      </c>
      <c r="L33" s="25">
        <v>111</v>
      </c>
      <c r="M33" s="25">
        <v>845</v>
      </c>
      <c r="N33" s="25">
        <v>52</v>
      </c>
      <c r="P33" s="25">
        <v>223</v>
      </c>
      <c r="Q33" s="25">
        <v>222</v>
      </c>
      <c r="R33" s="25">
        <v>4</v>
      </c>
      <c r="S33" s="25">
        <v>0</v>
      </c>
      <c r="T33" s="25">
        <v>0</v>
      </c>
      <c r="V33" s="25">
        <v>70</v>
      </c>
      <c r="W33" s="25">
        <v>0</v>
      </c>
      <c r="X33" s="25">
        <v>19</v>
      </c>
      <c r="Y33" s="25">
        <v>48</v>
      </c>
      <c r="Z33" s="25">
        <v>4</v>
      </c>
      <c r="AB33" s="25">
        <v>46</v>
      </c>
      <c r="AC33" s="25">
        <v>0</v>
      </c>
      <c r="AD33" s="25">
        <v>0</v>
      </c>
      <c r="AE33" s="25">
        <v>6</v>
      </c>
      <c r="AF33" s="25">
        <v>40</v>
      </c>
      <c r="AH33" s="25">
        <v>71</v>
      </c>
      <c r="AI33" s="25">
        <v>0</v>
      </c>
      <c r="AJ33" s="25">
        <v>22</v>
      </c>
      <c r="AK33" s="25">
        <v>49</v>
      </c>
      <c r="AL33" s="25">
        <v>0</v>
      </c>
      <c r="AN33" s="25">
        <v>11</v>
      </c>
      <c r="AO33" s="25">
        <v>11</v>
      </c>
      <c r="AP33" s="25">
        <v>0</v>
      </c>
      <c r="AQ33" s="25">
        <v>0</v>
      </c>
      <c r="AR33" s="25">
        <v>0</v>
      </c>
    </row>
    <row r="36" spans="1:44">
      <c r="A36" s="143" t="s">
        <v>361</v>
      </c>
      <c r="B36" s="143" t="s">
        <v>362</v>
      </c>
      <c r="C36" s="143" t="s">
        <v>2</v>
      </c>
      <c r="D36" s="228" t="s">
        <v>2129</v>
      </c>
      <c r="E36" s="143" t="s">
        <v>204</v>
      </c>
      <c r="F36" s="143" t="s">
        <v>205</v>
      </c>
      <c r="G36" s="143" t="s">
        <v>206</v>
      </c>
      <c r="H36" s="143" t="s">
        <v>207</v>
      </c>
      <c r="J36" s="22" t="s">
        <v>290</v>
      </c>
    </row>
    <row r="37" spans="1:44">
      <c r="A37" s="25" t="s">
        <v>104</v>
      </c>
      <c r="B37" s="25" t="s">
        <v>4</v>
      </c>
      <c r="C37" s="25">
        <v>4</v>
      </c>
      <c r="D37" s="91">
        <f>SUM(C37/I37*1000)</f>
        <v>0.18247342730714841</v>
      </c>
      <c r="E37" s="25">
        <v>0</v>
      </c>
      <c r="F37" s="25">
        <v>1</v>
      </c>
      <c r="G37" s="25">
        <v>3</v>
      </c>
      <c r="H37" s="25">
        <v>0</v>
      </c>
      <c r="I37" s="878">
        <v>21921</v>
      </c>
      <c r="J37" s="25">
        <f>SUM(F37:H37)</f>
        <v>4</v>
      </c>
    </row>
    <row r="38" spans="1:44">
      <c r="A38" s="25" t="s">
        <v>5</v>
      </c>
      <c r="B38" s="25" t="s">
        <v>111</v>
      </c>
      <c r="C38" s="25">
        <v>65</v>
      </c>
      <c r="D38" s="91">
        <f t="shared" ref="D38:D63" si="0">SUM(C38/I38*1000)</f>
        <v>0.98550548850748987</v>
      </c>
      <c r="E38" s="25">
        <v>2</v>
      </c>
      <c r="F38" s="25">
        <v>1</v>
      </c>
      <c r="G38" s="25">
        <v>59</v>
      </c>
      <c r="H38" s="25">
        <v>3</v>
      </c>
      <c r="I38" s="878">
        <v>65956</v>
      </c>
      <c r="J38" s="25">
        <f t="shared" ref="J38:J63" si="1">SUM(F38:H38)</f>
        <v>63</v>
      </c>
    </row>
    <row r="39" spans="1:44">
      <c r="A39" s="25" t="s">
        <v>7</v>
      </c>
      <c r="B39" s="25" t="s">
        <v>112</v>
      </c>
      <c r="C39" s="25">
        <v>26</v>
      </c>
      <c r="D39" s="91">
        <f t="shared" si="0"/>
        <v>0.19205767639758894</v>
      </c>
      <c r="E39" s="25">
        <v>3</v>
      </c>
      <c r="F39" s="25">
        <v>4</v>
      </c>
      <c r="G39" s="25">
        <v>14</v>
      </c>
      <c r="H39" s="25">
        <v>5</v>
      </c>
      <c r="I39" s="878">
        <v>135376</v>
      </c>
      <c r="J39" s="25">
        <f t="shared" si="1"/>
        <v>23</v>
      </c>
    </row>
    <row r="40" spans="1:44">
      <c r="A40" s="25" t="s">
        <v>9</v>
      </c>
      <c r="B40" s="25" t="s">
        <v>113</v>
      </c>
      <c r="C40" s="25">
        <v>155</v>
      </c>
      <c r="D40" s="91">
        <f t="shared" si="0"/>
        <v>1.2790256300232699</v>
      </c>
      <c r="E40" s="25">
        <v>12</v>
      </c>
      <c r="F40" s="25">
        <v>7</v>
      </c>
      <c r="G40" s="25">
        <v>133</v>
      </c>
      <c r="H40" s="25">
        <v>3</v>
      </c>
      <c r="I40" s="878">
        <v>121186</v>
      </c>
      <c r="J40" s="25">
        <f t="shared" si="1"/>
        <v>143</v>
      </c>
    </row>
    <row r="41" spans="1:44">
      <c r="A41" s="25" t="s">
        <v>11</v>
      </c>
      <c r="B41" s="25" t="s">
        <v>114</v>
      </c>
      <c r="C41" s="25">
        <v>45</v>
      </c>
      <c r="D41" s="91">
        <f t="shared" si="0"/>
        <v>0.39372834494102826</v>
      </c>
      <c r="E41" s="25">
        <v>0</v>
      </c>
      <c r="F41" s="25">
        <v>4</v>
      </c>
      <c r="G41" s="25">
        <v>37</v>
      </c>
      <c r="H41" s="25">
        <v>5</v>
      </c>
      <c r="I41" s="878">
        <v>114292</v>
      </c>
      <c r="J41" s="25">
        <f t="shared" si="1"/>
        <v>46</v>
      </c>
    </row>
    <row r="42" spans="1:44">
      <c r="A42" s="25" t="s">
        <v>13</v>
      </c>
      <c r="B42" s="25" t="s">
        <v>115</v>
      </c>
      <c r="C42" s="25">
        <v>56</v>
      </c>
      <c r="D42" s="91">
        <f t="shared" si="0"/>
        <v>0.89687535034193377</v>
      </c>
      <c r="E42" s="25">
        <v>1</v>
      </c>
      <c r="F42" s="25">
        <v>6</v>
      </c>
      <c r="G42" s="25">
        <v>44</v>
      </c>
      <c r="H42" s="25">
        <v>5</v>
      </c>
      <c r="I42" s="878">
        <v>62439</v>
      </c>
      <c r="J42" s="25">
        <f t="shared" si="1"/>
        <v>55</v>
      </c>
    </row>
    <row r="43" spans="1:44">
      <c r="A43" s="25" t="s">
        <v>15</v>
      </c>
      <c r="B43" s="25" t="s">
        <v>116</v>
      </c>
      <c r="C43" s="25">
        <v>57</v>
      </c>
      <c r="D43" s="91">
        <f t="shared" si="0"/>
        <v>0.50721671501539445</v>
      </c>
      <c r="E43" s="25">
        <v>3</v>
      </c>
      <c r="F43" s="25">
        <v>10</v>
      </c>
      <c r="G43" s="25">
        <v>44</v>
      </c>
      <c r="H43" s="25">
        <v>0</v>
      </c>
      <c r="I43" s="878">
        <v>112378</v>
      </c>
      <c r="J43" s="25">
        <f t="shared" si="1"/>
        <v>54</v>
      </c>
    </row>
    <row r="44" spans="1:44">
      <c r="A44" s="25" t="s">
        <v>19</v>
      </c>
      <c r="B44" s="25" t="s">
        <v>117</v>
      </c>
      <c r="C44" s="25">
        <v>6</v>
      </c>
      <c r="D44" s="91">
        <f t="shared" si="0"/>
        <v>8.6229197206174016E-2</v>
      </c>
      <c r="E44" s="25">
        <v>0</v>
      </c>
      <c r="F44" s="25">
        <v>4</v>
      </c>
      <c r="G44" s="25">
        <v>2</v>
      </c>
      <c r="H44" s="25">
        <v>0</v>
      </c>
      <c r="I44" s="878">
        <v>69582</v>
      </c>
      <c r="J44" s="25">
        <f t="shared" si="1"/>
        <v>6</v>
      </c>
    </row>
    <row r="45" spans="1:44">
      <c r="A45" s="25" t="s">
        <v>21</v>
      </c>
      <c r="B45" s="25" t="s">
        <v>118</v>
      </c>
      <c r="C45" s="25">
        <v>2</v>
      </c>
      <c r="D45" s="91">
        <f t="shared" si="0"/>
        <v>3.5565672013372691E-2</v>
      </c>
      <c r="E45" s="25">
        <v>0</v>
      </c>
      <c r="F45" s="25">
        <v>0</v>
      </c>
      <c r="G45" s="25">
        <v>2</v>
      </c>
      <c r="H45" s="25">
        <v>0</v>
      </c>
      <c r="I45" s="878">
        <v>56234</v>
      </c>
      <c r="J45" s="25">
        <f t="shared" si="1"/>
        <v>2</v>
      </c>
    </row>
    <row r="46" spans="1:44">
      <c r="A46" s="25" t="s">
        <v>23</v>
      </c>
      <c r="B46" s="25" t="s">
        <v>119</v>
      </c>
      <c r="C46" s="25">
        <v>54</v>
      </c>
      <c r="D46" s="91">
        <f t="shared" si="0"/>
        <v>0.67034945068586671</v>
      </c>
      <c r="E46" s="25">
        <v>38</v>
      </c>
      <c r="F46" s="25">
        <v>5</v>
      </c>
      <c r="G46" s="25">
        <v>11</v>
      </c>
      <c r="H46" s="25">
        <v>0</v>
      </c>
      <c r="I46" s="878">
        <v>80555</v>
      </c>
      <c r="J46" s="25">
        <f t="shared" si="1"/>
        <v>16</v>
      </c>
    </row>
    <row r="47" spans="1:44">
      <c r="A47" s="25" t="s">
        <v>25</v>
      </c>
      <c r="B47" s="25" t="s">
        <v>120</v>
      </c>
      <c r="C47" s="25">
        <v>6</v>
      </c>
      <c r="D47" s="91">
        <f t="shared" si="0"/>
        <v>4.4006659674497406E-2</v>
      </c>
      <c r="E47" s="25">
        <v>0</v>
      </c>
      <c r="F47" s="25">
        <v>1</v>
      </c>
      <c r="G47" s="25">
        <v>5</v>
      </c>
      <c r="H47" s="25">
        <v>0</v>
      </c>
      <c r="I47" s="878">
        <v>136343</v>
      </c>
      <c r="J47" s="25">
        <f t="shared" si="1"/>
        <v>6</v>
      </c>
    </row>
    <row r="48" spans="1:44">
      <c r="A48" s="25" t="s">
        <v>27</v>
      </c>
      <c r="B48" s="25" t="s">
        <v>121</v>
      </c>
      <c r="C48" s="25">
        <v>25</v>
      </c>
      <c r="D48" s="91">
        <f t="shared" si="0"/>
        <v>0.37400514631081322</v>
      </c>
      <c r="E48" s="25">
        <v>3</v>
      </c>
      <c r="F48" s="25">
        <v>13</v>
      </c>
      <c r="G48" s="25">
        <v>10</v>
      </c>
      <c r="H48" s="25">
        <v>0</v>
      </c>
      <c r="I48" s="878">
        <v>66844</v>
      </c>
      <c r="J48" s="25">
        <f t="shared" si="1"/>
        <v>23</v>
      </c>
    </row>
    <row r="49" spans="1:10">
      <c r="A49" s="25" t="s">
        <v>29</v>
      </c>
      <c r="B49" s="25" t="s">
        <v>122</v>
      </c>
      <c r="C49" s="25">
        <v>77</v>
      </c>
      <c r="D49" s="91">
        <f t="shared" si="0"/>
        <v>1.0354611836531609</v>
      </c>
      <c r="E49" s="25">
        <v>3</v>
      </c>
      <c r="F49" s="25">
        <v>5</v>
      </c>
      <c r="G49" s="25">
        <v>69</v>
      </c>
      <c r="H49" s="25">
        <v>0</v>
      </c>
      <c r="I49" s="878">
        <v>74363</v>
      </c>
      <c r="J49" s="25">
        <f t="shared" si="1"/>
        <v>74</v>
      </c>
    </row>
    <row r="50" spans="1:10">
      <c r="A50" s="25" t="s">
        <v>31</v>
      </c>
      <c r="B50" s="25" t="s">
        <v>123</v>
      </c>
      <c r="C50" s="25">
        <v>34</v>
      </c>
      <c r="D50" s="91">
        <f t="shared" si="0"/>
        <v>0.43247643639416411</v>
      </c>
      <c r="E50" s="25">
        <v>10</v>
      </c>
      <c r="F50" s="25">
        <v>3</v>
      </c>
      <c r="G50" s="25">
        <v>21</v>
      </c>
      <c r="H50" s="25">
        <v>0</v>
      </c>
      <c r="I50" s="878">
        <v>78617</v>
      </c>
      <c r="J50" s="25">
        <f t="shared" si="1"/>
        <v>24</v>
      </c>
    </row>
    <row r="51" spans="1:10">
      <c r="A51" s="25" t="s">
        <v>33</v>
      </c>
      <c r="B51" s="25" t="s">
        <v>124</v>
      </c>
      <c r="C51" s="25">
        <v>21</v>
      </c>
      <c r="D51" s="91">
        <f t="shared" si="0"/>
        <v>0.2836228086761568</v>
      </c>
      <c r="E51" s="25">
        <v>9</v>
      </c>
      <c r="F51" s="25">
        <v>3</v>
      </c>
      <c r="G51" s="25">
        <v>9</v>
      </c>
      <c r="H51" s="25">
        <v>0</v>
      </c>
      <c r="I51" s="878">
        <v>74042</v>
      </c>
      <c r="J51" s="25">
        <f t="shared" si="1"/>
        <v>12</v>
      </c>
    </row>
    <row r="52" spans="1:10">
      <c r="A52" s="25" t="s">
        <v>35</v>
      </c>
      <c r="B52" s="25" t="s">
        <v>125</v>
      </c>
      <c r="C52" s="25">
        <v>81</v>
      </c>
      <c r="D52" s="91">
        <f t="shared" si="0"/>
        <v>0.48186750428326669</v>
      </c>
      <c r="E52" s="25">
        <v>36</v>
      </c>
      <c r="F52" s="25">
        <v>5</v>
      </c>
      <c r="G52" s="25">
        <v>34</v>
      </c>
      <c r="H52" s="25">
        <v>6</v>
      </c>
      <c r="I52" s="878">
        <v>168096</v>
      </c>
      <c r="J52" s="25">
        <f t="shared" si="1"/>
        <v>45</v>
      </c>
    </row>
    <row r="53" spans="1:10">
      <c r="A53" s="25" t="s">
        <v>37</v>
      </c>
      <c r="B53" s="25" t="s">
        <v>126</v>
      </c>
      <c r="C53" s="25">
        <v>41</v>
      </c>
      <c r="D53" s="91">
        <f t="shared" si="0"/>
        <v>0.43074466296856617</v>
      </c>
      <c r="E53" s="25">
        <v>1</v>
      </c>
      <c r="F53" s="25">
        <v>8</v>
      </c>
      <c r="G53" s="25">
        <v>31</v>
      </c>
      <c r="H53" s="25">
        <v>1</v>
      </c>
      <c r="I53" s="878">
        <v>95184</v>
      </c>
      <c r="J53" s="25">
        <f t="shared" si="1"/>
        <v>40</v>
      </c>
    </row>
    <row r="54" spans="1:10">
      <c r="A54" s="25" t="s">
        <v>39</v>
      </c>
      <c r="B54" s="25" t="s">
        <v>127</v>
      </c>
      <c r="C54" s="25">
        <v>77</v>
      </c>
      <c r="D54" s="91">
        <f t="shared" si="0"/>
        <v>0.71697269916942907</v>
      </c>
      <c r="E54" s="25">
        <v>10</v>
      </c>
      <c r="F54" s="25">
        <v>18</v>
      </c>
      <c r="G54" s="25">
        <v>46</v>
      </c>
      <c r="H54" s="25">
        <v>3</v>
      </c>
      <c r="I54" s="878">
        <v>107396</v>
      </c>
      <c r="J54" s="25">
        <f t="shared" si="1"/>
        <v>67</v>
      </c>
    </row>
    <row r="55" spans="1:10">
      <c r="A55" s="25" t="s">
        <v>41</v>
      </c>
      <c r="B55" s="25" t="s">
        <v>128</v>
      </c>
      <c r="C55" s="25">
        <v>16</v>
      </c>
      <c r="D55" s="91">
        <f t="shared" si="0"/>
        <v>0.25924785715443072</v>
      </c>
      <c r="E55" s="25">
        <v>5</v>
      </c>
      <c r="F55" s="25">
        <v>4</v>
      </c>
      <c r="G55" s="25">
        <v>7</v>
      </c>
      <c r="H55" s="25">
        <v>0</v>
      </c>
      <c r="I55" s="878">
        <v>61717</v>
      </c>
      <c r="J55" s="25">
        <f t="shared" si="1"/>
        <v>11</v>
      </c>
    </row>
    <row r="56" spans="1:10">
      <c r="A56" s="25" t="s">
        <v>43</v>
      </c>
      <c r="B56" s="25" t="s">
        <v>129</v>
      </c>
      <c r="C56" s="25">
        <v>70</v>
      </c>
      <c r="D56" s="91">
        <f t="shared" si="0"/>
        <v>1.3105423773238725</v>
      </c>
      <c r="E56" s="25">
        <v>1</v>
      </c>
      <c r="F56" s="25">
        <v>2</v>
      </c>
      <c r="G56" s="25">
        <v>59</v>
      </c>
      <c r="H56" s="25">
        <v>9</v>
      </c>
      <c r="I56" s="878">
        <v>53413</v>
      </c>
      <c r="J56" s="25">
        <f t="shared" si="1"/>
        <v>70</v>
      </c>
    </row>
    <row r="57" spans="1:10">
      <c r="A57" s="25" t="s">
        <v>17</v>
      </c>
      <c r="B57" s="25" t="s">
        <v>130</v>
      </c>
      <c r="C57" s="25">
        <v>36</v>
      </c>
      <c r="D57" s="91">
        <f t="shared" si="0"/>
        <v>1.3501350135013501</v>
      </c>
      <c r="E57" s="25">
        <v>1</v>
      </c>
      <c r="F57" s="25">
        <v>4</v>
      </c>
      <c r="G57" s="25">
        <v>25</v>
      </c>
      <c r="H57" s="25">
        <v>7</v>
      </c>
      <c r="I57" s="878">
        <v>26664</v>
      </c>
      <c r="J57" s="25">
        <f t="shared" si="1"/>
        <v>36</v>
      </c>
    </row>
    <row r="58" spans="1:10">
      <c r="A58" s="25" t="s">
        <v>252</v>
      </c>
      <c r="B58" s="25" t="s">
        <v>45</v>
      </c>
      <c r="C58" s="25">
        <v>51</v>
      </c>
      <c r="D58" s="91">
        <f t="shared" si="0"/>
        <v>1.097293343087052</v>
      </c>
      <c r="E58" s="25">
        <v>0</v>
      </c>
      <c r="F58" s="25">
        <v>7</v>
      </c>
      <c r="G58" s="25">
        <v>42</v>
      </c>
      <c r="H58" s="25">
        <v>2</v>
      </c>
      <c r="I58" s="878">
        <v>46478</v>
      </c>
      <c r="J58" s="25">
        <f t="shared" si="1"/>
        <v>51</v>
      </c>
    </row>
    <row r="59" spans="1:10">
      <c r="A59" s="25" t="s">
        <v>253</v>
      </c>
      <c r="B59" s="25" t="s">
        <v>46</v>
      </c>
      <c r="C59" s="25">
        <v>122</v>
      </c>
      <c r="D59" s="91">
        <f t="shared" si="0"/>
        <v>1.9685992286963681</v>
      </c>
      <c r="E59" s="25">
        <v>10</v>
      </c>
      <c r="F59" s="25">
        <v>5</v>
      </c>
      <c r="G59" s="25">
        <v>101</v>
      </c>
      <c r="H59" s="25">
        <v>6</v>
      </c>
      <c r="I59" s="879">
        <v>61973</v>
      </c>
      <c r="J59" s="25">
        <f t="shared" si="1"/>
        <v>112</v>
      </c>
    </row>
    <row r="60" spans="1:10">
      <c r="A60" s="25" t="s">
        <v>254</v>
      </c>
      <c r="B60" s="25" t="s">
        <v>47</v>
      </c>
      <c r="C60" s="25">
        <v>229</v>
      </c>
      <c r="D60" s="91">
        <f t="shared" si="0"/>
        <v>1.210929031098138</v>
      </c>
      <c r="E60" s="25">
        <v>80</v>
      </c>
      <c r="F60" s="25">
        <v>22</v>
      </c>
      <c r="G60" s="25">
        <v>102</v>
      </c>
      <c r="H60" s="25">
        <v>26</v>
      </c>
      <c r="I60" s="878">
        <v>189111</v>
      </c>
      <c r="J60" s="25">
        <f t="shared" si="1"/>
        <v>150</v>
      </c>
    </row>
    <row r="61" spans="1:10">
      <c r="A61" s="25" t="s">
        <v>255</v>
      </c>
      <c r="B61" s="25" t="s">
        <v>48</v>
      </c>
      <c r="C61" s="25">
        <v>29</v>
      </c>
      <c r="D61" s="91">
        <f t="shared" si="0"/>
        <v>0.61017947692890362</v>
      </c>
      <c r="E61" s="25">
        <v>2</v>
      </c>
      <c r="F61" s="25">
        <v>4</v>
      </c>
      <c r="G61" s="25">
        <v>12</v>
      </c>
      <c r="H61" s="25">
        <v>12</v>
      </c>
      <c r="I61" s="878">
        <v>47527</v>
      </c>
      <c r="J61" s="25">
        <f t="shared" si="1"/>
        <v>28</v>
      </c>
    </row>
    <row r="62" spans="1:10">
      <c r="A62" s="25" t="s">
        <v>256</v>
      </c>
      <c r="B62" s="25" t="s">
        <v>131</v>
      </c>
      <c r="C62" s="25">
        <v>46</v>
      </c>
      <c r="D62" s="91"/>
      <c r="E62" s="25">
        <v>9</v>
      </c>
      <c r="F62" s="25">
        <v>10</v>
      </c>
      <c r="G62" s="25">
        <v>26</v>
      </c>
      <c r="H62" s="25">
        <v>3</v>
      </c>
      <c r="I62" s="25"/>
      <c r="J62" s="25">
        <f t="shared" si="1"/>
        <v>39</v>
      </c>
    </row>
    <row r="63" spans="1:10" ht="15.75" thickBot="1">
      <c r="A63" s="25"/>
      <c r="B63" s="25" t="s">
        <v>49</v>
      </c>
      <c r="C63" s="25">
        <v>1431</v>
      </c>
      <c r="D63" s="91">
        <f t="shared" si="0"/>
        <v>0.67256133068444746</v>
      </c>
      <c r="E63" s="25">
        <v>239</v>
      </c>
      <c r="F63" s="25">
        <v>156</v>
      </c>
      <c r="G63" s="25">
        <v>948</v>
      </c>
      <c r="H63" s="25">
        <v>96</v>
      </c>
      <c r="I63" s="907">
        <f>SUM(I37:I61)</f>
        <v>2127687</v>
      </c>
      <c r="J63" s="25">
        <f t="shared" si="1"/>
        <v>1200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L63"/>
  <sheetViews>
    <sheetView topLeftCell="A39" workbookViewId="0">
      <selection activeCell="I37" sqref="I37:I63"/>
    </sheetView>
  </sheetViews>
  <sheetFormatPr defaultRowHeight="15"/>
  <cols>
    <col min="1" max="1" width="11.28515625" style="22" customWidth="1"/>
    <col min="2" max="2" width="27" style="22" customWidth="1"/>
    <col min="3" max="3" width="7.42578125" style="22" customWidth="1"/>
    <col min="4" max="6" width="11.7109375" style="22" customWidth="1"/>
    <col min="7" max="7" width="13.140625" style="22" customWidth="1"/>
    <col min="8" max="8" width="10.85546875" style="22" customWidth="1"/>
    <col min="9" max="9" width="12" style="22" customWidth="1"/>
    <col min="10" max="16384" width="9.140625" style="22"/>
  </cols>
  <sheetData>
    <row r="1" spans="1:38">
      <c r="A1" s="16" t="s">
        <v>285</v>
      </c>
    </row>
    <row r="2" spans="1:38">
      <c r="A2" s="16" t="s">
        <v>287</v>
      </c>
    </row>
    <row r="3" spans="1:38">
      <c r="A3" s="22" t="s">
        <v>370</v>
      </c>
    </row>
    <row r="4" spans="1:38">
      <c r="A4" s="232"/>
      <c r="B4" s="232"/>
      <c r="C4" s="232"/>
      <c r="D4" s="232" t="s">
        <v>469</v>
      </c>
      <c r="E4" s="232"/>
      <c r="F4" s="232"/>
      <c r="G4" s="232"/>
      <c r="H4" s="232"/>
      <c r="I4" s="232"/>
      <c r="J4" s="232" t="s">
        <v>138</v>
      </c>
      <c r="K4" s="232"/>
      <c r="L4" s="232"/>
      <c r="M4" s="232"/>
      <c r="N4" s="232"/>
      <c r="O4" s="232"/>
      <c r="P4" s="232" t="s">
        <v>160</v>
      </c>
      <c r="Q4" s="232"/>
      <c r="R4" s="232"/>
      <c r="S4" s="232"/>
      <c r="T4" s="232"/>
      <c r="U4" s="232"/>
      <c r="V4" s="232" t="s">
        <v>165</v>
      </c>
      <c r="W4" s="232"/>
      <c r="X4" s="232"/>
      <c r="Y4" s="232"/>
      <c r="Z4" s="232"/>
      <c r="AA4" s="232"/>
      <c r="AB4" s="232" t="s">
        <v>167</v>
      </c>
      <c r="AC4" s="232"/>
      <c r="AD4" s="232"/>
      <c r="AE4" s="232"/>
      <c r="AF4" s="232"/>
      <c r="AG4" s="232"/>
      <c r="AH4" s="232" t="s">
        <v>170</v>
      </c>
      <c r="AI4" s="232"/>
      <c r="AJ4" s="232"/>
      <c r="AK4" s="232"/>
      <c r="AL4" s="232"/>
    </row>
    <row r="5" spans="1:38" s="231" customFormat="1">
      <c r="A5" s="235"/>
      <c r="B5" s="235"/>
      <c r="C5" s="235"/>
      <c r="D5" s="235"/>
      <c r="E5" s="235"/>
      <c r="F5" s="235"/>
      <c r="G5" s="235"/>
      <c r="H5" s="235"/>
      <c r="I5" s="235"/>
      <c r="J5" s="235"/>
      <c r="K5" s="235"/>
      <c r="L5" s="235"/>
      <c r="M5" s="235"/>
      <c r="N5" s="235"/>
      <c r="O5" s="237"/>
      <c r="P5" s="237"/>
      <c r="Q5" s="237"/>
      <c r="R5" s="237"/>
      <c r="S5" s="237"/>
      <c r="T5" s="237"/>
      <c r="U5" s="237"/>
      <c r="V5" s="237"/>
      <c r="W5" s="237"/>
      <c r="X5" s="237"/>
      <c r="Y5" s="237"/>
      <c r="Z5" s="237"/>
      <c r="AA5" s="237"/>
      <c r="AB5" s="237"/>
      <c r="AC5" s="237"/>
      <c r="AD5" s="237"/>
      <c r="AE5" s="237"/>
      <c r="AF5" s="237"/>
      <c r="AG5" s="237"/>
      <c r="AH5" s="237"/>
      <c r="AI5" s="237"/>
      <c r="AJ5" s="237"/>
      <c r="AK5" s="237"/>
      <c r="AL5" s="237"/>
    </row>
    <row r="6" spans="1:38" s="231" customFormat="1">
      <c r="A6" s="143" t="s">
        <v>361</v>
      </c>
      <c r="B6" s="143" t="s">
        <v>1</v>
      </c>
      <c r="C6" s="174"/>
      <c r="D6" s="143" t="s">
        <v>2</v>
      </c>
      <c r="E6" s="143" t="s">
        <v>204</v>
      </c>
      <c r="F6" s="143" t="s">
        <v>205</v>
      </c>
      <c r="G6" s="143" t="s">
        <v>206</v>
      </c>
      <c r="H6" s="143" t="s">
        <v>207</v>
      </c>
      <c r="I6" s="174"/>
      <c r="J6" s="143" t="s">
        <v>2</v>
      </c>
      <c r="K6" s="143" t="s">
        <v>204</v>
      </c>
      <c r="L6" s="143" t="s">
        <v>205</v>
      </c>
      <c r="M6" s="143" t="s">
        <v>206</v>
      </c>
      <c r="N6" s="143" t="s">
        <v>207</v>
      </c>
      <c r="P6" s="143" t="s">
        <v>2</v>
      </c>
      <c r="Q6" s="143" t="s">
        <v>204</v>
      </c>
      <c r="R6" s="143" t="s">
        <v>205</v>
      </c>
      <c r="S6" s="143" t="s">
        <v>206</v>
      </c>
      <c r="T6" s="143" t="s">
        <v>207</v>
      </c>
      <c r="V6" s="143" t="s">
        <v>2</v>
      </c>
      <c r="W6" s="143" t="s">
        <v>204</v>
      </c>
      <c r="X6" s="143" t="s">
        <v>205</v>
      </c>
      <c r="Y6" s="143" t="s">
        <v>206</v>
      </c>
      <c r="Z6" s="143" t="s">
        <v>207</v>
      </c>
      <c r="AB6" s="143" t="s">
        <v>2</v>
      </c>
      <c r="AC6" s="143" t="s">
        <v>204</v>
      </c>
      <c r="AD6" s="143" t="s">
        <v>205</v>
      </c>
      <c r="AE6" s="143" t="s">
        <v>206</v>
      </c>
      <c r="AF6" s="143" t="s">
        <v>207</v>
      </c>
      <c r="AH6" s="143" t="s">
        <v>2</v>
      </c>
      <c r="AI6" s="143" t="s">
        <v>204</v>
      </c>
      <c r="AJ6" s="143" t="s">
        <v>205</v>
      </c>
      <c r="AK6" s="143" t="s">
        <v>206</v>
      </c>
      <c r="AL6" s="143" t="s">
        <v>207</v>
      </c>
    </row>
    <row r="7" spans="1:38">
      <c r="A7" s="25" t="s">
        <v>104</v>
      </c>
      <c r="B7" s="25" t="s">
        <v>4</v>
      </c>
      <c r="C7" s="232"/>
      <c r="D7" s="25">
        <v>61</v>
      </c>
      <c r="E7" s="25">
        <v>2</v>
      </c>
      <c r="F7" s="25">
        <v>9</v>
      </c>
      <c r="G7" s="25">
        <v>42</v>
      </c>
      <c r="H7" s="25">
        <v>9</v>
      </c>
      <c r="I7" s="237"/>
      <c r="J7" s="25">
        <v>44</v>
      </c>
      <c r="K7" s="238"/>
      <c r="L7" s="25">
        <v>7</v>
      </c>
      <c r="M7" s="25">
        <v>33</v>
      </c>
      <c r="N7" s="25">
        <v>5</v>
      </c>
      <c r="P7" s="25">
        <v>2</v>
      </c>
      <c r="Q7" s="25">
        <v>2</v>
      </c>
      <c r="R7" s="25"/>
      <c r="S7" s="25"/>
      <c r="T7" s="25"/>
      <c r="V7" s="25">
        <v>1</v>
      </c>
      <c r="W7" s="25"/>
      <c r="X7" s="25">
        <v>1</v>
      </c>
      <c r="Y7" s="25"/>
      <c r="Z7" s="25"/>
      <c r="AB7" s="25">
        <v>8</v>
      </c>
      <c r="AC7" s="25"/>
      <c r="AD7" s="25">
        <v>1</v>
      </c>
      <c r="AE7" s="25">
        <v>7</v>
      </c>
      <c r="AF7" s="25"/>
      <c r="AH7" s="25">
        <v>6</v>
      </c>
      <c r="AI7" s="25"/>
      <c r="AJ7" s="25"/>
      <c r="AK7" s="25">
        <v>2</v>
      </c>
      <c r="AL7" s="25">
        <v>4</v>
      </c>
    </row>
    <row r="8" spans="1:38">
      <c r="A8" s="25" t="s">
        <v>5</v>
      </c>
      <c r="B8" s="25" t="s">
        <v>111</v>
      </c>
      <c r="C8" s="232"/>
      <c r="D8" s="25">
        <v>128</v>
      </c>
      <c r="E8" s="25">
        <v>7</v>
      </c>
      <c r="F8" s="25">
        <v>28</v>
      </c>
      <c r="G8" s="25">
        <v>71</v>
      </c>
      <c r="H8" s="25">
        <v>22</v>
      </c>
      <c r="I8" s="237"/>
      <c r="J8" s="25">
        <v>109</v>
      </c>
      <c r="K8" s="238"/>
      <c r="L8" s="25">
        <v>28</v>
      </c>
      <c r="M8" s="25">
        <v>69</v>
      </c>
      <c r="N8" s="25">
        <v>12</v>
      </c>
      <c r="P8" s="25">
        <v>7</v>
      </c>
      <c r="Q8" s="25">
        <v>7</v>
      </c>
      <c r="R8" s="25"/>
      <c r="S8" s="25"/>
      <c r="T8" s="25"/>
      <c r="V8" s="25"/>
      <c r="W8" s="25"/>
      <c r="X8" s="25"/>
      <c r="Y8" s="25"/>
      <c r="Z8" s="25"/>
      <c r="AB8" s="25">
        <v>2</v>
      </c>
      <c r="AC8" s="25"/>
      <c r="AD8" s="25"/>
      <c r="AE8" s="25">
        <v>1</v>
      </c>
      <c r="AF8" s="25">
        <v>1</v>
      </c>
      <c r="AH8" s="25">
        <v>10</v>
      </c>
      <c r="AI8" s="25"/>
      <c r="AJ8" s="25"/>
      <c r="AK8" s="25">
        <v>1</v>
      </c>
      <c r="AL8" s="25">
        <v>9</v>
      </c>
    </row>
    <row r="9" spans="1:38">
      <c r="A9" s="25" t="s">
        <v>7</v>
      </c>
      <c r="B9" s="25" t="s">
        <v>112</v>
      </c>
      <c r="C9" s="232"/>
      <c r="D9" s="25">
        <v>528</v>
      </c>
      <c r="E9" s="25">
        <v>11</v>
      </c>
      <c r="F9" s="25">
        <v>63</v>
      </c>
      <c r="G9" s="25">
        <v>364</v>
      </c>
      <c r="H9" s="25">
        <v>91</v>
      </c>
      <c r="I9" s="237"/>
      <c r="J9" s="25">
        <v>518</v>
      </c>
      <c r="K9" s="238">
        <v>2</v>
      </c>
      <c r="L9" s="25">
        <v>63</v>
      </c>
      <c r="M9" s="25">
        <v>363</v>
      </c>
      <c r="N9" s="25">
        <v>91</v>
      </c>
      <c r="P9" s="25">
        <v>9</v>
      </c>
      <c r="Q9" s="25">
        <v>9</v>
      </c>
      <c r="R9" s="25"/>
      <c r="S9" s="25"/>
      <c r="T9" s="25"/>
      <c r="V9" s="25"/>
      <c r="W9" s="25"/>
      <c r="X9" s="25"/>
      <c r="Y9" s="25"/>
      <c r="Z9" s="25"/>
      <c r="AB9" s="25"/>
      <c r="AC9" s="25"/>
      <c r="AD9" s="25"/>
      <c r="AE9" s="25"/>
      <c r="AF9" s="25"/>
      <c r="AH9" s="25">
        <v>1</v>
      </c>
      <c r="AI9" s="25"/>
      <c r="AJ9" s="25"/>
      <c r="AK9" s="25">
        <v>1</v>
      </c>
      <c r="AL9" s="25"/>
    </row>
    <row r="10" spans="1:38">
      <c r="A10" s="25" t="s">
        <v>9</v>
      </c>
      <c r="B10" s="25" t="s">
        <v>113</v>
      </c>
      <c r="C10" s="232"/>
      <c r="D10" s="25">
        <v>639</v>
      </c>
      <c r="E10" s="25">
        <v>14</v>
      </c>
      <c r="F10" s="25">
        <v>77</v>
      </c>
      <c r="G10" s="25">
        <v>417</v>
      </c>
      <c r="H10" s="25">
        <v>135</v>
      </c>
      <c r="I10" s="237"/>
      <c r="J10" s="25">
        <v>471</v>
      </c>
      <c r="K10" s="238">
        <v>3</v>
      </c>
      <c r="L10" s="25">
        <v>74</v>
      </c>
      <c r="M10" s="25">
        <v>353</v>
      </c>
      <c r="N10" s="25">
        <v>45</v>
      </c>
      <c r="P10" s="25">
        <v>11</v>
      </c>
      <c r="Q10" s="25">
        <v>11</v>
      </c>
      <c r="R10" s="25"/>
      <c r="S10" s="25"/>
      <c r="T10" s="25"/>
      <c r="V10" s="25">
        <v>44</v>
      </c>
      <c r="W10" s="25"/>
      <c r="X10" s="25">
        <v>3</v>
      </c>
      <c r="Y10" s="25">
        <v>40</v>
      </c>
      <c r="Z10" s="25">
        <v>1</v>
      </c>
      <c r="AB10" s="25">
        <v>10</v>
      </c>
      <c r="AC10" s="25"/>
      <c r="AD10" s="25"/>
      <c r="AE10" s="25">
        <v>8</v>
      </c>
      <c r="AF10" s="25">
        <v>2</v>
      </c>
      <c r="AH10" s="25">
        <v>103</v>
      </c>
      <c r="AI10" s="25"/>
      <c r="AJ10" s="25"/>
      <c r="AK10" s="25">
        <v>16</v>
      </c>
      <c r="AL10" s="25">
        <v>87</v>
      </c>
    </row>
    <row r="11" spans="1:38">
      <c r="A11" s="25" t="s">
        <v>11</v>
      </c>
      <c r="B11" s="25" t="s">
        <v>114</v>
      </c>
      <c r="C11" s="232"/>
      <c r="D11" s="25">
        <v>246</v>
      </c>
      <c r="E11" s="25">
        <v>11</v>
      </c>
      <c r="F11" s="25">
        <v>25</v>
      </c>
      <c r="G11" s="25">
        <v>179</v>
      </c>
      <c r="H11" s="25">
        <v>31</v>
      </c>
      <c r="I11" s="237"/>
      <c r="J11" s="25">
        <v>235</v>
      </c>
      <c r="K11" s="238">
        <v>2</v>
      </c>
      <c r="L11" s="25">
        <v>25</v>
      </c>
      <c r="M11" s="25">
        <v>178</v>
      </c>
      <c r="N11" s="25">
        <v>30</v>
      </c>
      <c r="P11" s="25">
        <v>9</v>
      </c>
      <c r="Q11" s="25">
        <v>9</v>
      </c>
      <c r="R11" s="25"/>
      <c r="S11" s="25"/>
      <c r="T11" s="25"/>
      <c r="V11" s="25"/>
      <c r="W11" s="25"/>
      <c r="X11" s="25"/>
      <c r="Y11" s="25"/>
      <c r="Z11" s="25"/>
      <c r="AB11" s="25"/>
      <c r="AC11" s="25"/>
      <c r="AD11" s="25"/>
      <c r="AE11" s="25"/>
      <c r="AF11" s="25"/>
      <c r="AH11" s="25">
        <v>2</v>
      </c>
      <c r="AI11" s="25"/>
      <c r="AJ11" s="25"/>
      <c r="AK11" s="25">
        <v>1</v>
      </c>
      <c r="AL11" s="25">
        <v>1</v>
      </c>
    </row>
    <row r="12" spans="1:38">
      <c r="A12" s="25" t="s">
        <v>13</v>
      </c>
      <c r="B12" s="25" t="s">
        <v>115</v>
      </c>
      <c r="C12" s="232"/>
      <c r="D12" s="25">
        <v>269</v>
      </c>
      <c r="E12" s="25">
        <v>11</v>
      </c>
      <c r="F12" s="25">
        <v>27</v>
      </c>
      <c r="G12" s="25">
        <v>188</v>
      </c>
      <c r="H12" s="25">
        <v>44</v>
      </c>
      <c r="I12" s="237"/>
      <c r="J12" s="25">
        <v>257</v>
      </c>
      <c r="K12" s="238">
        <v>3</v>
      </c>
      <c r="L12" s="25">
        <v>27</v>
      </c>
      <c r="M12" s="25">
        <v>186</v>
      </c>
      <c r="N12" s="25">
        <v>42</v>
      </c>
      <c r="P12" s="25">
        <v>8</v>
      </c>
      <c r="Q12" s="25">
        <v>8</v>
      </c>
      <c r="R12" s="25"/>
      <c r="S12" s="25"/>
      <c r="T12" s="25"/>
      <c r="V12" s="25">
        <v>2</v>
      </c>
      <c r="W12" s="25"/>
      <c r="X12" s="25"/>
      <c r="Y12" s="25">
        <v>2</v>
      </c>
      <c r="Z12" s="25"/>
      <c r="AB12" s="25"/>
      <c r="AC12" s="25"/>
      <c r="AD12" s="25"/>
      <c r="AE12" s="25"/>
      <c r="AF12" s="25"/>
      <c r="AH12" s="25">
        <v>2</v>
      </c>
      <c r="AI12" s="25"/>
      <c r="AJ12" s="25"/>
      <c r="AK12" s="25"/>
      <c r="AL12" s="25">
        <v>2</v>
      </c>
    </row>
    <row r="13" spans="1:38">
      <c r="A13" s="25" t="s">
        <v>15</v>
      </c>
      <c r="B13" s="25" t="s">
        <v>116</v>
      </c>
      <c r="C13" s="232"/>
      <c r="D13" s="25">
        <v>186</v>
      </c>
      <c r="E13" s="25">
        <v>8</v>
      </c>
      <c r="F13" s="25">
        <v>29</v>
      </c>
      <c r="G13" s="25">
        <v>126</v>
      </c>
      <c r="H13" s="25">
        <v>25</v>
      </c>
      <c r="I13" s="237"/>
      <c r="J13" s="25">
        <v>169</v>
      </c>
      <c r="K13" s="238">
        <v>3</v>
      </c>
      <c r="L13" s="25">
        <v>29</v>
      </c>
      <c r="M13" s="25">
        <v>120</v>
      </c>
      <c r="N13" s="25">
        <v>19</v>
      </c>
      <c r="P13" s="25">
        <v>5</v>
      </c>
      <c r="Q13" s="25">
        <v>5</v>
      </c>
      <c r="R13" s="25"/>
      <c r="S13" s="25"/>
      <c r="T13" s="25"/>
      <c r="V13" s="25">
        <v>1</v>
      </c>
      <c r="W13" s="25"/>
      <c r="X13" s="25"/>
      <c r="Y13" s="25">
        <v>1</v>
      </c>
      <c r="Z13" s="25"/>
      <c r="AB13" s="25">
        <v>5</v>
      </c>
      <c r="AC13" s="25"/>
      <c r="AD13" s="25"/>
      <c r="AE13" s="25">
        <v>4</v>
      </c>
      <c r="AF13" s="25">
        <v>1</v>
      </c>
      <c r="AH13" s="25">
        <v>6</v>
      </c>
      <c r="AI13" s="25"/>
      <c r="AJ13" s="25"/>
      <c r="AK13" s="25">
        <v>1</v>
      </c>
      <c r="AL13" s="25">
        <v>5</v>
      </c>
    </row>
    <row r="14" spans="1:38">
      <c r="A14" s="25" t="s">
        <v>19</v>
      </c>
      <c r="B14" s="25" t="s">
        <v>117</v>
      </c>
      <c r="C14" s="232"/>
      <c r="D14" s="25">
        <v>312</v>
      </c>
      <c r="E14" s="25">
        <v>5</v>
      </c>
      <c r="F14" s="25">
        <v>37</v>
      </c>
      <c r="G14" s="25">
        <v>227</v>
      </c>
      <c r="H14" s="25">
        <v>44</v>
      </c>
      <c r="I14" s="237"/>
      <c r="J14" s="25">
        <v>298</v>
      </c>
      <c r="K14" s="238"/>
      <c r="L14" s="25">
        <v>37</v>
      </c>
      <c r="M14" s="25">
        <v>222</v>
      </c>
      <c r="N14" s="25">
        <v>40</v>
      </c>
      <c r="P14" s="25">
        <v>5</v>
      </c>
      <c r="Q14" s="25">
        <v>5</v>
      </c>
      <c r="R14" s="25"/>
      <c r="S14" s="25"/>
      <c r="T14" s="25"/>
      <c r="V14" s="25">
        <v>5</v>
      </c>
      <c r="W14" s="25"/>
      <c r="X14" s="25"/>
      <c r="Y14" s="25">
        <v>5</v>
      </c>
      <c r="Z14" s="25"/>
      <c r="AB14" s="25"/>
      <c r="AC14" s="25"/>
      <c r="AD14" s="25"/>
      <c r="AE14" s="25"/>
      <c r="AF14" s="25"/>
      <c r="AH14" s="25">
        <v>4</v>
      </c>
      <c r="AI14" s="25"/>
      <c r="AJ14" s="25"/>
      <c r="AK14" s="25"/>
      <c r="AL14" s="25">
        <v>4</v>
      </c>
    </row>
    <row r="15" spans="1:38">
      <c r="A15" s="25" t="s">
        <v>21</v>
      </c>
      <c r="B15" s="25" t="s">
        <v>118</v>
      </c>
      <c r="C15" s="232"/>
      <c r="D15" s="25">
        <v>219</v>
      </c>
      <c r="E15" s="25">
        <v>16</v>
      </c>
      <c r="F15" s="25">
        <v>26</v>
      </c>
      <c r="G15" s="25">
        <v>133</v>
      </c>
      <c r="H15" s="25">
        <v>44</v>
      </c>
      <c r="I15" s="237"/>
      <c r="J15" s="25">
        <v>169</v>
      </c>
      <c r="K15" s="238">
        <v>2</v>
      </c>
      <c r="L15" s="25">
        <v>23</v>
      </c>
      <c r="M15" s="25">
        <v>123</v>
      </c>
      <c r="N15" s="25">
        <v>21</v>
      </c>
      <c r="P15" s="25">
        <v>14</v>
      </c>
      <c r="Q15" s="25">
        <v>14</v>
      </c>
      <c r="R15" s="25"/>
      <c r="S15" s="25"/>
      <c r="T15" s="25"/>
      <c r="V15" s="25">
        <v>8</v>
      </c>
      <c r="W15" s="25"/>
      <c r="X15" s="25">
        <v>3</v>
      </c>
      <c r="Y15" s="25">
        <v>3</v>
      </c>
      <c r="Z15" s="25">
        <v>2</v>
      </c>
      <c r="AB15" s="25">
        <v>5</v>
      </c>
      <c r="AC15" s="25"/>
      <c r="AD15" s="25"/>
      <c r="AE15" s="25">
        <v>4</v>
      </c>
      <c r="AF15" s="25">
        <v>1</v>
      </c>
      <c r="AH15" s="25">
        <v>23</v>
      </c>
      <c r="AI15" s="25"/>
      <c r="AJ15" s="25"/>
      <c r="AK15" s="25">
        <v>3</v>
      </c>
      <c r="AL15" s="25">
        <v>20</v>
      </c>
    </row>
    <row r="16" spans="1:38">
      <c r="A16" s="25" t="s">
        <v>23</v>
      </c>
      <c r="B16" s="25" t="s">
        <v>119</v>
      </c>
      <c r="C16" s="232"/>
      <c r="D16" s="25">
        <v>209</v>
      </c>
      <c r="E16" s="25">
        <v>16</v>
      </c>
      <c r="F16" s="25">
        <v>22</v>
      </c>
      <c r="G16" s="25">
        <v>143</v>
      </c>
      <c r="H16" s="25">
        <v>30</v>
      </c>
      <c r="I16" s="237"/>
      <c r="J16" s="25">
        <v>178</v>
      </c>
      <c r="K16" s="238"/>
      <c r="L16" s="25">
        <v>20</v>
      </c>
      <c r="M16" s="25">
        <v>138</v>
      </c>
      <c r="N16" s="25">
        <v>22</v>
      </c>
      <c r="P16" s="25">
        <v>16</v>
      </c>
      <c r="Q16" s="25">
        <v>16</v>
      </c>
      <c r="R16" s="25"/>
      <c r="S16" s="25"/>
      <c r="T16" s="25"/>
      <c r="V16" s="25">
        <v>6</v>
      </c>
      <c r="W16" s="25"/>
      <c r="X16" s="25">
        <v>2</v>
      </c>
      <c r="Y16" s="25">
        <v>4</v>
      </c>
      <c r="Z16" s="25"/>
      <c r="AB16" s="25"/>
      <c r="AC16" s="25"/>
      <c r="AD16" s="25"/>
      <c r="AE16" s="25"/>
      <c r="AF16" s="25"/>
      <c r="AH16" s="25">
        <v>9</v>
      </c>
      <c r="AI16" s="25"/>
      <c r="AJ16" s="25"/>
      <c r="AK16" s="25">
        <v>1</v>
      </c>
      <c r="AL16" s="25">
        <v>8</v>
      </c>
    </row>
    <row r="17" spans="1:38">
      <c r="A17" s="25" t="s">
        <v>25</v>
      </c>
      <c r="B17" s="25" t="s">
        <v>120</v>
      </c>
      <c r="C17" s="232"/>
      <c r="D17" s="25">
        <v>352</v>
      </c>
      <c r="E17" s="25">
        <v>15</v>
      </c>
      <c r="F17" s="25">
        <v>55</v>
      </c>
      <c r="G17" s="25">
        <v>237</v>
      </c>
      <c r="H17" s="25">
        <v>46</v>
      </c>
      <c r="I17" s="237"/>
      <c r="J17" s="25">
        <v>335</v>
      </c>
      <c r="K17" s="238">
        <v>2</v>
      </c>
      <c r="L17" s="25">
        <v>54</v>
      </c>
      <c r="M17" s="25">
        <v>234</v>
      </c>
      <c r="N17" s="25">
        <v>46</v>
      </c>
      <c r="P17" s="25">
        <v>13</v>
      </c>
      <c r="Q17" s="25">
        <v>13</v>
      </c>
      <c r="R17" s="25"/>
      <c r="S17" s="25"/>
      <c r="T17" s="25"/>
      <c r="V17" s="25">
        <v>1</v>
      </c>
      <c r="W17" s="25"/>
      <c r="X17" s="25">
        <v>1</v>
      </c>
      <c r="Y17" s="25"/>
      <c r="Z17" s="25"/>
      <c r="AB17" s="25">
        <v>3</v>
      </c>
      <c r="AC17" s="25"/>
      <c r="AD17" s="25"/>
      <c r="AE17" s="25">
        <v>3</v>
      </c>
      <c r="AF17" s="25"/>
      <c r="AH17" s="25"/>
      <c r="AI17" s="25"/>
      <c r="AJ17" s="25"/>
      <c r="AK17" s="25"/>
      <c r="AL17" s="25"/>
    </row>
    <row r="18" spans="1:38">
      <c r="A18" s="25" t="s">
        <v>27</v>
      </c>
      <c r="B18" s="25" t="s">
        <v>121</v>
      </c>
      <c r="C18" s="232"/>
      <c r="D18" s="25">
        <v>147</v>
      </c>
      <c r="E18" s="25">
        <v>11</v>
      </c>
      <c r="F18" s="25">
        <v>18</v>
      </c>
      <c r="G18" s="25">
        <v>92</v>
      </c>
      <c r="H18" s="25">
        <v>28</v>
      </c>
      <c r="I18" s="237"/>
      <c r="J18" s="25">
        <v>138</v>
      </c>
      <c r="K18" s="238">
        <v>3</v>
      </c>
      <c r="L18" s="25">
        <v>18</v>
      </c>
      <c r="M18" s="25">
        <v>91</v>
      </c>
      <c r="N18" s="25">
        <v>28</v>
      </c>
      <c r="P18" s="25">
        <v>8</v>
      </c>
      <c r="Q18" s="25">
        <v>8</v>
      </c>
      <c r="R18" s="25"/>
      <c r="S18" s="25"/>
      <c r="T18" s="25"/>
      <c r="V18" s="25">
        <v>1</v>
      </c>
      <c r="W18" s="25"/>
      <c r="X18" s="25"/>
      <c r="Y18" s="25">
        <v>1</v>
      </c>
      <c r="Z18" s="25"/>
      <c r="AB18" s="25"/>
      <c r="AC18" s="25"/>
      <c r="AD18" s="25"/>
      <c r="AE18" s="25"/>
      <c r="AF18" s="25"/>
      <c r="AH18" s="25"/>
      <c r="AI18" s="25"/>
      <c r="AJ18" s="25"/>
      <c r="AK18" s="25"/>
      <c r="AL18" s="25"/>
    </row>
    <row r="19" spans="1:38">
      <c r="A19" s="25" t="s">
        <v>29</v>
      </c>
      <c r="B19" s="25" t="s">
        <v>122</v>
      </c>
      <c r="C19" s="232"/>
      <c r="D19" s="25">
        <v>376</v>
      </c>
      <c r="E19" s="25">
        <v>10</v>
      </c>
      <c r="F19" s="25">
        <v>52</v>
      </c>
      <c r="G19" s="25">
        <v>239</v>
      </c>
      <c r="H19" s="25">
        <v>76</v>
      </c>
      <c r="I19" s="237"/>
      <c r="J19" s="25">
        <v>251</v>
      </c>
      <c r="K19" s="238">
        <v>2</v>
      </c>
      <c r="L19" s="25">
        <v>44</v>
      </c>
      <c r="M19" s="25">
        <v>177</v>
      </c>
      <c r="N19" s="25">
        <v>29</v>
      </c>
      <c r="P19" s="25">
        <v>8</v>
      </c>
      <c r="Q19" s="25">
        <v>8</v>
      </c>
      <c r="R19" s="25"/>
      <c r="S19" s="25"/>
      <c r="T19" s="25"/>
      <c r="V19" s="25">
        <v>3</v>
      </c>
      <c r="W19" s="25"/>
      <c r="X19" s="25"/>
      <c r="Y19" s="25">
        <v>3</v>
      </c>
      <c r="Z19" s="25"/>
      <c r="AB19" s="25">
        <v>91</v>
      </c>
      <c r="AC19" s="25"/>
      <c r="AD19" s="25">
        <v>8</v>
      </c>
      <c r="AE19" s="25">
        <v>56</v>
      </c>
      <c r="AF19" s="25">
        <v>27</v>
      </c>
      <c r="AH19" s="25">
        <v>23</v>
      </c>
      <c r="AI19" s="25"/>
      <c r="AJ19" s="25"/>
      <c r="AK19" s="25">
        <v>3</v>
      </c>
      <c r="AL19" s="25">
        <v>20</v>
      </c>
    </row>
    <row r="20" spans="1:38">
      <c r="A20" s="25" t="s">
        <v>31</v>
      </c>
      <c r="B20" s="25" t="s">
        <v>123</v>
      </c>
      <c r="C20" s="232"/>
      <c r="D20" s="25">
        <v>347</v>
      </c>
      <c r="E20" s="25">
        <v>12</v>
      </c>
      <c r="F20" s="25">
        <v>45</v>
      </c>
      <c r="G20" s="25">
        <v>237</v>
      </c>
      <c r="H20" s="25">
        <v>54</v>
      </c>
      <c r="I20" s="237"/>
      <c r="J20" s="25">
        <v>280</v>
      </c>
      <c r="K20" s="238">
        <v>2</v>
      </c>
      <c r="L20" s="25">
        <v>41</v>
      </c>
      <c r="M20" s="25">
        <v>212</v>
      </c>
      <c r="N20" s="25">
        <v>25</v>
      </c>
      <c r="P20" s="25">
        <v>10</v>
      </c>
      <c r="Q20" s="25">
        <v>10</v>
      </c>
      <c r="R20" s="25"/>
      <c r="S20" s="25"/>
      <c r="T20" s="25"/>
      <c r="V20" s="25">
        <v>22</v>
      </c>
      <c r="W20" s="25"/>
      <c r="X20" s="25">
        <v>4</v>
      </c>
      <c r="Y20" s="25">
        <v>18</v>
      </c>
      <c r="Z20" s="25">
        <v>1</v>
      </c>
      <c r="AB20" s="25">
        <v>2</v>
      </c>
      <c r="AC20" s="25"/>
      <c r="AD20" s="25"/>
      <c r="AE20" s="25">
        <v>1</v>
      </c>
      <c r="AF20" s="25">
        <v>1</v>
      </c>
      <c r="AH20" s="25">
        <v>33</v>
      </c>
      <c r="AI20" s="25"/>
      <c r="AJ20" s="25"/>
      <c r="AK20" s="25">
        <v>6</v>
      </c>
      <c r="AL20" s="25">
        <v>27</v>
      </c>
    </row>
    <row r="21" spans="1:38">
      <c r="A21" s="25" t="s">
        <v>33</v>
      </c>
      <c r="B21" s="25" t="s">
        <v>124</v>
      </c>
      <c r="C21" s="232"/>
      <c r="D21" s="25">
        <v>210</v>
      </c>
      <c r="E21" s="25">
        <v>3</v>
      </c>
      <c r="F21" s="25">
        <v>21</v>
      </c>
      <c r="G21" s="25">
        <v>149</v>
      </c>
      <c r="H21" s="25">
        <v>38</v>
      </c>
      <c r="I21" s="237"/>
      <c r="J21" s="25">
        <v>207</v>
      </c>
      <c r="K21" s="238">
        <v>2</v>
      </c>
      <c r="L21" s="25">
        <v>21</v>
      </c>
      <c r="M21" s="25">
        <v>147</v>
      </c>
      <c r="N21" s="25">
        <v>38</v>
      </c>
      <c r="P21" s="25">
        <v>1</v>
      </c>
      <c r="Q21" s="25">
        <v>1</v>
      </c>
      <c r="R21" s="25"/>
      <c r="S21" s="25"/>
      <c r="T21" s="25"/>
      <c r="V21" s="25">
        <v>2</v>
      </c>
      <c r="W21" s="25"/>
      <c r="X21" s="25"/>
      <c r="Y21" s="25">
        <v>2</v>
      </c>
      <c r="Z21" s="25"/>
      <c r="AB21" s="25"/>
      <c r="AC21" s="25"/>
      <c r="AD21" s="25"/>
      <c r="AE21" s="25"/>
      <c r="AF21" s="25"/>
      <c r="AH21" s="25"/>
      <c r="AI21" s="25"/>
      <c r="AJ21" s="25"/>
      <c r="AK21" s="25"/>
      <c r="AL21" s="25"/>
    </row>
    <row r="22" spans="1:38">
      <c r="A22" s="25" t="s">
        <v>35</v>
      </c>
      <c r="B22" s="25" t="s">
        <v>125</v>
      </c>
      <c r="C22" s="232"/>
      <c r="D22" s="25">
        <v>290</v>
      </c>
      <c r="E22" s="25">
        <v>18</v>
      </c>
      <c r="F22" s="25">
        <v>40</v>
      </c>
      <c r="G22" s="25">
        <v>182</v>
      </c>
      <c r="H22" s="25">
        <v>54</v>
      </c>
      <c r="I22" s="237"/>
      <c r="J22" s="25">
        <v>232</v>
      </c>
      <c r="K22" s="238">
        <v>1</v>
      </c>
      <c r="L22" s="25">
        <v>39</v>
      </c>
      <c r="M22" s="25">
        <v>163</v>
      </c>
      <c r="N22" s="25">
        <v>32</v>
      </c>
      <c r="P22" s="25">
        <v>17</v>
      </c>
      <c r="Q22" s="25">
        <v>17</v>
      </c>
      <c r="R22" s="25"/>
      <c r="S22" s="25"/>
      <c r="T22" s="25"/>
      <c r="V22" s="25">
        <v>8</v>
      </c>
      <c r="W22" s="25"/>
      <c r="X22" s="25">
        <v>1</v>
      </c>
      <c r="Y22" s="25">
        <v>6</v>
      </c>
      <c r="Z22" s="25">
        <v>1</v>
      </c>
      <c r="AB22" s="25">
        <v>6</v>
      </c>
      <c r="AC22" s="25"/>
      <c r="AD22" s="25"/>
      <c r="AE22" s="25">
        <v>6</v>
      </c>
      <c r="AF22" s="25"/>
      <c r="AH22" s="25">
        <v>27</v>
      </c>
      <c r="AI22" s="25"/>
      <c r="AJ22" s="25"/>
      <c r="AK22" s="25">
        <v>7</v>
      </c>
      <c r="AL22" s="25">
        <v>21</v>
      </c>
    </row>
    <row r="23" spans="1:38">
      <c r="A23" s="25" t="s">
        <v>37</v>
      </c>
      <c r="B23" s="25" t="s">
        <v>126</v>
      </c>
      <c r="C23" s="232"/>
      <c r="D23" s="25">
        <v>153</v>
      </c>
      <c r="E23" s="25">
        <v>12</v>
      </c>
      <c r="F23" s="25">
        <v>25</v>
      </c>
      <c r="G23" s="25">
        <v>88</v>
      </c>
      <c r="H23" s="25">
        <v>30</v>
      </c>
      <c r="I23" s="237"/>
      <c r="J23" s="25">
        <v>121</v>
      </c>
      <c r="K23" s="238">
        <v>2</v>
      </c>
      <c r="L23" s="25">
        <v>25</v>
      </c>
      <c r="M23" s="25">
        <v>79</v>
      </c>
      <c r="N23" s="25">
        <v>17</v>
      </c>
      <c r="P23" s="25">
        <v>10</v>
      </c>
      <c r="Q23" s="25">
        <v>10</v>
      </c>
      <c r="R23" s="25"/>
      <c r="S23" s="25"/>
      <c r="T23" s="25"/>
      <c r="V23" s="25">
        <v>4</v>
      </c>
      <c r="W23" s="25"/>
      <c r="X23" s="25"/>
      <c r="Y23" s="25">
        <v>3</v>
      </c>
      <c r="Z23" s="25">
        <v>1</v>
      </c>
      <c r="AB23" s="25">
        <v>6</v>
      </c>
      <c r="AC23" s="25"/>
      <c r="AD23" s="25"/>
      <c r="AE23" s="25">
        <v>4</v>
      </c>
      <c r="AF23" s="25">
        <v>2</v>
      </c>
      <c r="AH23" s="25">
        <v>12</v>
      </c>
      <c r="AI23" s="25"/>
      <c r="AJ23" s="25"/>
      <c r="AK23" s="25">
        <v>2</v>
      </c>
      <c r="AL23" s="25">
        <v>10</v>
      </c>
    </row>
    <row r="24" spans="1:38">
      <c r="A24" s="25" t="s">
        <v>39</v>
      </c>
      <c r="B24" s="25" t="s">
        <v>127</v>
      </c>
      <c r="C24" s="232"/>
      <c r="D24" s="25">
        <v>306</v>
      </c>
      <c r="E24" s="25">
        <v>24</v>
      </c>
      <c r="F24" s="25">
        <v>54</v>
      </c>
      <c r="G24" s="25">
        <v>170</v>
      </c>
      <c r="H24" s="25">
        <v>58</v>
      </c>
      <c r="I24" s="237"/>
      <c r="J24" s="25">
        <v>285</v>
      </c>
      <c r="K24" s="238">
        <v>6</v>
      </c>
      <c r="L24" s="25">
        <v>53</v>
      </c>
      <c r="M24" s="25">
        <v>168</v>
      </c>
      <c r="N24" s="25">
        <v>58</v>
      </c>
      <c r="P24" s="25">
        <v>18</v>
      </c>
      <c r="Q24" s="25">
        <v>18</v>
      </c>
      <c r="R24" s="25"/>
      <c r="S24" s="25"/>
      <c r="T24" s="25"/>
      <c r="V24" s="25">
        <v>2</v>
      </c>
      <c r="W24" s="25"/>
      <c r="X24" s="25">
        <v>1</v>
      </c>
      <c r="Y24" s="25">
        <v>1</v>
      </c>
      <c r="Z24" s="25"/>
      <c r="AB24" s="25"/>
      <c r="AC24" s="25"/>
      <c r="AD24" s="25"/>
      <c r="AE24" s="25"/>
      <c r="AF24" s="25"/>
      <c r="AH24" s="25">
        <v>1</v>
      </c>
      <c r="AI24" s="25"/>
      <c r="AJ24" s="25"/>
      <c r="AK24" s="25">
        <v>1</v>
      </c>
      <c r="AL24" s="25"/>
    </row>
    <row r="25" spans="1:38">
      <c r="A25" s="25" t="s">
        <v>41</v>
      </c>
      <c r="B25" s="25" t="s">
        <v>128</v>
      </c>
      <c r="C25" s="232"/>
      <c r="D25" s="25">
        <v>106</v>
      </c>
      <c r="E25" s="25">
        <v>6</v>
      </c>
      <c r="F25" s="25">
        <v>13</v>
      </c>
      <c r="G25" s="25">
        <v>77</v>
      </c>
      <c r="H25" s="25">
        <v>12</v>
      </c>
      <c r="I25" s="237"/>
      <c r="J25" s="25">
        <v>94</v>
      </c>
      <c r="K25" s="238"/>
      <c r="L25" s="25">
        <v>13</v>
      </c>
      <c r="M25" s="25">
        <v>74</v>
      </c>
      <c r="N25" s="25">
        <v>9</v>
      </c>
      <c r="P25" s="25">
        <v>6</v>
      </c>
      <c r="Q25" s="25">
        <v>6</v>
      </c>
      <c r="R25" s="25"/>
      <c r="S25" s="25"/>
      <c r="T25" s="25"/>
      <c r="V25" s="25">
        <v>2</v>
      </c>
      <c r="W25" s="25"/>
      <c r="X25" s="25"/>
      <c r="Y25" s="25">
        <v>2</v>
      </c>
      <c r="Z25" s="25"/>
      <c r="AB25" s="25"/>
      <c r="AC25" s="25"/>
      <c r="AD25" s="25"/>
      <c r="AE25" s="25"/>
      <c r="AF25" s="25"/>
      <c r="AH25" s="25">
        <v>4</v>
      </c>
      <c r="AI25" s="25"/>
      <c r="AJ25" s="25"/>
      <c r="AK25" s="25">
        <v>1</v>
      </c>
      <c r="AL25" s="25">
        <v>3</v>
      </c>
    </row>
    <row r="26" spans="1:38">
      <c r="A26" s="25" t="s">
        <v>43</v>
      </c>
      <c r="B26" s="25" t="s">
        <v>129</v>
      </c>
      <c r="C26" s="232"/>
      <c r="D26" s="25">
        <v>324</v>
      </c>
      <c r="E26" s="25">
        <v>6</v>
      </c>
      <c r="F26" s="25">
        <v>34</v>
      </c>
      <c r="G26" s="25">
        <v>236</v>
      </c>
      <c r="H26" s="25">
        <v>49</v>
      </c>
      <c r="I26" s="237"/>
      <c r="J26" s="25">
        <v>314</v>
      </c>
      <c r="K26" s="238">
        <v>3</v>
      </c>
      <c r="L26" s="25">
        <v>32</v>
      </c>
      <c r="M26" s="25">
        <v>231</v>
      </c>
      <c r="N26" s="25">
        <v>49</v>
      </c>
      <c r="P26" s="25">
        <v>3</v>
      </c>
      <c r="Q26" s="25">
        <v>3</v>
      </c>
      <c r="R26" s="25"/>
      <c r="S26" s="25"/>
      <c r="T26" s="25"/>
      <c r="V26" s="25">
        <v>7</v>
      </c>
      <c r="W26" s="25"/>
      <c r="X26" s="25">
        <v>2</v>
      </c>
      <c r="Y26" s="25">
        <v>5</v>
      </c>
      <c r="Z26" s="25"/>
      <c r="AB26" s="25"/>
      <c r="AC26" s="25"/>
      <c r="AD26" s="25"/>
      <c r="AE26" s="25"/>
      <c r="AF26" s="25"/>
      <c r="AH26" s="25"/>
      <c r="AI26" s="25"/>
      <c r="AJ26" s="25"/>
      <c r="AK26" s="25"/>
      <c r="AL26" s="25"/>
    </row>
    <row r="27" spans="1:38">
      <c r="A27" s="25" t="s">
        <v>17</v>
      </c>
      <c r="B27" s="25" t="s">
        <v>130</v>
      </c>
      <c r="C27" s="232"/>
      <c r="D27" s="25">
        <v>71</v>
      </c>
      <c r="E27" s="25">
        <v>3</v>
      </c>
      <c r="F27" s="25">
        <v>13</v>
      </c>
      <c r="G27" s="25">
        <v>43</v>
      </c>
      <c r="H27" s="25">
        <v>12</v>
      </c>
      <c r="I27" s="237"/>
      <c r="J27" s="25">
        <v>58</v>
      </c>
      <c r="K27" s="238"/>
      <c r="L27" s="25">
        <v>11</v>
      </c>
      <c r="M27" s="25">
        <v>38</v>
      </c>
      <c r="N27" s="25">
        <v>9</v>
      </c>
      <c r="P27" s="25">
        <v>3</v>
      </c>
      <c r="Q27" s="25">
        <v>3</v>
      </c>
      <c r="R27" s="25"/>
      <c r="S27" s="25"/>
      <c r="T27" s="25"/>
      <c r="V27" s="25">
        <v>5</v>
      </c>
      <c r="W27" s="25"/>
      <c r="X27" s="25">
        <v>2</v>
      </c>
      <c r="Y27" s="25">
        <v>3</v>
      </c>
      <c r="Z27" s="25"/>
      <c r="AB27" s="25">
        <v>2</v>
      </c>
      <c r="AC27" s="25"/>
      <c r="AD27" s="25"/>
      <c r="AE27" s="25">
        <v>2</v>
      </c>
      <c r="AF27" s="25"/>
      <c r="AH27" s="25">
        <v>3</v>
      </c>
      <c r="AI27" s="25"/>
      <c r="AJ27" s="25"/>
      <c r="AK27" s="25"/>
      <c r="AL27" s="25">
        <v>3</v>
      </c>
    </row>
    <row r="28" spans="1:38">
      <c r="A28" s="25" t="s">
        <v>252</v>
      </c>
      <c r="B28" s="25" t="s">
        <v>45</v>
      </c>
      <c r="C28" s="232"/>
      <c r="D28" s="25">
        <v>118</v>
      </c>
      <c r="E28" s="25">
        <v>5</v>
      </c>
      <c r="F28" s="25">
        <v>17</v>
      </c>
      <c r="G28" s="25">
        <v>75</v>
      </c>
      <c r="H28" s="25">
        <v>21</v>
      </c>
      <c r="I28" s="237"/>
      <c r="J28" s="25">
        <v>100</v>
      </c>
      <c r="K28" s="238"/>
      <c r="L28" s="25">
        <v>17</v>
      </c>
      <c r="M28" s="25">
        <v>69</v>
      </c>
      <c r="N28" s="25">
        <v>14</v>
      </c>
      <c r="P28" s="25">
        <v>5</v>
      </c>
      <c r="Q28" s="25">
        <v>5</v>
      </c>
      <c r="R28" s="25"/>
      <c r="S28" s="25"/>
      <c r="T28" s="25"/>
      <c r="V28" s="25">
        <v>1</v>
      </c>
      <c r="W28" s="25"/>
      <c r="X28" s="25"/>
      <c r="Y28" s="25">
        <v>1</v>
      </c>
      <c r="Z28" s="25"/>
      <c r="AB28" s="25">
        <v>3</v>
      </c>
      <c r="AC28" s="25"/>
      <c r="AD28" s="25"/>
      <c r="AE28" s="25">
        <v>2</v>
      </c>
      <c r="AF28" s="25">
        <v>1</v>
      </c>
      <c r="AH28" s="25">
        <v>9</v>
      </c>
      <c r="AI28" s="25"/>
      <c r="AJ28" s="25"/>
      <c r="AK28" s="25">
        <v>3</v>
      </c>
      <c r="AL28" s="25">
        <v>6</v>
      </c>
    </row>
    <row r="29" spans="1:38">
      <c r="A29" s="25" t="s">
        <v>253</v>
      </c>
      <c r="B29" s="25" t="s">
        <v>46</v>
      </c>
      <c r="C29" s="232"/>
      <c r="D29" s="25">
        <v>465</v>
      </c>
      <c r="E29" s="25">
        <v>19</v>
      </c>
      <c r="F29" s="25">
        <v>52</v>
      </c>
      <c r="G29" s="25">
        <v>284</v>
      </c>
      <c r="H29" s="25">
        <v>112</v>
      </c>
      <c r="I29" s="237"/>
      <c r="J29" s="25">
        <v>282</v>
      </c>
      <c r="K29" s="238">
        <v>4</v>
      </c>
      <c r="L29" s="25">
        <v>44</v>
      </c>
      <c r="M29" s="25">
        <v>189</v>
      </c>
      <c r="N29" s="25">
        <v>45</v>
      </c>
      <c r="P29" s="25">
        <v>15</v>
      </c>
      <c r="Q29" s="25">
        <v>15</v>
      </c>
      <c r="R29" s="25"/>
      <c r="S29" s="25"/>
      <c r="T29" s="25"/>
      <c r="V29" s="25">
        <v>7</v>
      </c>
      <c r="W29" s="25"/>
      <c r="X29" s="25"/>
      <c r="Y29" s="25">
        <v>6</v>
      </c>
      <c r="Z29" s="25">
        <v>1</v>
      </c>
      <c r="AB29" s="25">
        <v>131</v>
      </c>
      <c r="AC29" s="25"/>
      <c r="AD29" s="25">
        <v>8</v>
      </c>
      <c r="AE29" s="25">
        <v>85</v>
      </c>
      <c r="AF29" s="25">
        <v>40</v>
      </c>
      <c r="AH29" s="25">
        <v>30</v>
      </c>
      <c r="AI29" s="25"/>
      <c r="AJ29" s="25"/>
      <c r="AK29" s="25">
        <v>4</v>
      </c>
      <c r="AL29" s="25">
        <v>26</v>
      </c>
    </row>
    <row r="30" spans="1:38">
      <c r="A30" s="25" t="s">
        <v>254</v>
      </c>
      <c r="B30" s="25" t="s">
        <v>47</v>
      </c>
      <c r="C30" s="232"/>
      <c r="D30" s="25">
        <v>338</v>
      </c>
      <c r="E30" s="25">
        <v>25</v>
      </c>
      <c r="F30" s="25">
        <v>59</v>
      </c>
      <c r="G30" s="25">
        <v>201</v>
      </c>
      <c r="H30" s="25">
        <v>55</v>
      </c>
      <c r="I30" s="237"/>
      <c r="J30" s="25">
        <v>280</v>
      </c>
      <c r="K30" s="238">
        <v>5</v>
      </c>
      <c r="L30" s="25">
        <v>58</v>
      </c>
      <c r="M30" s="25">
        <v>186</v>
      </c>
      <c r="N30" s="25">
        <v>33</v>
      </c>
      <c r="P30" s="25">
        <v>20</v>
      </c>
      <c r="Q30" s="25">
        <v>20</v>
      </c>
      <c r="R30" s="25"/>
      <c r="S30" s="25"/>
      <c r="T30" s="25"/>
      <c r="V30" s="25">
        <v>10</v>
      </c>
      <c r="W30" s="25"/>
      <c r="X30" s="25">
        <v>1</v>
      </c>
      <c r="Y30" s="25">
        <v>8</v>
      </c>
      <c r="Z30" s="25">
        <v>1</v>
      </c>
      <c r="AB30" s="25">
        <v>2</v>
      </c>
      <c r="AC30" s="25"/>
      <c r="AD30" s="25"/>
      <c r="AE30" s="25">
        <v>2</v>
      </c>
      <c r="AF30" s="25"/>
      <c r="AH30" s="25">
        <v>26</v>
      </c>
      <c r="AI30" s="25"/>
      <c r="AJ30" s="25"/>
      <c r="AK30" s="25">
        <v>5</v>
      </c>
      <c r="AL30" s="25">
        <v>21</v>
      </c>
    </row>
    <row r="31" spans="1:38">
      <c r="A31" s="25" t="s">
        <v>255</v>
      </c>
      <c r="B31" s="25" t="s">
        <v>48</v>
      </c>
      <c r="C31" s="232"/>
      <c r="D31" s="25">
        <v>272</v>
      </c>
      <c r="E31" s="25">
        <v>7</v>
      </c>
      <c r="F31" s="25">
        <v>46</v>
      </c>
      <c r="G31" s="25">
        <v>196</v>
      </c>
      <c r="H31" s="25">
        <v>26</v>
      </c>
      <c r="I31" s="237"/>
      <c r="J31" s="25">
        <v>257</v>
      </c>
      <c r="K31" s="238"/>
      <c r="L31" s="25">
        <v>41</v>
      </c>
      <c r="M31" s="25">
        <v>192</v>
      </c>
      <c r="N31" s="25">
        <v>26</v>
      </c>
      <c r="P31" s="25">
        <v>7</v>
      </c>
      <c r="Q31" s="25">
        <v>7</v>
      </c>
      <c r="R31" s="25"/>
      <c r="S31" s="25"/>
      <c r="T31" s="25"/>
      <c r="V31" s="25">
        <v>8</v>
      </c>
      <c r="W31" s="25"/>
      <c r="X31" s="25">
        <v>5</v>
      </c>
      <c r="Y31" s="25">
        <v>4</v>
      </c>
      <c r="Z31" s="25"/>
      <c r="AB31" s="25"/>
      <c r="AC31" s="25"/>
      <c r="AD31" s="25"/>
      <c r="AE31" s="25"/>
      <c r="AF31" s="25"/>
      <c r="AH31" s="25"/>
      <c r="AI31" s="25"/>
      <c r="AJ31" s="25"/>
      <c r="AK31" s="25"/>
      <c r="AL31" s="25"/>
    </row>
    <row r="32" spans="1:38">
      <c r="A32" s="25" t="s">
        <v>256</v>
      </c>
      <c r="B32" s="25" t="s">
        <v>131</v>
      </c>
      <c r="C32" s="232"/>
      <c r="D32" s="25">
        <v>515</v>
      </c>
      <c r="E32" s="25">
        <v>22</v>
      </c>
      <c r="F32" s="25">
        <v>63</v>
      </c>
      <c r="G32" s="25">
        <v>346</v>
      </c>
      <c r="H32" s="25">
        <v>84</v>
      </c>
      <c r="I32" s="237"/>
      <c r="J32" s="25">
        <v>468</v>
      </c>
      <c r="K32" s="238">
        <v>6</v>
      </c>
      <c r="L32" s="25">
        <v>62</v>
      </c>
      <c r="M32" s="25">
        <v>335</v>
      </c>
      <c r="N32" s="25">
        <v>65</v>
      </c>
      <c r="P32" s="25">
        <v>16</v>
      </c>
      <c r="Q32" s="25">
        <v>16</v>
      </c>
      <c r="R32" s="25"/>
      <c r="S32" s="25"/>
      <c r="T32" s="25"/>
      <c r="V32" s="25">
        <v>6</v>
      </c>
      <c r="W32" s="25"/>
      <c r="X32" s="25"/>
      <c r="Y32" s="25">
        <v>5</v>
      </c>
      <c r="Z32" s="25">
        <v>1</v>
      </c>
      <c r="AB32" s="25">
        <v>12</v>
      </c>
      <c r="AC32" s="25"/>
      <c r="AD32" s="25">
        <v>1</v>
      </c>
      <c r="AE32" s="25">
        <v>5</v>
      </c>
      <c r="AF32" s="25">
        <v>6</v>
      </c>
      <c r="AH32" s="25">
        <v>13</v>
      </c>
      <c r="AI32" s="25"/>
      <c r="AJ32" s="25"/>
      <c r="AK32" s="25">
        <v>1</v>
      </c>
      <c r="AL32" s="25">
        <v>12</v>
      </c>
    </row>
    <row r="33" spans="1:38" s="229" customFormat="1">
      <c r="A33" s="239"/>
      <c r="B33" s="234" t="s">
        <v>49</v>
      </c>
      <c r="C33" s="240"/>
      <c r="D33" s="234">
        <v>7187</v>
      </c>
      <c r="E33" s="234">
        <v>299</v>
      </c>
      <c r="F33" s="234">
        <v>950</v>
      </c>
      <c r="G33" s="234">
        <v>4742</v>
      </c>
      <c r="H33" s="234">
        <v>1230</v>
      </c>
      <c r="I33" s="235"/>
      <c r="J33" s="234">
        <v>6150</v>
      </c>
      <c r="K33" s="234">
        <v>53</v>
      </c>
      <c r="L33" s="234">
        <v>906</v>
      </c>
      <c r="M33" s="234">
        <v>4370</v>
      </c>
      <c r="N33" s="234">
        <v>850</v>
      </c>
      <c r="P33" s="234">
        <v>246</v>
      </c>
      <c r="Q33" s="234">
        <v>246</v>
      </c>
      <c r="R33" s="234">
        <v>0</v>
      </c>
      <c r="S33" s="234">
        <v>0</v>
      </c>
      <c r="T33" s="234">
        <v>0</v>
      </c>
      <c r="V33" s="234">
        <v>156</v>
      </c>
      <c r="W33" s="234">
        <v>0</v>
      </c>
      <c r="X33" s="234">
        <v>26</v>
      </c>
      <c r="Y33" s="234">
        <v>123</v>
      </c>
      <c r="Z33" s="234">
        <v>9</v>
      </c>
      <c r="AB33" s="234">
        <v>288</v>
      </c>
      <c r="AC33" s="234">
        <v>0</v>
      </c>
      <c r="AD33" s="234">
        <v>18</v>
      </c>
      <c r="AE33" s="234">
        <v>190</v>
      </c>
      <c r="AF33" s="234">
        <v>82</v>
      </c>
      <c r="AH33" s="234">
        <v>347</v>
      </c>
      <c r="AI33" s="234">
        <v>0</v>
      </c>
      <c r="AJ33" s="234">
        <v>0</v>
      </c>
      <c r="AK33" s="234">
        <v>59</v>
      </c>
      <c r="AL33" s="234">
        <v>289</v>
      </c>
    </row>
    <row r="34" spans="1:38" s="232" customFormat="1">
      <c r="I34" s="237"/>
    </row>
    <row r="36" spans="1:38">
      <c r="A36" s="143" t="s">
        <v>361</v>
      </c>
      <c r="B36" s="143" t="s">
        <v>1</v>
      </c>
      <c r="C36" s="143" t="s">
        <v>2</v>
      </c>
      <c r="D36" s="20" t="s">
        <v>1418</v>
      </c>
      <c r="E36" s="143" t="s">
        <v>204</v>
      </c>
      <c r="F36" s="143" t="s">
        <v>205</v>
      </c>
      <c r="G36" s="143" t="s">
        <v>206</v>
      </c>
      <c r="H36" s="143" t="s">
        <v>207</v>
      </c>
      <c r="I36" s="22" t="s">
        <v>290</v>
      </c>
    </row>
    <row r="37" spans="1:38">
      <c r="A37" s="25" t="s">
        <v>104</v>
      </c>
      <c r="B37" s="25" t="s">
        <v>4</v>
      </c>
      <c r="C37" s="25">
        <v>61</v>
      </c>
      <c r="D37" s="91">
        <f>SUM(C37/J37*1000)</f>
        <v>2.7827197664340129</v>
      </c>
      <c r="E37" s="25">
        <v>2</v>
      </c>
      <c r="F37" s="25">
        <v>9</v>
      </c>
      <c r="G37" s="25">
        <v>42</v>
      </c>
      <c r="H37" s="25">
        <v>9</v>
      </c>
      <c r="I37" s="25">
        <f>SUM(F37:H37)</f>
        <v>60</v>
      </c>
      <c r="J37" s="925">
        <v>21921</v>
      </c>
    </row>
    <row r="38" spans="1:38">
      <c r="A38" s="25" t="s">
        <v>5</v>
      </c>
      <c r="B38" s="25" t="s">
        <v>111</v>
      </c>
      <c r="C38" s="25">
        <v>128</v>
      </c>
      <c r="D38" s="91">
        <f t="shared" ref="D38:D63" si="0">SUM(C38/J38*1000)</f>
        <v>1.9406877312147492</v>
      </c>
      <c r="E38" s="25">
        <v>7</v>
      </c>
      <c r="F38" s="25">
        <v>28</v>
      </c>
      <c r="G38" s="25">
        <v>71</v>
      </c>
      <c r="H38" s="25">
        <v>22</v>
      </c>
      <c r="I38" s="25">
        <f t="shared" ref="I38:I63" si="1">SUM(F38:H38)</f>
        <v>121</v>
      </c>
      <c r="J38" s="925">
        <v>65956</v>
      </c>
    </row>
    <row r="39" spans="1:38">
      <c r="A39" s="25" t="s">
        <v>7</v>
      </c>
      <c r="B39" s="25" t="s">
        <v>112</v>
      </c>
      <c r="C39" s="25">
        <v>528</v>
      </c>
      <c r="D39" s="91">
        <f t="shared" si="0"/>
        <v>3.9002481976125756</v>
      </c>
      <c r="E39" s="25">
        <v>11</v>
      </c>
      <c r="F39" s="25">
        <v>63</v>
      </c>
      <c r="G39" s="25">
        <v>364</v>
      </c>
      <c r="H39" s="25">
        <v>91</v>
      </c>
      <c r="I39" s="25">
        <f t="shared" si="1"/>
        <v>518</v>
      </c>
      <c r="J39" s="925">
        <v>135376</v>
      </c>
    </row>
    <row r="40" spans="1:38">
      <c r="A40" s="25" t="s">
        <v>9</v>
      </c>
      <c r="B40" s="25" t="s">
        <v>113</v>
      </c>
      <c r="C40" s="25">
        <v>639</v>
      </c>
      <c r="D40" s="91">
        <f t="shared" si="0"/>
        <v>5.2728863069991583</v>
      </c>
      <c r="E40" s="25">
        <v>14</v>
      </c>
      <c r="F40" s="25">
        <v>77</v>
      </c>
      <c r="G40" s="25">
        <v>417</v>
      </c>
      <c r="H40" s="25">
        <v>135</v>
      </c>
      <c r="I40" s="25">
        <f t="shared" si="1"/>
        <v>629</v>
      </c>
      <c r="J40" s="925">
        <v>121186</v>
      </c>
    </row>
    <row r="41" spans="1:38">
      <c r="A41" s="25" t="s">
        <v>11</v>
      </c>
      <c r="B41" s="25" t="s">
        <v>114</v>
      </c>
      <c r="C41" s="25">
        <v>246</v>
      </c>
      <c r="D41" s="91">
        <f t="shared" si="0"/>
        <v>2.1523816190109546</v>
      </c>
      <c r="E41" s="25">
        <v>11</v>
      </c>
      <c r="F41" s="25">
        <v>25</v>
      </c>
      <c r="G41" s="25">
        <v>179</v>
      </c>
      <c r="H41" s="25">
        <v>31</v>
      </c>
      <c r="I41" s="25">
        <f t="shared" si="1"/>
        <v>235</v>
      </c>
      <c r="J41" s="925">
        <v>114292</v>
      </c>
    </row>
    <row r="42" spans="1:38">
      <c r="A42" s="25" t="s">
        <v>13</v>
      </c>
      <c r="B42" s="25" t="s">
        <v>115</v>
      </c>
      <c r="C42" s="25">
        <v>269</v>
      </c>
      <c r="D42" s="91">
        <f t="shared" si="0"/>
        <v>4.308204807892503</v>
      </c>
      <c r="E42" s="25">
        <v>11</v>
      </c>
      <c r="F42" s="25">
        <v>27</v>
      </c>
      <c r="G42" s="25">
        <v>188</v>
      </c>
      <c r="H42" s="25">
        <v>44</v>
      </c>
      <c r="I42" s="25">
        <f t="shared" si="1"/>
        <v>259</v>
      </c>
      <c r="J42" s="925">
        <v>62439</v>
      </c>
    </row>
    <row r="43" spans="1:38">
      <c r="A43" s="25" t="s">
        <v>15</v>
      </c>
      <c r="B43" s="25" t="s">
        <v>116</v>
      </c>
      <c r="C43" s="25">
        <v>186</v>
      </c>
      <c r="D43" s="91">
        <f t="shared" si="0"/>
        <v>1.6551282279449713</v>
      </c>
      <c r="E43" s="25">
        <v>8</v>
      </c>
      <c r="F43" s="25">
        <v>29</v>
      </c>
      <c r="G43" s="25">
        <v>126</v>
      </c>
      <c r="H43" s="25">
        <v>25</v>
      </c>
      <c r="I43" s="25">
        <f t="shared" si="1"/>
        <v>180</v>
      </c>
      <c r="J43" s="925">
        <v>112378</v>
      </c>
    </row>
    <row r="44" spans="1:38">
      <c r="A44" s="25" t="s">
        <v>19</v>
      </c>
      <c r="B44" s="25" t="s">
        <v>117</v>
      </c>
      <c r="C44" s="25">
        <v>312</v>
      </c>
      <c r="D44" s="91">
        <f t="shared" si="0"/>
        <v>4.4839182547210488</v>
      </c>
      <c r="E44" s="25">
        <v>5</v>
      </c>
      <c r="F44" s="25">
        <v>37</v>
      </c>
      <c r="G44" s="25">
        <v>227</v>
      </c>
      <c r="H44" s="25">
        <v>44</v>
      </c>
      <c r="I44" s="25">
        <f t="shared" si="1"/>
        <v>308</v>
      </c>
      <c r="J44" s="925">
        <v>69582</v>
      </c>
    </row>
    <row r="45" spans="1:38">
      <c r="A45" s="25" t="s">
        <v>21</v>
      </c>
      <c r="B45" s="25" t="s">
        <v>118</v>
      </c>
      <c r="C45" s="25">
        <v>219</v>
      </c>
      <c r="D45" s="91">
        <f t="shared" si="0"/>
        <v>3.8944410854643099</v>
      </c>
      <c r="E45" s="25">
        <v>16</v>
      </c>
      <c r="F45" s="25">
        <v>26</v>
      </c>
      <c r="G45" s="25">
        <v>133</v>
      </c>
      <c r="H45" s="25">
        <v>44</v>
      </c>
      <c r="I45" s="25">
        <f t="shared" si="1"/>
        <v>203</v>
      </c>
      <c r="J45" s="925">
        <v>56234</v>
      </c>
    </row>
    <row r="46" spans="1:38">
      <c r="A46" s="25" t="s">
        <v>23</v>
      </c>
      <c r="B46" s="25" t="s">
        <v>119</v>
      </c>
      <c r="C46" s="25">
        <v>209</v>
      </c>
      <c r="D46" s="91">
        <f t="shared" si="0"/>
        <v>2.5945006517286324</v>
      </c>
      <c r="E46" s="25">
        <v>16</v>
      </c>
      <c r="F46" s="25">
        <v>22</v>
      </c>
      <c r="G46" s="25">
        <v>143</v>
      </c>
      <c r="H46" s="25">
        <v>30</v>
      </c>
      <c r="I46" s="25">
        <f t="shared" si="1"/>
        <v>195</v>
      </c>
      <c r="J46" s="925">
        <v>80555</v>
      </c>
    </row>
    <row r="47" spans="1:38">
      <c r="A47" s="25" t="s">
        <v>25</v>
      </c>
      <c r="B47" s="25" t="s">
        <v>120</v>
      </c>
      <c r="C47" s="25">
        <v>352</v>
      </c>
      <c r="D47" s="91">
        <f t="shared" si="0"/>
        <v>2.5817240342371814</v>
      </c>
      <c r="E47" s="25">
        <v>15</v>
      </c>
      <c r="F47" s="25">
        <v>55</v>
      </c>
      <c r="G47" s="25">
        <v>237</v>
      </c>
      <c r="H47" s="25">
        <v>46</v>
      </c>
      <c r="I47" s="25">
        <f t="shared" si="1"/>
        <v>338</v>
      </c>
      <c r="J47" s="925">
        <v>136343</v>
      </c>
    </row>
    <row r="48" spans="1:38">
      <c r="A48" s="25" t="s">
        <v>27</v>
      </c>
      <c r="B48" s="25" t="s">
        <v>121</v>
      </c>
      <c r="C48" s="25">
        <v>147</v>
      </c>
      <c r="D48" s="91">
        <f t="shared" si="0"/>
        <v>2.1991502603075821</v>
      </c>
      <c r="E48" s="25">
        <v>11</v>
      </c>
      <c r="F48" s="25">
        <v>18</v>
      </c>
      <c r="G48" s="25">
        <v>92</v>
      </c>
      <c r="H48" s="25">
        <v>28</v>
      </c>
      <c r="I48" s="25">
        <f t="shared" si="1"/>
        <v>138</v>
      </c>
      <c r="J48" s="925">
        <v>66844</v>
      </c>
    </row>
    <row r="49" spans="1:10">
      <c r="A49" s="25" t="s">
        <v>29</v>
      </c>
      <c r="B49" s="25" t="s">
        <v>122</v>
      </c>
      <c r="C49" s="25">
        <v>376</v>
      </c>
      <c r="D49" s="91">
        <f t="shared" si="0"/>
        <v>5.056277987708941</v>
      </c>
      <c r="E49" s="25">
        <v>10</v>
      </c>
      <c r="F49" s="25">
        <v>52</v>
      </c>
      <c r="G49" s="25">
        <v>239</v>
      </c>
      <c r="H49" s="25">
        <v>76</v>
      </c>
      <c r="I49" s="25">
        <f t="shared" si="1"/>
        <v>367</v>
      </c>
      <c r="J49" s="925">
        <v>74363</v>
      </c>
    </row>
    <row r="50" spans="1:10">
      <c r="A50" s="25" t="s">
        <v>31</v>
      </c>
      <c r="B50" s="25" t="s">
        <v>123</v>
      </c>
      <c r="C50" s="25">
        <v>347</v>
      </c>
      <c r="D50" s="91">
        <f t="shared" si="0"/>
        <v>4.4138036302580872</v>
      </c>
      <c r="E50" s="25">
        <v>12</v>
      </c>
      <c r="F50" s="25">
        <v>45</v>
      </c>
      <c r="G50" s="25">
        <v>237</v>
      </c>
      <c r="H50" s="25">
        <v>54</v>
      </c>
      <c r="I50" s="25">
        <f t="shared" si="1"/>
        <v>336</v>
      </c>
      <c r="J50" s="925">
        <v>78617</v>
      </c>
    </row>
    <row r="51" spans="1:10">
      <c r="A51" s="25" t="s">
        <v>33</v>
      </c>
      <c r="B51" s="25" t="s">
        <v>124</v>
      </c>
      <c r="C51" s="25">
        <v>210</v>
      </c>
      <c r="D51" s="91">
        <f t="shared" si="0"/>
        <v>2.8362280867615675</v>
      </c>
      <c r="E51" s="25">
        <v>3</v>
      </c>
      <c r="F51" s="25">
        <v>21</v>
      </c>
      <c r="G51" s="25">
        <v>149</v>
      </c>
      <c r="H51" s="25">
        <v>38</v>
      </c>
      <c r="I51" s="25">
        <f t="shared" si="1"/>
        <v>208</v>
      </c>
      <c r="J51" s="925">
        <v>74042</v>
      </c>
    </row>
    <row r="52" spans="1:10">
      <c r="A52" s="25" t="s">
        <v>35</v>
      </c>
      <c r="B52" s="25" t="s">
        <v>125</v>
      </c>
      <c r="C52" s="25">
        <v>290</v>
      </c>
      <c r="D52" s="91">
        <f t="shared" si="0"/>
        <v>1.725204644964782</v>
      </c>
      <c r="E52" s="25">
        <v>18</v>
      </c>
      <c r="F52" s="25">
        <v>40</v>
      </c>
      <c r="G52" s="25">
        <v>182</v>
      </c>
      <c r="H52" s="25">
        <v>54</v>
      </c>
      <c r="I52" s="25">
        <f t="shared" si="1"/>
        <v>276</v>
      </c>
      <c r="J52" s="925">
        <v>168096</v>
      </c>
    </row>
    <row r="53" spans="1:10">
      <c r="A53" s="25" t="s">
        <v>37</v>
      </c>
      <c r="B53" s="25" t="s">
        <v>126</v>
      </c>
      <c r="C53" s="25">
        <v>153</v>
      </c>
      <c r="D53" s="91">
        <f t="shared" si="0"/>
        <v>1.6074130105900153</v>
      </c>
      <c r="E53" s="25">
        <v>12</v>
      </c>
      <c r="F53" s="25">
        <v>25</v>
      </c>
      <c r="G53" s="25">
        <v>88</v>
      </c>
      <c r="H53" s="25">
        <v>30</v>
      </c>
      <c r="I53" s="25">
        <f t="shared" si="1"/>
        <v>143</v>
      </c>
      <c r="J53" s="925">
        <v>95184</v>
      </c>
    </row>
    <row r="54" spans="1:10">
      <c r="A54" s="25" t="s">
        <v>39</v>
      </c>
      <c r="B54" s="25" t="s">
        <v>127</v>
      </c>
      <c r="C54" s="25">
        <v>306</v>
      </c>
      <c r="D54" s="91">
        <f t="shared" si="0"/>
        <v>2.849268129166822</v>
      </c>
      <c r="E54" s="25">
        <v>24</v>
      </c>
      <c r="F54" s="25">
        <v>54</v>
      </c>
      <c r="G54" s="25">
        <v>170</v>
      </c>
      <c r="H54" s="25">
        <v>58</v>
      </c>
      <c r="I54" s="25">
        <f t="shared" si="1"/>
        <v>282</v>
      </c>
      <c r="J54" s="925">
        <v>107396</v>
      </c>
    </row>
    <row r="55" spans="1:10">
      <c r="A55" s="25" t="s">
        <v>41</v>
      </c>
      <c r="B55" s="25" t="s">
        <v>128</v>
      </c>
      <c r="C55" s="25">
        <v>106</v>
      </c>
      <c r="D55" s="91">
        <f t="shared" si="0"/>
        <v>1.7175170536481035</v>
      </c>
      <c r="E55" s="25">
        <v>6</v>
      </c>
      <c r="F55" s="25">
        <v>13</v>
      </c>
      <c r="G55" s="25">
        <v>77</v>
      </c>
      <c r="H55" s="25">
        <v>12</v>
      </c>
      <c r="I55" s="25">
        <f t="shared" si="1"/>
        <v>102</v>
      </c>
      <c r="J55" s="925">
        <v>61717</v>
      </c>
    </row>
    <row r="56" spans="1:10">
      <c r="A56" s="25" t="s">
        <v>43</v>
      </c>
      <c r="B56" s="25" t="s">
        <v>129</v>
      </c>
      <c r="C56" s="25">
        <v>324</v>
      </c>
      <c r="D56" s="91">
        <f t="shared" si="0"/>
        <v>6.0659390036133525</v>
      </c>
      <c r="E56" s="25">
        <v>6</v>
      </c>
      <c r="F56" s="25">
        <v>34</v>
      </c>
      <c r="G56" s="25">
        <v>236</v>
      </c>
      <c r="H56" s="25">
        <v>49</v>
      </c>
      <c r="I56" s="25">
        <f t="shared" si="1"/>
        <v>319</v>
      </c>
      <c r="J56" s="925">
        <v>53413</v>
      </c>
    </row>
    <row r="57" spans="1:10">
      <c r="A57" s="25" t="s">
        <v>17</v>
      </c>
      <c r="B57" s="25" t="s">
        <v>130</v>
      </c>
      <c r="C57" s="25">
        <v>71</v>
      </c>
      <c r="D57" s="91">
        <f t="shared" si="0"/>
        <v>2.6627662766276625</v>
      </c>
      <c r="E57" s="25">
        <v>3</v>
      </c>
      <c r="F57" s="25">
        <v>13</v>
      </c>
      <c r="G57" s="25">
        <v>43</v>
      </c>
      <c r="H57" s="25">
        <v>12</v>
      </c>
      <c r="I57" s="25">
        <f t="shared" si="1"/>
        <v>68</v>
      </c>
      <c r="J57" s="925">
        <v>26664</v>
      </c>
    </row>
    <row r="58" spans="1:10">
      <c r="A58" s="25" t="s">
        <v>252</v>
      </c>
      <c r="B58" s="25" t="s">
        <v>45</v>
      </c>
      <c r="C58" s="25">
        <v>118</v>
      </c>
      <c r="D58" s="91">
        <f t="shared" si="0"/>
        <v>2.538835578122983</v>
      </c>
      <c r="E58" s="25">
        <v>5</v>
      </c>
      <c r="F58" s="25">
        <v>17</v>
      </c>
      <c r="G58" s="25">
        <v>75</v>
      </c>
      <c r="H58" s="25">
        <v>21</v>
      </c>
      <c r="I58" s="25">
        <f t="shared" si="1"/>
        <v>113</v>
      </c>
      <c r="J58" s="925">
        <v>46478</v>
      </c>
    </row>
    <row r="59" spans="1:10">
      <c r="A59" s="25" t="s">
        <v>253</v>
      </c>
      <c r="B59" s="25" t="s">
        <v>46</v>
      </c>
      <c r="C59" s="25">
        <v>465</v>
      </c>
      <c r="D59" s="91">
        <f t="shared" si="0"/>
        <v>7.5032675519984506</v>
      </c>
      <c r="E59" s="25">
        <v>19</v>
      </c>
      <c r="F59" s="25">
        <v>52</v>
      </c>
      <c r="G59" s="25">
        <v>284</v>
      </c>
      <c r="H59" s="25">
        <v>112</v>
      </c>
      <c r="I59" s="25">
        <f t="shared" si="1"/>
        <v>448</v>
      </c>
      <c r="J59" s="926">
        <v>61973</v>
      </c>
    </row>
    <row r="60" spans="1:10">
      <c r="A60" s="25" t="s">
        <v>254</v>
      </c>
      <c r="B60" s="25" t="s">
        <v>47</v>
      </c>
      <c r="C60" s="25">
        <v>338</v>
      </c>
      <c r="D60" s="91">
        <f t="shared" si="0"/>
        <v>1.7873100983020553</v>
      </c>
      <c r="E60" s="25">
        <v>25</v>
      </c>
      <c r="F60" s="25">
        <v>59</v>
      </c>
      <c r="G60" s="25">
        <v>201</v>
      </c>
      <c r="H60" s="25">
        <v>55</v>
      </c>
      <c r="I60" s="25">
        <f t="shared" si="1"/>
        <v>315</v>
      </c>
      <c r="J60" s="925">
        <v>189111</v>
      </c>
    </row>
    <row r="61" spans="1:10">
      <c r="A61" s="25" t="s">
        <v>255</v>
      </c>
      <c r="B61" s="25" t="s">
        <v>48</v>
      </c>
      <c r="C61" s="25">
        <v>272</v>
      </c>
      <c r="D61" s="91">
        <f t="shared" si="0"/>
        <v>5.7230626801607505</v>
      </c>
      <c r="E61" s="25">
        <v>7</v>
      </c>
      <c r="F61" s="25">
        <v>46</v>
      </c>
      <c r="G61" s="25">
        <v>196</v>
      </c>
      <c r="H61" s="25">
        <v>26</v>
      </c>
      <c r="I61" s="25">
        <f t="shared" si="1"/>
        <v>268</v>
      </c>
      <c r="J61" s="925">
        <v>47527</v>
      </c>
    </row>
    <row r="62" spans="1:10">
      <c r="A62" s="25" t="s">
        <v>256</v>
      </c>
      <c r="B62" s="25" t="s">
        <v>131</v>
      </c>
      <c r="C62" s="25">
        <v>515</v>
      </c>
      <c r="D62" s="91"/>
      <c r="E62" s="25">
        <v>22</v>
      </c>
      <c r="F62" s="25">
        <v>63</v>
      </c>
      <c r="G62" s="25">
        <v>346</v>
      </c>
      <c r="H62" s="25">
        <v>84</v>
      </c>
      <c r="I62" s="25">
        <f t="shared" si="1"/>
        <v>493</v>
      </c>
      <c r="J62" s="238"/>
    </row>
    <row r="63" spans="1:10" ht="15.75" thickBot="1">
      <c r="A63" s="239"/>
      <c r="B63" s="234" t="s">
        <v>49</v>
      </c>
      <c r="C63" s="234">
        <v>7187</v>
      </c>
      <c r="D63" s="91">
        <f t="shared" si="0"/>
        <v>3.3778464595591364</v>
      </c>
      <c r="E63" s="234">
        <v>299</v>
      </c>
      <c r="F63" s="234">
        <v>950</v>
      </c>
      <c r="G63" s="234">
        <v>4742</v>
      </c>
      <c r="H63" s="234">
        <v>1230</v>
      </c>
      <c r="I63" s="25">
        <f t="shared" si="1"/>
        <v>6922</v>
      </c>
      <c r="J63" s="907">
        <f>SUM(J37:J61)</f>
        <v>2127687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N299"/>
  <sheetViews>
    <sheetView topLeftCell="S278" zoomScaleNormal="100" workbookViewId="0">
      <selection activeCell="Z272" sqref="Z272:AE299"/>
    </sheetView>
  </sheetViews>
  <sheetFormatPr defaultRowHeight="15"/>
  <cols>
    <col min="1" max="1" width="9.5703125" style="27" customWidth="1"/>
    <col min="2" max="2" width="19.42578125" style="16" customWidth="1"/>
    <col min="3" max="3" width="7.85546875" style="16" customWidth="1"/>
    <col min="4" max="6" width="15.42578125" style="16" customWidth="1"/>
    <col min="7" max="10" width="19.42578125" style="16" customWidth="1"/>
    <col min="11" max="11" width="15.42578125" style="16" customWidth="1"/>
    <col min="12" max="12" width="15" style="16" customWidth="1"/>
    <col min="13" max="13" width="7.85546875" style="16" customWidth="1"/>
    <col min="14" max="14" width="15.28515625" style="16" customWidth="1"/>
    <col min="15" max="15" width="19.140625" style="16" customWidth="1"/>
    <col min="16" max="16" width="17.42578125" style="16" customWidth="1"/>
    <col min="17" max="17" width="9.140625" style="16"/>
    <col min="18" max="18" width="15.7109375" style="16" customWidth="1"/>
    <col min="19" max="19" width="15.28515625" style="16" customWidth="1"/>
    <col min="20" max="20" width="14.42578125" style="16" customWidth="1"/>
    <col min="21" max="21" width="9.140625" style="16"/>
    <col min="22" max="22" width="11.42578125" style="16" customWidth="1"/>
    <col min="23" max="23" width="14.28515625" style="16" customWidth="1"/>
    <col min="24" max="24" width="13.42578125" style="16" customWidth="1"/>
    <col min="25" max="25" width="9.140625" style="16"/>
    <col min="26" max="26" width="15.42578125" style="16" customWidth="1"/>
    <col min="27" max="27" width="15.5703125" style="16" customWidth="1"/>
    <col min="28" max="28" width="19.42578125" style="16" customWidth="1"/>
    <col min="29" max="29" width="9.140625" style="16"/>
    <col min="30" max="30" width="12" style="16" customWidth="1"/>
    <col min="31" max="31" width="14" style="16" customWidth="1"/>
    <col min="32" max="32" width="13.140625" style="16" customWidth="1"/>
    <col min="33" max="33" width="9.140625" style="16"/>
    <col min="34" max="34" width="12.7109375" style="16" customWidth="1"/>
    <col min="35" max="35" width="15.7109375" style="16" customWidth="1"/>
    <col min="36" max="36" width="17.7109375" style="16" customWidth="1"/>
    <col min="37" max="37" width="9.140625" style="16"/>
    <col min="38" max="38" width="11.42578125" style="16" customWidth="1"/>
    <col min="39" max="39" width="12.140625" style="16" customWidth="1"/>
    <col min="40" max="40" width="12" style="16" customWidth="1"/>
    <col min="41" max="16384" width="9.140625" style="16"/>
  </cols>
  <sheetData>
    <row r="1" spans="1:36">
      <c r="A1" s="16" t="s">
        <v>285</v>
      </c>
    </row>
    <row r="2" spans="1:36">
      <c r="A2" s="16" t="s">
        <v>2095</v>
      </c>
    </row>
    <row r="4" spans="1:36">
      <c r="A4" s="176" t="s">
        <v>370</v>
      </c>
      <c r="D4" s="44" t="s">
        <v>371</v>
      </c>
      <c r="E4" s="44"/>
      <c r="F4" s="44"/>
      <c r="N4" s="44" t="s">
        <v>138</v>
      </c>
      <c r="R4" s="44" t="s">
        <v>160</v>
      </c>
      <c r="V4" s="44" t="s">
        <v>165</v>
      </c>
      <c r="Z4" s="44" t="s">
        <v>167</v>
      </c>
      <c r="AD4" s="44" t="s">
        <v>170</v>
      </c>
      <c r="AH4" s="177"/>
      <c r="AI4" s="177"/>
      <c r="AJ4" s="177"/>
    </row>
    <row r="5" spans="1:36">
      <c r="AH5" s="177"/>
      <c r="AI5" s="177"/>
      <c r="AJ5" s="177"/>
    </row>
    <row r="6" spans="1:36">
      <c r="A6" s="932" t="s">
        <v>361</v>
      </c>
      <c r="B6" s="933" t="s">
        <v>289</v>
      </c>
      <c r="C6" s="145"/>
      <c r="D6" s="143" t="s">
        <v>204</v>
      </c>
      <c r="E6" s="143" t="s">
        <v>2130</v>
      </c>
      <c r="F6" s="919" t="s">
        <v>2133</v>
      </c>
      <c r="G6" s="143" t="s">
        <v>290</v>
      </c>
      <c r="H6" s="143" t="s">
        <v>2131</v>
      </c>
      <c r="I6" s="143" t="s">
        <v>2134</v>
      </c>
      <c r="J6" s="143" t="s">
        <v>2</v>
      </c>
      <c r="K6" s="143" t="s">
        <v>2132</v>
      </c>
      <c r="L6" s="143" t="s">
        <v>2135</v>
      </c>
      <c r="M6" s="145"/>
      <c r="N6" s="24" t="s">
        <v>204</v>
      </c>
      <c r="O6" s="24" t="s">
        <v>290</v>
      </c>
      <c r="P6" s="24" t="s">
        <v>2</v>
      </c>
      <c r="R6" s="24" t="s">
        <v>204</v>
      </c>
      <c r="S6" s="24" t="s">
        <v>290</v>
      </c>
      <c r="T6" s="24" t="s">
        <v>2</v>
      </c>
      <c r="V6" s="24" t="s">
        <v>204</v>
      </c>
      <c r="W6" s="24" t="s">
        <v>290</v>
      </c>
      <c r="X6" s="24" t="s">
        <v>2</v>
      </c>
      <c r="Z6" s="24" t="s">
        <v>204</v>
      </c>
      <c r="AA6" s="24" t="s">
        <v>290</v>
      </c>
      <c r="AB6" s="24" t="s">
        <v>2</v>
      </c>
      <c r="AD6" s="24" t="s">
        <v>204</v>
      </c>
      <c r="AE6" s="24" t="s">
        <v>290</v>
      </c>
      <c r="AF6" s="24" t="s">
        <v>2</v>
      </c>
      <c r="AH6" s="174"/>
      <c r="AI6" s="174"/>
      <c r="AJ6" s="174"/>
    </row>
    <row r="7" spans="1:36">
      <c r="A7" s="20" t="s">
        <v>104</v>
      </c>
      <c r="B7" s="13" t="s">
        <v>4</v>
      </c>
      <c r="C7" s="178"/>
      <c r="D7" s="916">
        <v>3302.2080000000001</v>
      </c>
      <c r="E7" s="858">
        <v>3989</v>
      </c>
      <c r="F7" s="918">
        <f>SUM(D7/E7)</f>
        <v>0.8278285284532465</v>
      </c>
      <c r="G7" s="916">
        <v>512859.19999999995</v>
      </c>
      <c r="H7" s="858">
        <v>17932</v>
      </c>
      <c r="I7" s="916">
        <f>SUM(G7/H7)</f>
        <v>28.600223064911887</v>
      </c>
      <c r="J7" s="179">
        <v>516161.40799999994</v>
      </c>
      <c r="K7" s="878">
        <v>21921</v>
      </c>
      <c r="L7" s="916">
        <f>SUM(J7/K7)</f>
        <v>23.54643529036084</v>
      </c>
      <c r="M7" s="178"/>
      <c r="N7" s="179"/>
      <c r="O7" s="179">
        <v>391245.576</v>
      </c>
      <c r="P7" s="179">
        <v>391245.576</v>
      </c>
      <c r="R7" s="179">
        <v>3302.2080000000001</v>
      </c>
      <c r="S7" s="179"/>
      <c r="T7" s="179">
        <v>3302.2080000000001</v>
      </c>
      <c r="V7" s="179"/>
      <c r="W7" s="179">
        <v>285.60000000000002</v>
      </c>
      <c r="X7" s="179">
        <v>285.60000000000002</v>
      </c>
      <c r="Z7" s="179"/>
      <c r="AA7" s="179">
        <v>27837.72</v>
      </c>
      <c r="AB7" s="179">
        <v>27837.72</v>
      </c>
      <c r="AD7" s="179"/>
      <c r="AE7" s="179">
        <v>93490.304000000004</v>
      </c>
      <c r="AF7" s="179">
        <v>93490.304000000004</v>
      </c>
      <c r="AH7" s="180"/>
      <c r="AI7" s="180"/>
      <c r="AJ7" s="180"/>
    </row>
    <row r="8" spans="1:36">
      <c r="A8" s="20" t="s">
        <v>5</v>
      </c>
      <c r="B8" s="13" t="s">
        <v>111</v>
      </c>
      <c r="C8" s="178"/>
      <c r="D8" s="916">
        <v>43318.8</v>
      </c>
      <c r="E8" s="858">
        <v>13743</v>
      </c>
      <c r="F8" s="918">
        <f t="shared" ref="F8:F31" si="0">SUM(D8/E8)</f>
        <v>3.1520628683693519</v>
      </c>
      <c r="G8" s="916">
        <v>858755.9047999999</v>
      </c>
      <c r="H8" s="858">
        <v>52213</v>
      </c>
      <c r="I8" s="916">
        <f t="shared" ref="I8:I33" si="1">SUM(G8/H8)</f>
        <v>16.447166506425599</v>
      </c>
      <c r="J8" s="179">
        <v>902074.70479999995</v>
      </c>
      <c r="K8" s="878">
        <v>65956</v>
      </c>
      <c r="L8" s="916">
        <f t="shared" ref="L8:L33" si="2">SUM(J8/K8)</f>
        <v>13.676916501910364</v>
      </c>
      <c r="M8" s="178"/>
      <c r="N8" s="179"/>
      <c r="O8" s="179">
        <v>763928.22</v>
      </c>
      <c r="P8" s="179">
        <v>763928.22</v>
      </c>
      <c r="R8" s="179">
        <v>43318.8</v>
      </c>
      <c r="S8" s="179"/>
      <c r="T8" s="179">
        <v>43318.8</v>
      </c>
      <c r="V8" s="179"/>
      <c r="W8" s="179"/>
      <c r="X8" s="179"/>
      <c r="Z8" s="179"/>
      <c r="AA8" s="179">
        <v>11301.72</v>
      </c>
      <c r="AB8" s="179">
        <v>11301.72</v>
      </c>
      <c r="AD8" s="179"/>
      <c r="AE8" s="179">
        <v>83525.964800000002</v>
      </c>
      <c r="AF8" s="179">
        <v>83525.964800000002</v>
      </c>
      <c r="AH8" s="180"/>
      <c r="AI8" s="180"/>
      <c r="AJ8" s="180"/>
    </row>
    <row r="9" spans="1:36">
      <c r="A9" s="20" t="s">
        <v>7</v>
      </c>
      <c r="B9" s="13" t="s">
        <v>112</v>
      </c>
      <c r="C9" s="178"/>
      <c r="D9" s="916">
        <v>66572.731200000009</v>
      </c>
      <c r="E9" s="858">
        <v>27610</v>
      </c>
      <c r="F9" s="918">
        <f t="shared" si="0"/>
        <v>2.4111818616443319</v>
      </c>
      <c r="G9" s="916">
        <v>2269917.9624000001</v>
      </c>
      <c r="H9" s="858">
        <v>107766</v>
      </c>
      <c r="I9" s="916">
        <f t="shared" si="1"/>
        <v>21.063396269695453</v>
      </c>
      <c r="J9" s="179">
        <v>2336490.6935999999</v>
      </c>
      <c r="K9" s="878">
        <v>135376</v>
      </c>
      <c r="L9" s="916">
        <f t="shared" si="2"/>
        <v>17.25926821297719</v>
      </c>
      <c r="M9" s="178"/>
      <c r="N9" s="179">
        <v>6996</v>
      </c>
      <c r="O9" s="179">
        <v>2250635.46</v>
      </c>
      <c r="P9" s="179">
        <v>2257631.46</v>
      </c>
      <c r="R9" s="179">
        <v>59576.731200000002</v>
      </c>
      <c r="S9" s="179"/>
      <c r="T9" s="179">
        <v>59576.731200000002</v>
      </c>
      <c r="V9" s="179"/>
      <c r="W9" s="179"/>
      <c r="X9" s="179"/>
      <c r="Z9" s="179"/>
      <c r="AA9" s="179"/>
      <c r="AB9" s="179"/>
      <c r="AD9" s="179"/>
      <c r="AE9" s="179">
        <v>19282.502400000001</v>
      </c>
      <c r="AF9" s="179">
        <v>19282.502400000001</v>
      </c>
      <c r="AH9" s="180"/>
      <c r="AI9" s="180"/>
      <c r="AJ9" s="180"/>
    </row>
    <row r="10" spans="1:36">
      <c r="A10" s="20" t="s">
        <v>9</v>
      </c>
      <c r="B10" s="13" t="s">
        <v>113</v>
      </c>
      <c r="C10" s="178"/>
      <c r="D10" s="916">
        <v>106078.728</v>
      </c>
      <c r="E10" s="858">
        <v>23670</v>
      </c>
      <c r="F10" s="918">
        <f t="shared" si="0"/>
        <v>4.4815685678073516</v>
      </c>
      <c r="G10" s="916">
        <v>5129445.8500000006</v>
      </c>
      <c r="H10" s="858">
        <v>97516</v>
      </c>
      <c r="I10" s="916">
        <f t="shared" si="1"/>
        <v>52.601069055334513</v>
      </c>
      <c r="J10" s="179">
        <v>5235524.5780000007</v>
      </c>
      <c r="K10" s="878">
        <v>121186</v>
      </c>
      <c r="L10" s="916">
        <f t="shared" si="2"/>
        <v>43.202387883088811</v>
      </c>
      <c r="M10" s="178"/>
      <c r="N10" s="179">
        <v>14313.18</v>
      </c>
      <c r="O10" s="179">
        <v>3371138.67</v>
      </c>
      <c r="P10" s="179">
        <v>3385451.85</v>
      </c>
      <c r="R10" s="179">
        <v>91765.547999999995</v>
      </c>
      <c r="S10" s="179"/>
      <c r="T10" s="179">
        <v>91765.547999999995</v>
      </c>
      <c r="V10" s="179"/>
      <c r="W10" s="179">
        <v>624313.03200000001</v>
      </c>
      <c r="X10" s="179">
        <v>624313.03200000001</v>
      </c>
      <c r="Z10" s="179"/>
      <c r="AA10" s="179">
        <v>49760.004000000001</v>
      </c>
      <c r="AB10" s="179">
        <v>49760.004000000001</v>
      </c>
      <c r="AD10" s="179"/>
      <c r="AE10" s="179">
        <v>1084234.1440000001</v>
      </c>
      <c r="AF10" s="179">
        <v>1084234.1440000001</v>
      </c>
      <c r="AH10" s="180"/>
      <c r="AI10" s="180"/>
      <c r="AJ10" s="180"/>
    </row>
    <row r="11" spans="1:36">
      <c r="A11" s="20" t="s">
        <v>11</v>
      </c>
      <c r="B11" s="13" t="s">
        <v>114</v>
      </c>
      <c r="C11" s="178"/>
      <c r="D11" s="916">
        <v>99089.863200000007</v>
      </c>
      <c r="E11" s="858">
        <v>21313</v>
      </c>
      <c r="F11" s="918">
        <f t="shared" si="0"/>
        <v>4.6492686717027167</v>
      </c>
      <c r="G11" s="916">
        <v>1436143.65</v>
      </c>
      <c r="H11" s="858">
        <v>92979</v>
      </c>
      <c r="I11" s="916">
        <f t="shared" si="1"/>
        <v>15.4458926209144</v>
      </c>
      <c r="J11" s="179">
        <v>1535233.5131999999</v>
      </c>
      <c r="K11" s="878">
        <v>114292</v>
      </c>
      <c r="L11" s="916">
        <f t="shared" si="2"/>
        <v>13.432554450005249</v>
      </c>
      <c r="M11" s="178"/>
      <c r="N11" s="179">
        <v>5853.7439999999997</v>
      </c>
      <c r="O11" s="179">
        <v>1426679.97</v>
      </c>
      <c r="P11" s="179">
        <v>1432533.7139999999</v>
      </c>
      <c r="R11" s="179">
        <v>93236.119200000001</v>
      </c>
      <c r="S11" s="179"/>
      <c r="T11" s="179">
        <v>93236.119200000001</v>
      </c>
      <c r="V11" s="179"/>
      <c r="W11" s="179"/>
      <c r="X11" s="179"/>
      <c r="Z11" s="179"/>
      <c r="AA11" s="179"/>
      <c r="AB11" s="179"/>
      <c r="AD11" s="179"/>
      <c r="AE11" s="179">
        <v>9463.68</v>
      </c>
      <c r="AF11" s="179">
        <v>9463.68</v>
      </c>
      <c r="AH11" s="180"/>
      <c r="AI11" s="180"/>
      <c r="AJ11" s="180"/>
    </row>
    <row r="12" spans="1:36">
      <c r="A12" s="20" t="s">
        <v>13</v>
      </c>
      <c r="B12" s="13" t="s">
        <v>115</v>
      </c>
      <c r="C12" s="178"/>
      <c r="D12" s="916">
        <v>93229.288800000009</v>
      </c>
      <c r="E12" s="858">
        <v>12317</v>
      </c>
      <c r="F12" s="918">
        <f t="shared" si="0"/>
        <v>7.5691555411220275</v>
      </c>
      <c r="G12" s="916">
        <v>1356875.1783999999</v>
      </c>
      <c r="H12" s="858">
        <v>50122</v>
      </c>
      <c r="I12" s="916">
        <f t="shared" si="1"/>
        <v>27.071449231874222</v>
      </c>
      <c r="J12" s="179">
        <v>1450104.4671999998</v>
      </c>
      <c r="K12" s="878">
        <v>62439</v>
      </c>
      <c r="L12" s="916">
        <f t="shared" si="2"/>
        <v>23.224338429507196</v>
      </c>
      <c r="M12" s="178"/>
      <c r="N12" s="179">
        <v>20357.088</v>
      </c>
      <c r="O12" s="179">
        <v>1294114.3559999999</v>
      </c>
      <c r="P12" s="179">
        <v>1314471.4439999999</v>
      </c>
      <c r="R12" s="179">
        <v>72872.200800000006</v>
      </c>
      <c r="S12" s="179"/>
      <c r="T12" s="179">
        <v>72872.200800000006</v>
      </c>
      <c r="V12" s="179"/>
      <c r="W12" s="179">
        <v>26619.062399999999</v>
      </c>
      <c r="X12" s="179">
        <v>26619.062399999999</v>
      </c>
      <c r="Z12" s="179"/>
      <c r="AA12" s="179"/>
      <c r="AB12" s="179"/>
      <c r="AD12" s="179"/>
      <c r="AE12" s="179">
        <v>36141.760000000002</v>
      </c>
      <c r="AF12" s="179">
        <v>36141.760000000002</v>
      </c>
      <c r="AH12" s="180"/>
      <c r="AI12" s="180"/>
      <c r="AJ12" s="180"/>
    </row>
    <row r="13" spans="1:36">
      <c r="A13" s="20" t="s">
        <v>15</v>
      </c>
      <c r="B13" s="13" t="s">
        <v>116</v>
      </c>
      <c r="C13" s="178"/>
      <c r="D13" s="916">
        <v>31245.96</v>
      </c>
      <c r="E13" s="858">
        <v>22974</v>
      </c>
      <c r="F13" s="918">
        <f t="shared" si="0"/>
        <v>1.3600574562548968</v>
      </c>
      <c r="G13" s="916">
        <v>1269853.97</v>
      </c>
      <c r="H13" s="858">
        <v>89404</v>
      </c>
      <c r="I13" s="916">
        <f t="shared" si="1"/>
        <v>14.203547604134043</v>
      </c>
      <c r="J13" s="179">
        <v>1301099.93</v>
      </c>
      <c r="K13" s="878">
        <v>112378</v>
      </c>
      <c r="L13" s="916">
        <f t="shared" si="2"/>
        <v>11.577888287743152</v>
      </c>
      <c r="M13" s="178"/>
      <c r="N13" s="179">
        <v>10335</v>
      </c>
      <c r="O13" s="179">
        <v>1165926.966</v>
      </c>
      <c r="P13" s="179">
        <v>1176261.966</v>
      </c>
      <c r="R13" s="179">
        <v>20910.96</v>
      </c>
      <c r="S13" s="179"/>
      <c r="T13" s="179">
        <v>20910.96</v>
      </c>
      <c r="V13" s="179"/>
      <c r="W13" s="179">
        <v>25912.488000000001</v>
      </c>
      <c r="X13" s="179">
        <v>25912.488000000001</v>
      </c>
      <c r="Z13" s="179"/>
      <c r="AA13" s="179">
        <v>23630.58</v>
      </c>
      <c r="AB13" s="179">
        <v>23630.58</v>
      </c>
      <c r="AD13" s="179"/>
      <c r="AE13" s="179">
        <v>54383.936000000002</v>
      </c>
      <c r="AF13" s="179">
        <v>54383.936000000002</v>
      </c>
      <c r="AH13" s="180"/>
      <c r="AI13" s="180"/>
      <c r="AJ13" s="180"/>
    </row>
    <row r="14" spans="1:36">
      <c r="A14" s="20" t="s">
        <v>19</v>
      </c>
      <c r="B14" s="13" t="s">
        <v>117</v>
      </c>
      <c r="C14" s="178"/>
      <c r="D14" s="916">
        <v>37154.375999999997</v>
      </c>
      <c r="E14" s="858">
        <v>13734</v>
      </c>
      <c r="F14" s="918">
        <f t="shared" si="0"/>
        <v>2.7052844036697246</v>
      </c>
      <c r="G14" s="916">
        <v>1833212.976</v>
      </c>
      <c r="H14" s="858">
        <v>55848</v>
      </c>
      <c r="I14" s="916">
        <f t="shared" si="1"/>
        <v>32.825042544048131</v>
      </c>
      <c r="J14" s="179">
        <v>1870367.352</v>
      </c>
      <c r="K14" s="878">
        <v>69582</v>
      </c>
      <c r="L14" s="916">
        <f t="shared" si="2"/>
        <v>26.880045873932914</v>
      </c>
      <c r="M14" s="178"/>
      <c r="N14" s="179"/>
      <c r="O14" s="179">
        <v>1747132.7039999999</v>
      </c>
      <c r="P14" s="179">
        <v>1747132.7039999999</v>
      </c>
      <c r="R14" s="179">
        <v>37154.375999999997</v>
      </c>
      <c r="S14" s="179"/>
      <c r="T14" s="179">
        <v>37154.375999999997</v>
      </c>
      <c r="V14" s="179"/>
      <c r="W14" s="179">
        <v>57719.76</v>
      </c>
      <c r="X14" s="179">
        <v>57719.76</v>
      </c>
      <c r="Z14" s="179"/>
      <c r="AA14" s="179"/>
      <c r="AB14" s="179"/>
      <c r="AD14" s="179"/>
      <c r="AE14" s="179">
        <v>28360.511999999999</v>
      </c>
      <c r="AF14" s="179">
        <v>28360.511999999999</v>
      </c>
      <c r="AH14" s="180"/>
      <c r="AI14" s="180"/>
      <c r="AJ14" s="180"/>
    </row>
    <row r="15" spans="1:36">
      <c r="A15" s="20" t="s">
        <v>21</v>
      </c>
      <c r="B15" s="13" t="s">
        <v>118</v>
      </c>
      <c r="C15" s="178"/>
      <c r="D15" s="916">
        <v>67686.239999999991</v>
      </c>
      <c r="E15" s="858">
        <v>10500</v>
      </c>
      <c r="F15" s="918">
        <f t="shared" si="0"/>
        <v>6.4463085714285704</v>
      </c>
      <c r="G15" s="916">
        <v>1559145.0103999998</v>
      </c>
      <c r="H15" s="858">
        <v>45734</v>
      </c>
      <c r="I15" s="916">
        <f t="shared" si="1"/>
        <v>34.091595102112208</v>
      </c>
      <c r="J15" s="179">
        <v>1626831.2503999998</v>
      </c>
      <c r="K15" s="878">
        <v>56234</v>
      </c>
      <c r="L15" s="916">
        <f t="shared" si="2"/>
        <v>28.929673336415689</v>
      </c>
      <c r="M15" s="178"/>
      <c r="N15" s="179">
        <v>6042</v>
      </c>
      <c r="O15" s="179">
        <v>1245893.79</v>
      </c>
      <c r="P15" s="179">
        <v>1251935.79</v>
      </c>
      <c r="R15" s="179">
        <v>61644.24</v>
      </c>
      <c r="S15" s="179"/>
      <c r="T15" s="179">
        <v>61644.24</v>
      </c>
      <c r="V15" s="179"/>
      <c r="W15" s="179">
        <v>64987.7088</v>
      </c>
      <c r="X15" s="179">
        <v>64987.7088</v>
      </c>
      <c r="Z15" s="179"/>
      <c r="AA15" s="179">
        <v>28437.15</v>
      </c>
      <c r="AB15" s="179">
        <v>28437.15</v>
      </c>
      <c r="AD15" s="179"/>
      <c r="AE15" s="179">
        <v>219826.3616</v>
      </c>
      <c r="AF15" s="179">
        <v>219826.3616</v>
      </c>
      <c r="AH15" s="180"/>
      <c r="AI15" s="180"/>
      <c r="AJ15" s="180"/>
    </row>
    <row r="16" spans="1:36">
      <c r="A16" s="20" t="s">
        <v>23</v>
      </c>
      <c r="B16" s="13" t="s">
        <v>119</v>
      </c>
      <c r="C16" s="178"/>
      <c r="D16" s="916">
        <v>159771.52799999999</v>
      </c>
      <c r="E16" s="858">
        <v>16860</v>
      </c>
      <c r="F16" s="918">
        <f t="shared" si="0"/>
        <v>9.4763658362989318</v>
      </c>
      <c r="G16" s="916">
        <v>1333372.7127999999</v>
      </c>
      <c r="H16" s="858">
        <v>63695</v>
      </c>
      <c r="I16" s="916">
        <f t="shared" si="1"/>
        <v>20.933710853285184</v>
      </c>
      <c r="J16" s="179">
        <v>1493144.2407999998</v>
      </c>
      <c r="K16" s="878">
        <v>80555</v>
      </c>
      <c r="L16" s="916">
        <f t="shared" si="2"/>
        <v>18.535711511389731</v>
      </c>
      <c r="M16" s="178"/>
      <c r="N16" s="179"/>
      <c r="O16" s="179">
        <v>1155577.02</v>
      </c>
      <c r="P16" s="179">
        <v>1155577.02</v>
      </c>
      <c r="R16" s="179">
        <v>159771.52799999999</v>
      </c>
      <c r="S16" s="179"/>
      <c r="T16" s="179">
        <v>159771.52799999999</v>
      </c>
      <c r="V16" s="179"/>
      <c r="W16" s="179">
        <v>85398.969599999997</v>
      </c>
      <c r="X16" s="179">
        <v>85398.969599999997</v>
      </c>
      <c r="Z16" s="179"/>
      <c r="AA16" s="179"/>
      <c r="AB16" s="179"/>
      <c r="AD16" s="179"/>
      <c r="AE16" s="179">
        <v>92396.723199999993</v>
      </c>
      <c r="AF16" s="179">
        <v>92396.723199999993</v>
      </c>
      <c r="AH16" s="180"/>
      <c r="AI16" s="180"/>
      <c r="AJ16" s="180"/>
    </row>
    <row r="17" spans="1:36">
      <c r="A17" s="20" t="s">
        <v>25</v>
      </c>
      <c r="B17" s="13" t="s">
        <v>120</v>
      </c>
      <c r="C17" s="178"/>
      <c r="D17" s="916">
        <v>133249.8768</v>
      </c>
      <c r="E17" s="858">
        <v>27019</v>
      </c>
      <c r="F17" s="918">
        <f t="shared" si="0"/>
        <v>4.9317101595173769</v>
      </c>
      <c r="G17" s="916">
        <v>1605221.52</v>
      </c>
      <c r="H17" s="858">
        <v>109324</v>
      </c>
      <c r="I17" s="916">
        <f t="shared" si="1"/>
        <v>14.683157586623249</v>
      </c>
      <c r="J17" s="179">
        <v>1738471.3968000002</v>
      </c>
      <c r="K17" s="878">
        <v>136343</v>
      </c>
      <c r="L17" s="916">
        <f t="shared" si="2"/>
        <v>12.750719852137625</v>
      </c>
      <c r="M17" s="178"/>
      <c r="N17" s="179">
        <v>3230.88</v>
      </c>
      <c r="O17" s="179">
        <v>1592178.936</v>
      </c>
      <c r="P17" s="179">
        <v>1595409.8160000001</v>
      </c>
      <c r="R17" s="179">
        <v>130018.99679999999</v>
      </c>
      <c r="S17" s="179"/>
      <c r="T17" s="179">
        <v>130018.99679999999</v>
      </c>
      <c r="V17" s="179"/>
      <c r="W17" s="179">
        <v>3570</v>
      </c>
      <c r="X17" s="179">
        <v>3570</v>
      </c>
      <c r="Z17" s="179"/>
      <c r="AA17" s="179">
        <v>9472.5840000000007</v>
      </c>
      <c r="AB17" s="179">
        <v>9472.5840000000007</v>
      </c>
      <c r="AD17" s="179"/>
      <c r="AE17" s="179"/>
      <c r="AF17" s="179"/>
      <c r="AH17" s="180"/>
      <c r="AI17" s="180"/>
      <c r="AJ17" s="180"/>
    </row>
    <row r="18" spans="1:36">
      <c r="A18" s="20" t="s">
        <v>27</v>
      </c>
      <c r="B18" s="13" t="s">
        <v>121</v>
      </c>
      <c r="C18" s="178"/>
      <c r="D18" s="916">
        <v>55972.480799999998</v>
      </c>
      <c r="E18" s="858">
        <v>12176</v>
      </c>
      <c r="F18" s="918">
        <f t="shared" si="0"/>
        <v>4.596951445466491</v>
      </c>
      <c r="G18" s="916">
        <v>859184.31600000011</v>
      </c>
      <c r="H18" s="858">
        <v>54668</v>
      </c>
      <c r="I18" s="916">
        <f t="shared" si="1"/>
        <v>15.716402941391676</v>
      </c>
      <c r="J18" s="179">
        <v>915156.79679999989</v>
      </c>
      <c r="K18" s="878">
        <v>66844</v>
      </c>
      <c r="L18" s="916">
        <f t="shared" si="2"/>
        <v>13.690934067380766</v>
      </c>
      <c r="M18" s="178"/>
      <c r="N18" s="179">
        <v>3943.2</v>
      </c>
      <c r="O18" s="179">
        <v>840637.45200000005</v>
      </c>
      <c r="P18" s="179">
        <v>844580.652</v>
      </c>
      <c r="R18" s="179">
        <v>52029.2808</v>
      </c>
      <c r="S18" s="179"/>
      <c r="T18" s="179">
        <v>52029.2808</v>
      </c>
      <c r="V18" s="179"/>
      <c r="W18" s="179">
        <v>18546.864000000001</v>
      </c>
      <c r="X18" s="179">
        <v>18546.864000000001</v>
      </c>
      <c r="Z18" s="179"/>
      <c r="AA18" s="179"/>
      <c r="AB18" s="179"/>
      <c r="AD18" s="179"/>
      <c r="AE18" s="179"/>
      <c r="AF18" s="179"/>
      <c r="AH18" s="180"/>
      <c r="AI18" s="180"/>
      <c r="AJ18" s="180"/>
    </row>
    <row r="19" spans="1:36">
      <c r="A19" s="20" t="s">
        <v>29</v>
      </c>
      <c r="B19" s="13" t="s">
        <v>122</v>
      </c>
      <c r="C19" s="178"/>
      <c r="D19" s="916">
        <v>50442.336000000003</v>
      </c>
      <c r="E19" s="858">
        <v>14826</v>
      </c>
      <c r="F19" s="918">
        <f t="shared" si="0"/>
        <v>3.4022889518413599</v>
      </c>
      <c r="G19" s="916">
        <v>2315177.7275999999</v>
      </c>
      <c r="H19" s="858">
        <v>59537</v>
      </c>
      <c r="I19" s="916">
        <f t="shared" si="1"/>
        <v>38.886368604397262</v>
      </c>
      <c r="J19" s="179">
        <v>2365620.0636</v>
      </c>
      <c r="K19" s="878">
        <v>74363</v>
      </c>
      <c r="L19" s="916">
        <f t="shared" si="2"/>
        <v>31.811788975700281</v>
      </c>
      <c r="M19" s="178"/>
      <c r="N19" s="179">
        <v>13356</v>
      </c>
      <c r="O19" s="179">
        <v>1580376.6839999999</v>
      </c>
      <c r="P19" s="179">
        <v>1593732.6839999999</v>
      </c>
      <c r="R19" s="179">
        <v>37086.336000000003</v>
      </c>
      <c r="S19" s="179"/>
      <c r="T19" s="179">
        <v>37086.336000000003</v>
      </c>
      <c r="V19" s="179"/>
      <c r="W19" s="179">
        <v>33118.461600000002</v>
      </c>
      <c r="X19" s="179">
        <v>33118.461600000002</v>
      </c>
      <c r="Z19" s="179"/>
      <c r="AA19" s="179">
        <v>456013.59</v>
      </c>
      <c r="AB19" s="179">
        <v>456013.59</v>
      </c>
      <c r="AD19" s="179"/>
      <c r="AE19" s="179">
        <v>245668.992</v>
      </c>
      <c r="AF19" s="179">
        <v>245668.992</v>
      </c>
      <c r="AH19" s="180"/>
      <c r="AI19" s="180"/>
      <c r="AJ19" s="180"/>
    </row>
    <row r="20" spans="1:36">
      <c r="A20" s="20" t="s">
        <v>31</v>
      </c>
      <c r="B20" s="13" t="s">
        <v>123</v>
      </c>
      <c r="C20" s="178"/>
      <c r="D20" s="916">
        <v>90492.607199999999</v>
      </c>
      <c r="E20" s="858">
        <v>15612</v>
      </c>
      <c r="F20" s="918">
        <f t="shared" si="0"/>
        <v>5.7963494235203692</v>
      </c>
      <c r="G20" s="916">
        <v>2771354.2391999997</v>
      </c>
      <c r="H20" s="858">
        <v>63005</v>
      </c>
      <c r="I20" s="916">
        <f t="shared" si="1"/>
        <v>43.986258855646376</v>
      </c>
      <c r="J20" s="179">
        <v>2861846.8463999997</v>
      </c>
      <c r="K20" s="878">
        <v>78617</v>
      </c>
      <c r="L20" s="916">
        <f t="shared" si="2"/>
        <v>36.402391930498489</v>
      </c>
      <c r="M20" s="178"/>
      <c r="N20" s="179">
        <v>7721.04</v>
      </c>
      <c r="O20" s="179">
        <v>2175226.2119999998</v>
      </c>
      <c r="P20" s="179">
        <v>2182947.2519999999</v>
      </c>
      <c r="R20" s="179">
        <v>82771.567200000005</v>
      </c>
      <c r="S20" s="179"/>
      <c r="T20" s="179">
        <v>82771.567200000005</v>
      </c>
      <c r="V20" s="179"/>
      <c r="W20" s="179">
        <v>356647.56959999999</v>
      </c>
      <c r="X20" s="179">
        <v>356647.56959999999</v>
      </c>
      <c r="Z20" s="179"/>
      <c r="AA20" s="179">
        <v>9222</v>
      </c>
      <c r="AB20" s="179">
        <v>9222</v>
      </c>
      <c r="AD20" s="179"/>
      <c r="AE20" s="179">
        <v>230258.45759999999</v>
      </c>
      <c r="AF20" s="179">
        <v>230258.45759999999</v>
      </c>
      <c r="AH20" s="180"/>
      <c r="AI20" s="180"/>
      <c r="AJ20" s="180"/>
    </row>
    <row r="21" spans="1:36">
      <c r="A21" s="20" t="s">
        <v>33</v>
      </c>
      <c r="B21" s="13" t="s">
        <v>124</v>
      </c>
      <c r="C21" s="178"/>
      <c r="D21" s="916">
        <v>13807.8</v>
      </c>
      <c r="E21" s="858">
        <v>15900</v>
      </c>
      <c r="F21" s="918">
        <f t="shared" si="0"/>
        <v>0.86841509433962261</v>
      </c>
      <c r="G21" s="916">
        <v>1187398.2707999998</v>
      </c>
      <c r="H21" s="858">
        <v>58142</v>
      </c>
      <c r="I21" s="916">
        <f t="shared" si="1"/>
        <v>20.422384348663613</v>
      </c>
      <c r="J21" s="179">
        <v>1201206.0707999999</v>
      </c>
      <c r="K21" s="878">
        <v>74042</v>
      </c>
      <c r="L21" s="916">
        <f t="shared" si="2"/>
        <v>16.223306647578401</v>
      </c>
      <c r="M21" s="178"/>
      <c r="N21" s="179">
        <v>5552.28</v>
      </c>
      <c r="O21" s="179">
        <v>1132470.8219999999</v>
      </c>
      <c r="P21" s="179">
        <v>1138023.102</v>
      </c>
      <c r="R21" s="179">
        <v>8255.52</v>
      </c>
      <c r="S21" s="179"/>
      <c r="T21" s="179">
        <v>8255.52</v>
      </c>
      <c r="V21" s="179"/>
      <c r="W21" s="179">
        <v>54927.448799999998</v>
      </c>
      <c r="X21" s="179">
        <v>54927.448799999998</v>
      </c>
      <c r="Z21" s="179"/>
      <c r="AA21" s="179"/>
      <c r="AB21" s="179"/>
      <c r="AD21" s="179"/>
      <c r="AE21" s="179"/>
      <c r="AF21" s="179"/>
      <c r="AH21" s="180"/>
      <c r="AI21" s="180"/>
      <c r="AJ21" s="180"/>
    </row>
    <row r="22" spans="1:36">
      <c r="A22" s="20" t="s">
        <v>35</v>
      </c>
      <c r="B22" s="13" t="s">
        <v>125</v>
      </c>
      <c r="C22" s="178"/>
      <c r="D22" s="916">
        <v>140871.0852</v>
      </c>
      <c r="E22" s="858">
        <v>35409</v>
      </c>
      <c r="F22" s="918">
        <f t="shared" si="0"/>
        <v>3.9783977293908328</v>
      </c>
      <c r="G22" s="916">
        <v>2232833.9179999996</v>
      </c>
      <c r="H22" s="858">
        <v>132687</v>
      </c>
      <c r="I22" s="916">
        <f t="shared" si="1"/>
        <v>16.827827277728787</v>
      </c>
      <c r="J22" s="179">
        <v>2373705.0031999997</v>
      </c>
      <c r="K22" s="878">
        <v>168096</v>
      </c>
      <c r="L22" s="916">
        <f t="shared" si="2"/>
        <v>14.121127232057869</v>
      </c>
      <c r="M22" s="178"/>
      <c r="N22" s="179">
        <v>9453.1859999999997</v>
      </c>
      <c r="O22" s="179">
        <v>1809618.75</v>
      </c>
      <c r="P22" s="179">
        <v>1819071.936</v>
      </c>
      <c r="R22" s="179">
        <v>131417.89920000001</v>
      </c>
      <c r="S22" s="179"/>
      <c r="T22" s="179">
        <v>131417.89920000001</v>
      </c>
      <c r="V22" s="179"/>
      <c r="W22" s="179">
        <v>130427.5224</v>
      </c>
      <c r="X22" s="179">
        <v>130427.5224</v>
      </c>
      <c r="Z22" s="179"/>
      <c r="AA22" s="179">
        <v>41949.923999999999</v>
      </c>
      <c r="AB22" s="179">
        <v>41949.923999999999</v>
      </c>
      <c r="AD22" s="179"/>
      <c r="AE22" s="179">
        <v>250837.72159999999</v>
      </c>
      <c r="AF22" s="179">
        <v>250837.72159999999</v>
      </c>
      <c r="AH22" s="180"/>
      <c r="AI22" s="180"/>
      <c r="AJ22" s="180"/>
    </row>
    <row r="23" spans="1:36">
      <c r="A23" s="20" t="s">
        <v>37</v>
      </c>
      <c r="B23" s="13" t="s">
        <v>126</v>
      </c>
      <c r="C23" s="178"/>
      <c r="D23" s="916">
        <v>112696.67039999999</v>
      </c>
      <c r="E23" s="858">
        <v>18089</v>
      </c>
      <c r="F23" s="918">
        <f t="shared" si="0"/>
        <v>6.2301216429874504</v>
      </c>
      <c r="G23" s="916">
        <v>948341.9776000001</v>
      </c>
      <c r="H23" s="858">
        <v>77095</v>
      </c>
      <c r="I23" s="916">
        <f t="shared" si="1"/>
        <v>12.300953078669176</v>
      </c>
      <c r="J23" s="179">
        <v>1061038.648</v>
      </c>
      <c r="K23" s="878">
        <v>95184</v>
      </c>
      <c r="L23" s="916">
        <f t="shared" si="2"/>
        <v>11.147237434863003</v>
      </c>
      <c r="M23" s="178"/>
      <c r="N23" s="179">
        <v>14259.12</v>
      </c>
      <c r="O23" s="179">
        <v>772281.44400000002</v>
      </c>
      <c r="P23" s="179">
        <v>786540.56400000001</v>
      </c>
      <c r="R23" s="179">
        <v>98437.550399999993</v>
      </c>
      <c r="S23" s="179"/>
      <c r="T23" s="179">
        <v>98437.550399999993</v>
      </c>
      <c r="V23" s="179"/>
      <c r="W23" s="179">
        <v>36730.444799999997</v>
      </c>
      <c r="X23" s="179">
        <v>36730.444799999997</v>
      </c>
      <c r="Z23" s="179"/>
      <c r="AA23" s="179">
        <v>36445.980000000003</v>
      </c>
      <c r="AB23" s="179">
        <v>36445.980000000003</v>
      </c>
      <c r="AD23" s="179"/>
      <c r="AE23" s="179">
        <v>102884.1088</v>
      </c>
      <c r="AF23" s="179">
        <v>102884.1088</v>
      </c>
      <c r="AH23" s="180"/>
      <c r="AI23" s="180"/>
      <c r="AJ23" s="180"/>
    </row>
    <row r="24" spans="1:36">
      <c r="A24" s="20" t="s">
        <v>39</v>
      </c>
      <c r="B24" s="13" t="s">
        <v>127</v>
      </c>
      <c r="C24" s="178"/>
      <c r="D24" s="916">
        <v>143536.7928</v>
      </c>
      <c r="E24" s="858">
        <v>18940</v>
      </c>
      <c r="F24" s="918">
        <f t="shared" si="0"/>
        <v>7.5785001478352694</v>
      </c>
      <c r="G24" s="916">
        <v>1968399.452</v>
      </c>
      <c r="H24" s="858">
        <v>88456</v>
      </c>
      <c r="I24" s="916">
        <f t="shared" si="1"/>
        <v>22.252865288957221</v>
      </c>
      <c r="J24" s="179">
        <v>2111936.2448</v>
      </c>
      <c r="K24" s="878">
        <v>107396</v>
      </c>
      <c r="L24" s="916">
        <f t="shared" si="2"/>
        <v>19.664943245558494</v>
      </c>
      <c r="M24" s="178"/>
      <c r="N24" s="179">
        <v>25284.18</v>
      </c>
      <c r="O24" s="179">
        <v>1910292.3559999999</v>
      </c>
      <c r="P24" s="179">
        <v>1935576.5360000001</v>
      </c>
      <c r="R24" s="179">
        <v>118252.6128</v>
      </c>
      <c r="S24" s="179"/>
      <c r="T24" s="179">
        <v>118252.6128</v>
      </c>
      <c r="V24" s="179"/>
      <c r="W24" s="179">
        <v>48480.6</v>
      </c>
      <c r="X24" s="179">
        <v>48480.6</v>
      </c>
      <c r="Z24" s="179"/>
      <c r="AA24" s="179"/>
      <c r="AB24" s="179"/>
      <c r="AD24" s="179"/>
      <c r="AE24" s="179">
        <v>9626.4959999999992</v>
      </c>
      <c r="AF24" s="179">
        <v>9626.4959999999992</v>
      </c>
      <c r="AH24" s="180"/>
      <c r="AI24" s="180"/>
      <c r="AJ24" s="180"/>
    </row>
    <row r="25" spans="1:36">
      <c r="A25" s="20" t="s">
        <v>41</v>
      </c>
      <c r="B25" s="13" t="s">
        <v>128</v>
      </c>
      <c r="C25" s="178"/>
      <c r="D25" s="916">
        <v>21976.92</v>
      </c>
      <c r="E25" s="858">
        <v>12097</v>
      </c>
      <c r="F25" s="918">
        <f t="shared" si="0"/>
        <v>1.8167248078035876</v>
      </c>
      <c r="G25" s="916">
        <v>747364.03600000008</v>
      </c>
      <c r="H25" s="858">
        <v>49620</v>
      </c>
      <c r="I25" s="916">
        <f t="shared" si="1"/>
        <v>15.061750020153166</v>
      </c>
      <c r="J25" s="179">
        <v>769340.95600000012</v>
      </c>
      <c r="K25" s="878">
        <v>61717</v>
      </c>
      <c r="L25" s="916">
        <f t="shared" si="2"/>
        <v>12.465624641508825</v>
      </c>
      <c r="M25" s="178"/>
      <c r="N25" s="179"/>
      <c r="O25" s="179">
        <v>645859.90800000005</v>
      </c>
      <c r="P25" s="179">
        <v>645859.90800000005</v>
      </c>
      <c r="R25" s="179">
        <v>21976.92</v>
      </c>
      <c r="S25" s="179"/>
      <c r="T25" s="179">
        <v>21976.92</v>
      </c>
      <c r="V25" s="179"/>
      <c r="W25" s="179">
        <v>57211.392</v>
      </c>
      <c r="X25" s="179">
        <v>57211.392</v>
      </c>
      <c r="Z25" s="179"/>
      <c r="AA25" s="179"/>
      <c r="AB25" s="179"/>
      <c r="AD25" s="179"/>
      <c r="AE25" s="179">
        <v>44292.735999999997</v>
      </c>
      <c r="AF25" s="179">
        <v>44292.735999999997</v>
      </c>
      <c r="AH25" s="180"/>
      <c r="AI25" s="180"/>
      <c r="AJ25" s="180"/>
    </row>
    <row r="26" spans="1:36">
      <c r="A26" s="20" t="s">
        <v>43</v>
      </c>
      <c r="B26" s="13" t="s">
        <v>129</v>
      </c>
      <c r="C26" s="178"/>
      <c r="D26" s="916">
        <v>21578.712</v>
      </c>
      <c r="E26" s="858">
        <v>9750</v>
      </c>
      <c r="F26" s="918">
        <f t="shared" si="0"/>
        <v>2.2132012307692306</v>
      </c>
      <c r="G26" s="916">
        <v>1618700.892</v>
      </c>
      <c r="H26" s="858">
        <v>43663</v>
      </c>
      <c r="I26" s="916">
        <f t="shared" si="1"/>
        <v>37.072599042667704</v>
      </c>
      <c r="J26" s="179">
        <v>1640279.6040000001</v>
      </c>
      <c r="K26" s="878">
        <v>53413</v>
      </c>
      <c r="L26" s="916">
        <f t="shared" si="2"/>
        <v>30.709370452886002</v>
      </c>
      <c r="M26" s="178"/>
      <c r="N26" s="179">
        <v>9050.2800000000007</v>
      </c>
      <c r="O26" s="179">
        <v>1546555.476</v>
      </c>
      <c r="P26" s="179">
        <v>1555605.7560000001</v>
      </c>
      <c r="R26" s="179">
        <v>12528.432000000001</v>
      </c>
      <c r="S26" s="179"/>
      <c r="T26" s="179">
        <v>12528.432000000001</v>
      </c>
      <c r="V26" s="179"/>
      <c r="W26" s="179">
        <v>72145.415999999997</v>
      </c>
      <c r="X26" s="179">
        <v>72145.415999999997</v>
      </c>
      <c r="Z26" s="179"/>
      <c r="AA26" s="179"/>
      <c r="AB26" s="179"/>
      <c r="AD26" s="179"/>
      <c r="AE26" s="179"/>
      <c r="AF26" s="179"/>
      <c r="AH26" s="180"/>
      <c r="AI26" s="180"/>
      <c r="AJ26" s="180"/>
    </row>
    <row r="27" spans="1:36">
      <c r="A27" s="20" t="s">
        <v>17</v>
      </c>
      <c r="B27" s="13" t="s">
        <v>130</v>
      </c>
      <c r="C27" s="178"/>
      <c r="D27" s="916">
        <v>18408.902399999999</v>
      </c>
      <c r="E27" s="858">
        <v>4882</v>
      </c>
      <c r="F27" s="918">
        <f t="shared" si="0"/>
        <v>3.7707706677591148</v>
      </c>
      <c r="G27" s="916">
        <v>448810.55440000002</v>
      </c>
      <c r="H27" s="858">
        <v>21782</v>
      </c>
      <c r="I27" s="916">
        <f t="shared" si="1"/>
        <v>20.604653126434673</v>
      </c>
      <c r="J27" s="179">
        <v>467219.45680000004</v>
      </c>
      <c r="K27" s="878">
        <v>26664</v>
      </c>
      <c r="L27" s="916">
        <f t="shared" si="2"/>
        <v>17.522481878187822</v>
      </c>
      <c r="M27" s="178"/>
      <c r="N27" s="179"/>
      <c r="O27" s="179">
        <v>401319.18</v>
      </c>
      <c r="P27" s="179">
        <v>401319.18</v>
      </c>
      <c r="R27" s="179">
        <v>18408.902399999999</v>
      </c>
      <c r="S27" s="179"/>
      <c r="T27" s="179">
        <v>18408.902399999999</v>
      </c>
      <c r="V27" s="179"/>
      <c r="W27" s="179">
        <v>31180.094400000002</v>
      </c>
      <c r="X27" s="179">
        <v>31180.094400000002</v>
      </c>
      <c r="Z27" s="179"/>
      <c r="AA27" s="179">
        <v>2912.88</v>
      </c>
      <c r="AB27" s="179">
        <v>2912.88</v>
      </c>
      <c r="AD27" s="179"/>
      <c r="AE27" s="179">
        <v>13398.4</v>
      </c>
      <c r="AF27" s="179">
        <v>13398.4</v>
      </c>
      <c r="AH27" s="180"/>
      <c r="AI27" s="180"/>
      <c r="AJ27" s="180"/>
    </row>
    <row r="28" spans="1:36">
      <c r="A28" s="20" t="s">
        <v>252</v>
      </c>
      <c r="B28" s="13" t="s">
        <v>45</v>
      </c>
      <c r="C28" s="178"/>
      <c r="D28" s="916">
        <v>22249.533599999999</v>
      </c>
      <c r="E28" s="858">
        <v>8152</v>
      </c>
      <c r="F28" s="918">
        <f t="shared" si="0"/>
        <v>2.7293343473994112</v>
      </c>
      <c r="G28" s="916">
        <v>864656.65720000013</v>
      </c>
      <c r="H28" s="858">
        <v>38326</v>
      </c>
      <c r="I28" s="916">
        <f t="shared" si="1"/>
        <v>22.560576558993898</v>
      </c>
      <c r="J28" s="179">
        <v>886906.1908000001</v>
      </c>
      <c r="K28" s="878">
        <v>46478</v>
      </c>
      <c r="L28" s="916">
        <f t="shared" si="2"/>
        <v>19.08227959034382</v>
      </c>
      <c r="M28" s="178"/>
      <c r="N28" s="179"/>
      <c r="O28" s="179">
        <v>790459.27800000005</v>
      </c>
      <c r="P28" s="179">
        <v>790459.27800000005</v>
      </c>
      <c r="R28" s="179">
        <v>22249.533599999999</v>
      </c>
      <c r="S28" s="179"/>
      <c r="T28" s="179">
        <v>22249.533599999999</v>
      </c>
      <c r="V28" s="179"/>
      <c r="W28" s="179">
        <v>7211.4</v>
      </c>
      <c r="X28" s="179">
        <v>7211.4</v>
      </c>
      <c r="Z28" s="179"/>
      <c r="AA28" s="179">
        <v>17633.736000000001</v>
      </c>
      <c r="AB28" s="179">
        <v>17633.736000000001</v>
      </c>
      <c r="AD28" s="179"/>
      <c r="AE28" s="179">
        <v>49352.243199999997</v>
      </c>
      <c r="AF28" s="179">
        <v>49352.243199999997</v>
      </c>
      <c r="AH28" s="180"/>
      <c r="AI28" s="180"/>
      <c r="AJ28" s="180"/>
    </row>
    <row r="29" spans="1:36">
      <c r="A29" s="20" t="s">
        <v>253</v>
      </c>
      <c r="B29" s="13" t="s">
        <v>46</v>
      </c>
      <c r="C29" s="178"/>
      <c r="D29" s="916">
        <v>97594.070400000011</v>
      </c>
      <c r="E29" s="858">
        <v>10572</v>
      </c>
      <c r="F29" s="918">
        <f t="shared" si="0"/>
        <v>9.2313725312145305</v>
      </c>
      <c r="G29" s="916">
        <v>3030432.4024</v>
      </c>
      <c r="H29" s="858">
        <v>51401</v>
      </c>
      <c r="I29" s="916">
        <f t="shared" si="1"/>
        <v>58.956681823310831</v>
      </c>
      <c r="J29" s="179">
        <v>3128026.4728000001</v>
      </c>
      <c r="K29" s="879">
        <v>61973</v>
      </c>
      <c r="L29" s="916">
        <f t="shared" si="2"/>
        <v>50.474020505704097</v>
      </c>
      <c r="M29" s="178"/>
      <c r="N29" s="179">
        <v>11081.664000000001</v>
      </c>
      <c r="O29" s="179">
        <v>1843777.6740000001</v>
      </c>
      <c r="P29" s="179">
        <v>1854859.338</v>
      </c>
      <c r="R29" s="179">
        <v>86512.406400000007</v>
      </c>
      <c r="S29" s="179"/>
      <c r="T29" s="179">
        <v>86512.406400000007</v>
      </c>
      <c r="V29" s="179"/>
      <c r="W29" s="179">
        <v>126754.1352</v>
      </c>
      <c r="X29" s="179">
        <v>126754.1352</v>
      </c>
      <c r="Z29" s="179"/>
      <c r="AA29" s="179">
        <v>745865.50199999998</v>
      </c>
      <c r="AB29" s="179">
        <v>745865.50199999998</v>
      </c>
      <c r="AD29" s="179"/>
      <c r="AE29" s="179">
        <v>314035.09120000002</v>
      </c>
      <c r="AF29" s="179">
        <v>314035.09120000002</v>
      </c>
      <c r="AH29" s="180"/>
      <c r="AI29" s="180"/>
      <c r="AJ29" s="180"/>
    </row>
    <row r="30" spans="1:36">
      <c r="A30" s="20" t="s">
        <v>254</v>
      </c>
      <c r="B30" s="13" t="s">
        <v>47</v>
      </c>
      <c r="C30" s="178"/>
      <c r="D30" s="916">
        <v>224732.94</v>
      </c>
      <c r="E30" s="858">
        <v>36245</v>
      </c>
      <c r="F30" s="918">
        <f t="shared" si="0"/>
        <v>6.2003846047730722</v>
      </c>
      <c r="G30" s="916">
        <v>2405189.7379999999</v>
      </c>
      <c r="H30" s="858">
        <v>152866</v>
      </c>
      <c r="I30" s="916">
        <f t="shared" si="1"/>
        <v>15.733974448209542</v>
      </c>
      <c r="J30" s="179">
        <v>2629922.6779999998</v>
      </c>
      <c r="K30" s="878">
        <v>189111</v>
      </c>
      <c r="L30" s="916">
        <f t="shared" si="2"/>
        <v>13.906767337701138</v>
      </c>
      <c r="M30" s="178"/>
      <c r="N30" s="179">
        <v>33653.94</v>
      </c>
      <c r="O30" s="179">
        <v>2024760.378</v>
      </c>
      <c r="P30" s="179">
        <v>2058414.318</v>
      </c>
      <c r="R30" s="179">
        <v>191079</v>
      </c>
      <c r="S30" s="179"/>
      <c r="T30" s="179">
        <v>191079</v>
      </c>
      <c r="V30" s="179"/>
      <c r="W30" s="179">
        <v>105159.0624</v>
      </c>
      <c r="X30" s="179">
        <v>105159.0624</v>
      </c>
      <c r="Z30" s="179"/>
      <c r="AA30" s="179">
        <v>8797.152</v>
      </c>
      <c r="AB30" s="179">
        <v>8797.152</v>
      </c>
      <c r="AD30" s="179"/>
      <c r="AE30" s="179">
        <v>266473.14559999999</v>
      </c>
      <c r="AF30" s="179">
        <v>266473.14559999999</v>
      </c>
      <c r="AH30" s="180"/>
      <c r="AI30" s="180"/>
      <c r="AJ30" s="180"/>
    </row>
    <row r="31" spans="1:36" ht="15.75" thickBot="1">
      <c r="A31" s="20" t="s">
        <v>255</v>
      </c>
      <c r="B31" s="13" t="s">
        <v>48</v>
      </c>
      <c r="C31" s="178"/>
      <c r="D31" s="916">
        <v>60164.596799999999</v>
      </c>
      <c r="E31" s="886">
        <v>7911</v>
      </c>
      <c r="F31" s="918">
        <f t="shared" si="0"/>
        <v>7.605182252559727</v>
      </c>
      <c r="G31" s="916">
        <v>1330236.5399999998</v>
      </c>
      <c r="H31" s="886">
        <v>39616</v>
      </c>
      <c r="I31" s="916">
        <f t="shared" si="1"/>
        <v>33.578264842487876</v>
      </c>
      <c r="J31" s="179">
        <v>1390401.1367999997</v>
      </c>
      <c r="K31" s="878">
        <v>47527</v>
      </c>
      <c r="L31" s="916">
        <f t="shared" si="2"/>
        <v>29.25497373703368</v>
      </c>
      <c r="M31" s="178"/>
      <c r="N31" s="179"/>
      <c r="O31" s="179">
        <v>1223866.2479999999</v>
      </c>
      <c r="P31" s="179">
        <v>1223866.2479999999</v>
      </c>
      <c r="R31" s="179">
        <v>60164.596799999999</v>
      </c>
      <c r="S31" s="179"/>
      <c r="T31" s="179">
        <v>60164.596799999999</v>
      </c>
      <c r="V31" s="179"/>
      <c r="W31" s="179">
        <v>106370.292</v>
      </c>
      <c r="X31" s="179">
        <v>106370.292</v>
      </c>
      <c r="Z31" s="179"/>
      <c r="AA31" s="179"/>
      <c r="AB31" s="179"/>
      <c r="AD31" s="179"/>
      <c r="AE31" s="179"/>
      <c r="AF31" s="179"/>
      <c r="AH31" s="180"/>
      <c r="AI31" s="180"/>
      <c r="AJ31" s="180"/>
    </row>
    <row r="32" spans="1:36">
      <c r="A32" s="20" t="s">
        <v>256</v>
      </c>
      <c r="B32" s="13" t="s">
        <v>131</v>
      </c>
      <c r="C32" s="178"/>
      <c r="D32" s="916">
        <v>133086.07440000001</v>
      </c>
      <c r="E32" s="13"/>
      <c r="F32" s="917"/>
      <c r="G32" s="927">
        <v>2202388.4500000007</v>
      </c>
      <c r="H32" s="928"/>
      <c r="I32" s="916"/>
      <c r="J32" s="184">
        <v>2335474.5244000005</v>
      </c>
      <c r="K32" s="929"/>
      <c r="L32" s="916"/>
      <c r="M32" s="178"/>
      <c r="N32" s="179">
        <v>15697.116</v>
      </c>
      <c r="O32" s="179">
        <v>2017796.8140000007</v>
      </c>
      <c r="P32" s="179">
        <v>2033493.9300000006</v>
      </c>
      <c r="R32" s="179">
        <v>117388.9584</v>
      </c>
      <c r="S32" s="179"/>
      <c r="T32" s="179">
        <v>117388.9584</v>
      </c>
      <c r="V32" s="179"/>
      <c r="W32" s="179">
        <v>53355.791999999994</v>
      </c>
      <c r="X32" s="179">
        <v>53355.791999999994</v>
      </c>
      <c r="Z32" s="179"/>
      <c r="AA32" s="179">
        <v>50411.268000000004</v>
      </c>
      <c r="AB32" s="179">
        <v>50411.268000000004</v>
      </c>
      <c r="AD32" s="179"/>
      <c r="AE32" s="179">
        <v>80824.576000000001</v>
      </c>
      <c r="AF32" s="179">
        <v>80824.576000000001</v>
      </c>
      <c r="AH32" s="180"/>
      <c r="AI32" s="180"/>
      <c r="AJ32" s="180"/>
    </row>
    <row r="33" spans="1:36" ht="15.75" thickBot="1">
      <c r="A33" s="20"/>
      <c r="B33" s="178" t="s">
        <v>2143</v>
      </c>
      <c r="C33" s="178"/>
      <c r="D33" s="916">
        <f>SUM(D7:D32)</f>
        <v>2048311.122</v>
      </c>
      <c r="E33" s="924">
        <f>SUM(E7:E31)</f>
        <v>414290</v>
      </c>
      <c r="F33" s="917">
        <f>SUM(D33/E33)</f>
        <v>4.9441481136402032</v>
      </c>
      <c r="G33" s="916">
        <f>SUM(G7:G32)</f>
        <v>44095273.105999999</v>
      </c>
      <c r="H33" s="930">
        <v>1713397</v>
      </c>
      <c r="I33" s="916">
        <f t="shared" si="1"/>
        <v>25.735584401046577</v>
      </c>
      <c r="J33" s="179">
        <f>SUM(J7:J32)</f>
        <v>46143584.228000008</v>
      </c>
      <c r="K33" s="931">
        <v>2127687</v>
      </c>
      <c r="L33" s="916">
        <f t="shared" si="2"/>
        <v>21.687205039087051</v>
      </c>
      <c r="M33" s="178"/>
      <c r="N33" s="216"/>
      <c r="O33" s="216"/>
      <c r="P33" s="216"/>
      <c r="R33" s="216"/>
      <c r="S33" s="216"/>
      <c r="T33" s="216"/>
      <c r="V33" s="216"/>
      <c r="W33" s="216"/>
      <c r="X33" s="216"/>
      <c r="Z33" s="216"/>
      <c r="AA33" s="216"/>
      <c r="AB33" s="216"/>
      <c r="AD33" s="216"/>
      <c r="AE33" s="216"/>
      <c r="AF33" s="216"/>
      <c r="AH33" s="180"/>
      <c r="AI33" s="180"/>
      <c r="AJ33" s="180"/>
    </row>
    <row r="34" spans="1:36">
      <c r="A34" s="20"/>
      <c r="B34" s="178"/>
      <c r="C34" s="178"/>
      <c r="D34" s="921"/>
      <c r="E34" s="922"/>
      <c r="F34" s="938"/>
      <c r="G34" s="921"/>
      <c r="H34" s="922"/>
      <c r="I34" s="921"/>
      <c r="J34" s="216"/>
      <c r="K34" s="923"/>
      <c r="L34" s="921"/>
      <c r="M34" s="178"/>
      <c r="N34" s="216"/>
      <c r="O34" s="216"/>
      <c r="P34" s="216"/>
      <c r="R34" s="216"/>
      <c r="S34" s="216"/>
      <c r="T34" s="216"/>
      <c r="V34" s="216"/>
      <c r="W34" s="216"/>
      <c r="X34" s="216"/>
      <c r="Z34" s="216"/>
      <c r="AA34" s="216"/>
      <c r="AB34" s="216"/>
      <c r="AD34" s="216"/>
      <c r="AE34" s="216"/>
      <c r="AF34" s="216"/>
      <c r="AH34" s="180"/>
      <c r="AI34" s="180"/>
      <c r="AJ34" s="180"/>
    </row>
    <row r="35" spans="1:36">
      <c r="A35" s="20"/>
      <c r="B35" s="178"/>
      <c r="C35" s="178"/>
      <c r="D35" s="844" t="s">
        <v>2149</v>
      </c>
      <c r="E35" s="930" t="s">
        <v>2145</v>
      </c>
      <c r="F35" s="844" t="s">
        <v>2146</v>
      </c>
      <c r="G35" s="844" t="s">
        <v>2097</v>
      </c>
      <c r="H35" s="930" t="s">
        <v>2147</v>
      </c>
      <c r="I35" s="844" t="s">
        <v>2148</v>
      </c>
      <c r="J35" s="937"/>
      <c r="K35" s="923"/>
      <c r="L35" s="921"/>
      <c r="M35" s="178"/>
      <c r="N35" s="216"/>
      <c r="O35" s="216"/>
      <c r="P35" s="216"/>
      <c r="R35" s="216"/>
      <c r="S35" s="216"/>
      <c r="T35" s="216"/>
      <c r="V35" s="216"/>
      <c r="W35" s="216"/>
      <c r="X35" s="216"/>
      <c r="Z35" s="216"/>
      <c r="AA35" s="216"/>
      <c r="AB35" s="216"/>
      <c r="AD35" s="216"/>
      <c r="AE35" s="216"/>
      <c r="AF35" s="216"/>
      <c r="AH35" s="180"/>
      <c r="AI35" s="180"/>
      <c r="AJ35" s="180"/>
    </row>
    <row r="36" spans="1:36">
      <c r="A36" s="20"/>
      <c r="B36" s="178"/>
      <c r="C36" s="178"/>
      <c r="D36" s="844" t="s">
        <v>204</v>
      </c>
      <c r="E36" s="934">
        <f>MIN(F7:F31)</f>
        <v>0.8278285284532465</v>
      </c>
      <c r="F36" s="214">
        <f>MAX(F7:F31)</f>
        <v>9.4763658362989318</v>
      </c>
      <c r="G36" s="214">
        <f>AVERAGE(F7:F31)</f>
        <v>4.5611514937571442</v>
      </c>
      <c r="H36" s="934">
        <f>STDEV(F7:F31)</f>
        <v>2.5056136064208894</v>
      </c>
      <c r="I36" s="844" t="s">
        <v>2154</v>
      </c>
      <c r="J36" s="937">
        <f>SUM(G36-H36)</f>
        <v>2.0555378873362549</v>
      </c>
      <c r="K36" s="935">
        <f>SUM(H36+G36)</f>
        <v>7.0667651001780332</v>
      </c>
      <c r="L36" s="921"/>
      <c r="M36" s="178"/>
      <c r="N36" s="216"/>
      <c r="O36" s="216"/>
      <c r="P36" s="216"/>
      <c r="R36" s="216"/>
      <c r="S36" s="216"/>
      <c r="T36" s="216"/>
      <c r="V36" s="216"/>
      <c r="W36" s="216"/>
      <c r="X36" s="216"/>
      <c r="Z36" s="216"/>
      <c r="AA36" s="216"/>
      <c r="AB36" s="216"/>
      <c r="AD36" s="216"/>
      <c r="AE36" s="216"/>
      <c r="AF36" s="216"/>
      <c r="AH36" s="180"/>
      <c r="AI36" s="180"/>
      <c r="AJ36" s="180"/>
    </row>
    <row r="37" spans="1:36">
      <c r="A37" s="25">
        <v>8393</v>
      </c>
      <c r="C37" s="178"/>
      <c r="D37" s="844" t="s">
        <v>290</v>
      </c>
      <c r="E37" s="934">
        <f>MIN(I7:I31)</f>
        <v>12.300953078669176</v>
      </c>
      <c r="F37" s="214">
        <f>MAX(I7:I31)</f>
        <v>58.956681823310831</v>
      </c>
      <c r="G37" s="214">
        <f>AVERAGE(I7:I31)</f>
        <v>26.077112427882831</v>
      </c>
      <c r="H37" s="934">
        <f>STDEV(I7:I31)</f>
        <v>12.569397535753398</v>
      </c>
      <c r="I37" s="844" t="s">
        <v>2155</v>
      </c>
      <c r="J37" s="937">
        <f>SUM(G37-H37)</f>
        <v>13.507714892129433</v>
      </c>
      <c r="K37" s="935">
        <f>SUM(H37+G37)</f>
        <v>38.646509963636227</v>
      </c>
      <c r="L37" s="178"/>
      <c r="M37" s="178"/>
    </row>
    <row r="38" spans="1:36">
      <c r="D38" s="44" t="s">
        <v>373</v>
      </c>
      <c r="E38" s="44"/>
      <c r="F38" s="44"/>
      <c r="N38" s="44" t="s">
        <v>374</v>
      </c>
      <c r="R38" s="44" t="s">
        <v>375</v>
      </c>
      <c r="V38" s="44" t="s">
        <v>376</v>
      </c>
      <c r="Z38" s="44" t="s">
        <v>377</v>
      </c>
      <c r="AD38" s="44" t="s">
        <v>378</v>
      </c>
      <c r="AH38" s="44" t="s">
        <v>379</v>
      </c>
    </row>
    <row r="39" spans="1:36">
      <c r="A39" s="176" t="s">
        <v>372</v>
      </c>
      <c r="B39" s="181"/>
      <c r="C39" s="181"/>
    </row>
    <row r="40" spans="1:36">
      <c r="A40" s="932" t="s">
        <v>361</v>
      </c>
      <c r="B40" s="933" t="s">
        <v>362</v>
      </c>
      <c r="C40" s="145"/>
      <c r="D40" s="143" t="s">
        <v>204</v>
      </c>
      <c r="E40" s="143" t="s">
        <v>2130</v>
      </c>
      <c r="F40" s="919" t="s">
        <v>2133</v>
      </c>
      <c r="G40" s="143" t="s">
        <v>290</v>
      </c>
      <c r="H40" s="143" t="s">
        <v>2131</v>
      </c>
      <c r="I40" s="143" t="s">
        <v>2134</v>
      </c>
      <c r="J40" s="143" t="s">
        <v>2</v>
      </c>
      <c r="K40" s="143" t="s">
        <v>2132</v>
      </c>
      <c r="L40" s="143" t="s">
        <v>2135</v>
      </c>
      <c r="N40" s="24" t="s">
        <v>204</v>
      </c>
      <c r="O40" s="24" t="s">
        <v>290</v>
      </c>
      <c r="P40" s="24" t="s">
        <v>2</v>
      </c>
      <c r="R40" s="24" t="s">
        <v>204</v>
      </c>
      <c r="S40" s="24" t="s">
        <v>290</v>
      </c>
      <c r="T40" s="24" t="s">
        <v>2</v>
      </c>
      <c r="V40" s="24" t="s">
        <v>204</v>
      </c>
      <c r="W40" s="24" t="s">
        <v>290</v>
      </c>
      <c r="X40" s="24" t="s">
        <v>2</v>
      </c>
      <c r="Z40" s="24" t="s">
        <v>204</v>
      </c>
      <c r="AA40" s="24" t="s">
        <v>290</v>
      </c>
      <c r="AB40" s="24" t="s">
        <v>2</v>
      </c>
      <c r="AD40" s="24" t="s">
        <v>204</v>
      </c>
      <c r="AE40" s="24" t="s">
        <v>290</v>
      </c>
      <c r="AF40" s="24" t="s">
        <v>2</v>
      </c>
      <c r="AH40" s="24" t="s">
        <v>204</v>
      </c>
      <c r="AI40" s="24" t="s">
        <v>290</v>
      </c>
      <c r="AJ40" s="24" t="s">
        <v>2</v>
      </c>
    </row>
    <row r="41" spans="1:36">
      <c r="A41" s="20" t="s">
        <v>104</v>
      </c>
      <c r="B41" s="13" t="s">
        <v>4</v>
      </c>
      <c r="D41" s="916">
        <v>0</v>
      </c>
      <c r="E41" s="858">
        <v>3989</v>
      </c>
      <c r="F41" s="916">
        <f>SUM(D41/E41)</f>
        <v>0</v>
      </c>
      <c r="G41" s="916">
        <v>26408.9928</v>
      </c>
      <c r="H41" s="858">
        <v>17932</v>
      </c>
      <c r="I41" s="916">
        <f>SUM(G41/H41)</f>
        <v>1.4727299130046843</v>
      </c>
      <c r="J41" s="916">
        <v>26408.9928</v>
      </c>
      <c r="K41" s="878">
        <v>21921</v>
      </c>
      <c r="L41" s="916">
        <f>SUM(J41/K41)</f>
        <v>1.2047348569864513</v>
      </c>
      <c r="N41" s="179"/>
      <c r="O41" s="179">
        <v>22992.124800000001</v>
      </c>
      <c r="P41" s="179">
        <v>22992.124800000001</v>
      </c>
      <c r="R41" s="179"/>
      <c r="S41" s="179">
        <v>3416.8679999999999</v>
      </c>
      <c r="T41" s="179">
        <v>3416.8679999999999</v>
      </c>
      <c r="V41" s="179"/>
      <c r="W41" s="179"/>
      <c r="X41" s="179"/>
      <c r="Z41" s="179"/>
      <c r="AA41" s="179"/>
      <c r="AB41" s="179"/>
      <c r="AD41" s="179"/>
      <c r="AE41" s="179"/>
      <c r="AF41" s="179"/>
      <c r="AH41" s="179"/>
      <c r="AI41" s="179"/>
      <c r="AJ41" s="179"/>
    </row>
    <row r="42" spans="1:36">
      <c r="A42" s="20" t="s">
        <v>5</v>
      </c>
      <c r="B42" s="13" t="s">
        <v>111</v>
      </c>
      <c r="D42" s="916">
        <v>3561.5160000000001</v>
      </c>
      <c r="E42" s="858">
        <v>13743</v>
      </c>
      <c r="F42" s="916">
        <f t="shared" ref="F42:F67" si="3">SUM(D42/E42)</f>
        <v>0.25915127701375246</v>
      </c>
      <c r="G42" s="916">
        <v>364296.36</v>
      </c>
      <c r="H42" s="858">
        <v>52213</v>
      </c>
      <c r="I42" s="916">
        <f t="shared" ref="I42:I67" si="4">SUM(G42/H42)</f>
        <v>6.977119874360791</v>
      </c>
      <c r="J42" s="916">
        <v>367857.87599999999</v>
      </c>
      <c r="K42" s="878">
        <v>65956</v>
      </c>
      <c r="L42" s="916">
        <f t="shared" ref="L42:L67" si="5">SUM(J42/K42)</f>
        <v>5.5773223967493477</v>
      </c>
      <c r="N42" s="179"/>
      <c r="O42" s="179">
        <v>361171.39199999999</v>
      </c>
      <c r="P42" s="179">
        <v>361171.39199999999</v>
      </c>
      <c r="R42" s="179">
        <v>3561.5160000000001</v>
      </c>
      <c r="S42" s="179"/>
      <c r="T42" s="179">
        <v>3561.5160000000001</v>
      </c>
      <c r="V42" s="179"/>
      <c r="W42" s="179"/>
      <c r="X42" s="179"/>
      <c r="Z42" s="179"/>
      <c r="AA42" s="179"/>
      <c r="AB42" s="179"/>
      <c r="AD42" s="179"/>
      <c r="AE42" s="179"/>
      <c r="AF42" s="179"/>
      <c r="AH42" s="179"/>
      <c r="AI42" s="179">
        <v>3124.9679999999998</v>
      </c>
      <c r="AJ42" s="179">
        <v>3124.9679999999998</v>
      </c>
    </row>
    <row r="43" spans="1:36">
      <c r="A43" s="20" t="s">
        <v>7</v>
      </c>
      <c r="B43" s="13" t="s">
        <v>112</v>
      </c>
      <c r="D43" s="916">
        <v>3572.4920000000002</v>
      </c>
      <c r="E43" s="858">
        <v>27610</v>
      </c>
      <c r="F43" s="916">
        <f t="shared" si="3"/>
        <v>0.12939123505976097</v>
      </c>
      <c r="G43" s="916">
        <v>113322.288</v>
      </c>
      <c r="H43" s="858">
        <v>107766</v>
      </c>
      <c r="I43" s="916">
        <f t="shared" si="4"/>
        <v>1.0515588218918768</v>
      </c>
      <c r="J43" s="916">
        <v>116894.78</v>
      </c>
      <c r="K43" s="878">
        <v>135376</v>
      </c>
      <c r="L43" s="916">
        <f t="shared" si="5"/>
        <v>0.86348230114643654</v>
      </c>
      <c r="N43" s="179"/>
      <c r="O43" s="179">
        <v>112557.216</v>
      </c>
      <c r="P43" s="179">
        <v>112557.216</v>
      </c>
      <c r="R43" s="179">
        <v>3572.4920000000002</v>
      </c>
      <c r="S43" s="179"/>
      <c r="T43" s="179">
        <v>3572.4920000000002</v>
      </c>
      <c r="V43" s="179"/>
      <c r="W43" s="179"/>
      <c r="X43" s="179"/>
      <c r="Z43" s="179"/>
      <c r="AA43" s="179"/>
      <c r="AB43" s="179"/>
      <c r="AD43" s="179"/>
      <c r="AE43" s="179"/>
      <c r="AF43" s="179"/>
      <c r="AH43" s="179"/>
      <c r="AI43" s="179">
        <v>765.072</v>
      </c>
      <c r="AJ43" s="179">
        <v>765.072</v>
      </c>
    </row>
    <row r="44" spans="1:36">
      <c r="A44" s="20" t="s">
        <v>9</v>
      </c>
      <c r="B44" s="13" t="s">
        <v>113</v>
      </c>
      <c r="D44" s="916">
        <v>73395.146999999997</v>
      </c>
      <c r="E44" s="858">
        <v>23670</v>
      </c>
      <c r="F44" s="916">
        <f t="shared" si="3"/>
        <v>3.1007666666666664</v>
      </c>
      <c r="G44" s="916">
        <v>639823.43999999994</v>
      </c>
      <c r="H44" s="858">
        <v>97516</v>
      </c>
      <c r="I44" s="916">
        <f t="shared" si="4"/>
        <v>6.5612149801058282</v>
      </c>
      <c r="J44" s="916">
        <v>713218.58699999994</v>
      </c>
      <c r="K44" s="878">
        <v>121186</v>
      </c>
      <c r="L44" s="916">
        <f t="shared" si="5"/>
        <v>5.8853216295611697</v>
      </c>
      <c r="N44" s="179"/>
      <c r="O44" s="179">
        <v>631786.07999999996</v>
      </c>
      <c r="P44" s="179">
        <v>631786.07999999996</v>
      </c>
      <c r="R44" s="179">
        <v>69214.361999999994</v>
      </c>
      <c r="S44" s="179"/>
      <c r="T44" s="179">
        <v>69214.361999999994</v>
      </c>
      <c r="V44" s="179">
        <v>4180.7849999999999</v>
      </c>
      <c r="W44" s="179"/>
      <c r="X44" s="179">
        <v>4180.7849999999999</v>
      </c>
      <c r="Z44" s="179"/>
      <c r="AA44" s="179">
        <v>8037.36</v>
      </c>
      <c r="AB44" s="179">
        <v>8037.36</v>
      </c>
      <c r="AD44" s="179"/>
      <c r="AE44" s="179"/>
      <c r="AF44" s="179"/>
      <c r="AH44" s="179"/>
      <c r="AI44" s="179"/>
      <c r="AJ44" s="179"/>
    </row>
    <row r="45" spans="1:36">
      <c r="A45" s="20" t="s">
        <v>11</v>
      </c>
      <c r="B45" s="13" t="s">
        <v>114</v>
      </c>
      <c r="D45" s="916">
        <v>0</v>
      </c>
      <c r="E45" s="858">
        <v>21313</v>
      </c>
      <c r="F45" s="916">
        <f t="shared" si="3"/>
        <v>0</v>
      </c>
      <c r="G45" s="916">
        <v>328040.0208</v>
      </c>
      <c r="H45" s="858">
        <v>92979</v>
      </c>
      <c r="I45" s="916">
        <f t="shared" si="4"/>
        <v>3.5281087213241697</v>
      </c>
      <c r="J45" s="916">
        <v>328040.0208</v>
      </c>
      <c r="K45" s="878">
        <v>114292</v>
      </c>
      <c r="L45" s="916">
        <f t="shared" si="5"/>
        <v>2.8701923214223219</v>
      </c>
      <c r="N45" s="179"/>
      <c r="O45" s="179">
        <v>315465.79200000002</v>
      </c>
      <c r="P45" s="179">
        <v>315465.79200000002</v>
      </c>
      <c r="R45" s="179"/>
      <c r="S45" s="179"/>
      <c r="T45" s="179"/>
      <c r="V45" s="179"/>
      <c r="W45" s="179"/>
      <c r="X45" s="179"/>
      <c r="Z45" s="179"/>
      <c r="AA45" s="179"/>
      <c r="AB45" s="179"/>
      <c r="AD45" s="179"/>
      <c r="AE45" s="179"/>
      <c r="AF45" s="179"/>
      <c r="AH45" s="179"/>
      <c r="AI45" s="179">
        <v>12574.228800000001</v>
      </c>
      <c r="AJ45" s="179">
        <v>12574.228800000001</v>
      </c>
    </row>
    <row r="46" spans="1:36">
      <c r="A46" s="20" t="s">
        <v>13</v>
      </c>
      <c r="B46" s="13" t="s">
        <v>115</v>
      </c>
      <c r="D46" s="916">
        <v>6579.9160000000002</v>
      </c>
      <c r="E46" s="858">
        <v>12317</v>
      </c>
      <c r="F46" s="916">
        <f t="shared" si="3"/>
        <v>0.53421417552975559</v>
      </c>
      <c r="G46" s="916">
        <v>497043.59039999999</v>
      </c>
      <c r="H46" s="858">
        <v>50122</v>
      </c>
      <c r="I46" s="916">
        <f t="shared" si="4"/>
        <v>9.9166751207054791</v>
      </c>
      <c r="J46" s="916">
        <v>503623.50640000001</v>
      </c>
      <c r="K46" s="878">
        <v>62439</v>
      </c>
      <c r="L46" s="916">
        <f t="shared" si="5"/>
        <v>8.0658483704095207</v>
      </c>
      <c r="N46" s="179"/>
      <c r="O46" s="179">
        <v>492861.59039999999</v>
      </c>
      <c r="P46" s="179">
        <v>492861.59039999999</v>
      </c>
      <c r="R46" s="179">
        <v>6579.9160000000002</v>
      </c>
      <c r="S46" s="179"/>
      <c r="T46" s="179">
        <v>6579.9160000000002</v>
      </c>
      <c r="V46" s="179"/>
      <c r="W46" s="179"/>
      <c r="X46" s="179"/>
      <c r="Z46" s="179"/>
      <c r="AA46" s="179"/>
      <c r="AB46" s="179"/>
      <c r="AD46" s="179"/>
      <c r="AE46" s="179">
        <v>4182</v>
      </c>
      <c r="AF46" s="179">
        <v>4182</v>
      </c>
      <c r="AH46" s="179"/>
      <c r="AI46" s="179"/>
      <c r="AJ46" s="179"/>
    </row>
    <row r="47" spans="1:36">
      <c r="A47" s="20" t="s">
        <v>15</v>
      </c>
      <c r="B47" s="13" t="s">
        <v>116</v>
      </c>
      <c r="D47" s="916">
        <v>3831.364</v>
      </c>
      <c r="E47" s="858">
        <v>22974</v>
      </c>
      <c r="F47" s="916">
        <f t="shared" si="3"/>
        <v>0.16676956559589101</v>
      </c>
      <c r="G47" s="916">
        <v>262167.22039999999</v>
      </c>
      <c r="H47" s="858">
        <v>89404</v>
      </c>
      <c r="I47" s="916">
        <f t="shared" si="4"/>
        <v>2.9323880408035432</v>
      </c>
      <c r="J47" s="916">
        <v>265998.58439999999</v>
      </c>
      <c r="K47" s="878">
        <v>112378</v>
      </c>
      <c r="L47" s="916">
        <f t="shared" si="5"/>
        <v>2.3669987399668972</v>
      </c>
      <c r="N47" s="179">
        <v>1987.2</v>
      </c>
      <c r="O47" s="179">
        <v>154794.71040000001</v>
      </c>
      <c r="P47" s="179">
        <v>156781.91039999999</v>
      </c>
      <c r="R47" s="179">
        <v>1844.164</v>
      </c>
      <c r="S47" s="179"/>
      <c r="T47" s="179">
        <v>1844.164</v>
      </c>
      <c r="V47" s="179"/>
      <c r="W47" s="179"/>
      <c r="X47" s="179"/>
      <c r="Z47" s="179"/>
      <c r="AA47" s="179"/>
      <c r="AB47" s="179"/>
      <c r="AD47" s="179"/>
      <c r="AE47" s="179"/>
      <c r="AF47" s="179"/>
      <c r="AH47" s="179"/>
      <c r="AI47" s="179">
        <v>107372.51</v>
      </c>
      <c r="AJ47" s="179">
        <v>107372.51</v>
      </c>
    </row>
    <row r="48" spans="1:36">
      <c r="A48" s="20" t="s">
        <v>19</v>
      </c>
      <c r="B48" s="13" t="s">
        <v>117</v>
      </c>
      <c r="D48" s="916">
        <v>0</v>
      </c>
      <c r="E48" s="858">
        <v>13734</v>
      </c>
      <c r="F48" s="916">
        <f t="shared" si="3"/>
        <v>0</v>
      </c>
      <c r="G48" s="916">
        <v>37162.360999999997</v>
      </c>
      <c r="H48" s="858">
        <v>55848</v>
      </c>
      <c r="I48" s="916">
        <f t="shared" si="4"/>
        <v>0.6654197285489184</v>
      </c>
      <c r="J48" s="916">
        <v>37162.360999999997</v>
      </c>
      <c r="K48" s="878">
        <v>69582</v>
      </c>
      <c r="L48" s="916">
        <f t="shared" si="5"/>
        <v>0.53408009255267164</v>
      </c>
      <c r="N48" s="179"/>
      <c r="O48" s="179">
        <v>14451.36</v>
      </c>
      <c r="P48" s="179">
        <v>14451.36</v>
      </c>
      <c r="R48" s="179"/>
      <c r="S48" s="179"/>
      <c r="T48" s="179"/>
      <c r="V48" s="179"/>
      <c r="W48" s="179"/>
      <c r="X48" s="179"/>
      <c r="Z48" s="179"/>
      <c r="AA48" s="179">
        <v>16234.56</v>
      </c>
      <c r="AB48" s="179">
        <v>16234.56</v>
      </c>
      <c r="AD48" s="179"/>
      <c r="AE48" s="179"/>
      <c r="AF48" s="179"/>
      <c r="AH48" s="179"/>
      <c r="AI48" s="179">
        <v>6476.4409999999998</v>
      </c>
      <c r="AJ48" s="179">
        <v>6476.4409999999998</v>
      </c>
    </row>
    <row r="49" spans="1:36">
      <c r="A49" s="20" t="s">
        <v>21</v>
      </c>
      <c r="B49" s="13" t="s">
        <v>118</v>
      </c>
      <c r="D49" s="916">
        <v>0</v>
      </c>
      <c r="E49" s="858">
        <v>10500</v>
      </c>
      <c r="F49" s="916">
        <f t="shared" si="3"/>
        <v>0</v>
      </c>
      <c r="G49" s="916">
        <v>9101.3760000000002</v>
      </c>
      <c r="H49" s="858">
        <v>45734</v>
      </c>
      <c r="I49" s="916">
        <f t="shared" si="4"/>
        <v>0.19900677832684655</v>
      </c>
      <c r="J49" s="916">
        <v>9101.3760000000002</v>
      </c>
      <c r="K49" s="878">
        <v>56234</v>
      </c>
      <c r="L49" s="916">
        <f t="shared" si="5"/>
        <v>0.16184827684319095</v>
      </c>
      <c r="N49" s="179"/>
      <c r="O49" s="179">
        <v>9101.3760000000002</v>
      </c>
      <c r="P49" s="179">
        <v>9101.3760000000002</v>
      </c>
      <c r="R49" s="179"/>
      <c r="S49" s="179"/>
      <c r="T49" s="179"/>
      <c r="V49" s="179"/>
      <c r="W49" s="179"/>
      <c r="X49" s="179"/>
      <c r="Z49" s="179"/>
      <c r="AA49" s="179"/>
      <c r="AB49" s="179"/>
      <c r="AD49" s="179"/>
      <c r="AE49" s="179"/>
      <c r="AF49" s="179"/>
      <c r="AH49" s="179"/>
      <c r="AI49" s="179"/>
      <c r="AJ49" s="179"/>
    </row>
    <row r="50" spans="1:36">
      <c r="A50" s="20" t="s">
        <v>23</v>
      </c>
      <c r="B50" s="13" t="s">
        <v>119</v>
      </c>
      <c r="D50" s="916">
        <v>416274.50199999998</v>
      </c>
      <c r="E50" s="858">
        <v>16860</v>
      </c>
      <c r="F50" s="916">
        <f t="shared" si="3"/>
        <v>24.690065361803082</v>
      </c>
      <c r="G50" s="916">
        <v>83686.251000000004</v>
      </c>
      <c r="H50" s="858">
        <v>63695</v>
      </c>
      <c r="I50" s="916">
        <f t="shared" si="4"/>
        <v>1.3138590313211398</v>
      </c>
      <c r="J50" s="916">
        <v>499960.75299999997</v>
      </c>
      <c r="K50" s="878">
        <v>80555</v>
      </c>
      <c r="L50" s="916">
        <f t="shared" si="5"/>
        <v>6.2064521507044876</v>
      </c>
      <c r="N50" s="179"/>
      <c r="O50" s="179">
        <v>28337.472000000002</v>
      </c>
      <c r="P50" s="179">
        <v>28337.472000000002</v>
      </c>
      <c r="R50" s="179">
        <v>416274.50199999998</v>
      </c>
      <c r="S50" s="179"/>
      <c r="T50" s="179">
        <v>416274.50199999998</v>
      </c>
      <c r="V50" s="179"/>
      <c r="W50" s="179"/>
      <c r="X50" s="179"/>
      <c r="Z50" s="179"/>
      <c r="AA50" s="179">
        <v>31955.040000000001</v>
      </c>
      <c r="AB50" s="179">
        <v>31955.040000000001</v>
      </c>
      <c r="AD50" s="179"/>
      <c r="AE50" s="179"/>
      <c r="AF50" s="179"/>
      <c r="AH50" s="179"/>
      <c r="AI50" s="179">
        <v>23393.739000000001</v>
      </c>
      <c r="AJ50" s="179">
        <v>23393.739000000001</v>
      </c>
    </row>
    <row r="51" spans="1:36">
      <c r="A51" s="20" t="s">
        <v>25</v>
      </c>
      <c r="B51" s="13" t="s">
        <v>120</v>
      </c>
      <c r="D51" s="916">
        <v>0</v>
      </c>
      <c r="E51" s="858">
        <v>27019</v>
      </c>
      <c r="F51" s="916">
        <f t="shared" si="3"/>
        <v>0</v>
      </c>
      <c r="G51" s="916">
        <v>33370.077400000002</v>
      </c>
      <c r="H51" s="858">
        <v>109324</v>
      </c>
      <c r="I51" s="916">
        <f t="shared" si="4"/>
        <v>0.3052401796494823</v>
      </c>
      <c r="J51" s="916">
        <v>33370.077400000002</v>
      </c>
      <c r="K51" s="878">
        <v>136343</v>
      </c>
      <c r="L51" s="916">
        <f t="shared" si="5"/>
        <v>0.24475093990890623</v>
      </c>
      <c r="N51" s="179"/>
      <c r="O51" s="179">
        <v>23996.544000000002</v>
      </c>
      <c r="P51" s="179">
        <v>23996.544000000002</v>
      </c>
      <c r="R51" s="179"/>
      <c r="S51" s="179"/>
      <c r="T51" s="179"/>
      <c r="V51" s="179"/>
      <c r="W51" s="179"/>
      <c r="X51" s="179"/>
      <c r="Z51" s="179"/>
      <c r="AA51" s="179"/>
      <c r="AB51" s="179"/>
      <c r="AD51" s="179"/>
      <c r="AE51" s="179"/>
      <c r="AF51" s="179"/>
      <c r="AH51" s="179"/>
      <c r="AI51" s="179">
        <v>9373.5334000000003</v>
      </c>
      <c r="AJ51" s="179">
        <v>9373.5334000000003</v>
      </c>
    </row>
    <row r="52" spans="1:36">
      <c r="A52" s="20" t="s">
        <v>27</v>
      </c>
      <c r="B52" s="13" t="s">
        <v>121</v>
      </c>
      <c r="D52" s="916">
        <v>26668.25</v>
      </c>
      <c r="E52" s="858">
        <v>12176</v>
      </c>
      <c r="F52" s="916">
        <f t="shared" si="3"/>
        <v>2.1902307818659659</v>
      </c>
      <c r="G52" s="916">
        <v>86341.785600000003</v>
      </c>
      <c r="H52" s="858">
        <v>54668</v>
      </c>
      <c r="I52" s="916">
        <f t="shared" si="4"/>
        <v>1.5793843857466892</v>
      </c>
      <c r="J52" s="916">
        <v>113010.0356</v>
      </c>
      <c r="K52" s="878">
        <v>66844</v>
      </c>
      <c r="L52" s="916">
        <f t="shared" si="5"/>
        <v>1.6906533959667285</v>
      </c>
      <c r="N52" s="179"/>
      <c r="O52" s="179">
        <v>85048.185599999997</v>
      </c>
      <c r="P52" s="179">
        <v>85048.185599999997</v>
      </c>
      <c r="R52" s="179">
        <v>26668.25</v>
      </c>
      <c r="S52" s="179">
        <v>1293.5999999999999</v>
      </c>
      <c r="T52" s="179">
        <v>27961.85</v>
      </c>
      <c r="V52" s="179"/>
      <c r="W52" s="179"/>
      <c r="X52" s="179"/>
      <c r="Z52" s="179"/>
      <c r="AA52" s="179"/>
      <c r="AB52" s="179"/>
      <c r="AD52" s="179"/>
      <c r="AE52" s="179"/>
      <c r="AF52" s="179"/>
      <c r="AH52" s="179"/>
      <c r="AI52" s="179"/>
      <c r="AJ52" s="179"/>
    </row>
    <row r="53" spans="1:36">
      <c r="A53" s="20" t="s">
        <v>29</v>
      </c>
      <c r="B53" s="13" t="s">
        <v>122</v>
      </c>
      <c r="D53" s="916">
        <v>18805.738000000001</v>
      </c>
      <c r="E53" s="858">
        <v>14826</v>
      </c>
      <c r="F53" s="916">
        <f t="shared" si="3"/>
        <v>1.2684296506137867</v>
      </c>
      <c r="G53" s="916">
        <v>313611.07199999999</v>
      </c>
      <c r="H53" s="858">
        <v>59537</v>
      </c>
      <c r="I53" s="916">
        <f t="shared" si="4"/>
        <v>5.2674987318810151</v>
      </c>
      <c r="J53" s="916">
        <v>332416.81</v>
      </c>
      <c r="K53" s="878">
        <v>74363</v>
      </c>
      <c r="L53" s="916">
        <f t="shared" si="5"/>
        <v>4.4701909551793229</v>
      </c>
      <c r="N53" s="179">
        <v>2318.4</v>
      </c>
      <c r="O53" s="179">
        <v>313611.07199999999</v>
      </c>
      <c r="P53" s="179">
        <v>315929.47200000001</v>
      </c>
      <c r="R53" s="179">
        <v>12162.388000000001</v>
      </c>
      <c r="S53" s="179"/>
      <c r="T53" s="179">
        <v>12162.388000000001</v>
      </c>
      <c r="V53" s="179">
        <v>4324.95</v>
      </c>
      <c r="W53" s="179"/>
      <c r="X53" s="179">
        <v>4324.95</v>
      </c>
      <c r="Z53" s="179"/>
      <c r="AA53" s="179"/>
      <c r="AB53" s="179"/>
      <c r="AD53" s="179"/>
      <c r="AE53" s="179"/>
      <c r="AF53" s="179"/>
      <c r="AH53" s="179"/>
      <c r="AI53" s="179"/>
      <c r="AJ53" s="179"/>
    </row>
    <row r="54" spans="1:36">
      <c r="A54" s="20" t="s">
        <v>31</v>
      </c>
      <c r="B54" s="13" t="s">
        <v>123</v>
      </c>
      <c r="D54" s="916">
        <v>46357.038</v>
      </c>
      <c r="E54" s="858">
        <v>15612</v>
      </c>
      <c r="F54" s="916">
        <f t="shared" si="3"/>
        <v>2.9693209069946196</v>
      </c>
      <c r="G54" s="916">
        <v>88931.73599999999</v>
      </c>
      <c r="H54" s="858">
        <v>63005</v>
      </c>
      <c r="I54" s="916">
        <f t="shared" si="4"/>
        <v>1.4115028331084833</v>
      </c>
      <c r="J54" s="916">
        <v>135288.774</v>
      </c>
      <c r="K54" s="878">
        <v>78617</v>
      </c>
      <c r="L54" s="916">
        <f t="shared" si="5"/>
        <v>1.7208590254016307</v>
      </c>
      <c r="N54" s="179"/>
      <c r="O54" s="179">
        <v>80026.751999999993</v>
      </c>
      <c r="P54" s="179">
        <v>80026.751999999993</v>
      </c>
      <c r="R54" s="179">
        <v>46357.038</v>
      </c>
      <c r="S54" s="179"/>
      <c r="T54" s="179">
        <v>46357.038</v>
      </c>
      <c r="V54" s="179"/>
      <c r="W54" s="179"/>
      <c r="X54" s="179"/>
      <c r="Z54" s="179"/>
      <c r="AA54" s="179"/>
      <c r="AB54" s="179"/>
      <c r="AD54" s="179"/>
      <c r="AE54" s="179"/>
      <c r="AF54" s="179"/>
      <c r="AH54" s="179"/>
      <c r="AI54" s="179">
        <v>8904.9840000000004</v>
      </c>
      <c r="AJ54" s="179">
        <v>8904.9840000000004</v>
      </c>
    </row>
    <row r="55" spans="1:36">
      <c r="A55" s="20" t="s">
        <v>33</v>
      </c>
      <c r="B55" s="13" t="s">
        <v>124</v>
      </c>
      <c r="D55" s="916">
        <v>14339.262000000001</v>
      </c>
      <c r="E55" s="858">
        <v>15900</v>
      </c>
      <c r="F55" s="916">
        <f t="shared" si="3"/>
        <v>0.90184037735849065</v>
      </c>
      <c r="G55" s="916">
        <v>56697.634400000003</v>
      </c>
      <c r="H55" s="858">
        <v>58142</v>
      </c>
      <c r="I55" s="916">
        <f t="shared" si="4"/>
        <v>0.9751579649822848</v>
      </c>
      <c r="J55" s="916">
        <v>71036.896399999998</v>
      </c>
      <c r="K55" s="878">
        <v>74042</v>
      </c>
      <c r="L55" s="916">
        <f t="shared" si="5"/>
        <v>0.95941352745738906</v>
      </c>
      <c r="N55" s="179"/>
      <c r="O55" s="179">
        <v>34723.008000000002</v>
      </c>
      <c r="P55" s="179">
        <v>34723.008000000002</v>
      </c>
      <c r="R55" s="179">
        <v>14339.262000000001</v>
      </c>
      <c r="S55" s="179"/>
      <c r="T55" s="179">
        <v>14339.262000000001</v>
      </c>
      <c r="V55" s="179"/>
      <c r="W55" s="179"/>
      <c r="X55" s="179"/>
      <c r="Z55" s="179"/>
      <c r="AA55" s="179">
        <v>9454.32</v>
      </c>
      <c r="AB55" s="179">
        <v>9454.32</v>
      </c>
      <c r="AD55" s="179"/>
      <c r="AE55" s="179"/>
      <c r="AF55" s="179"/>
      <c r="AH55" s="179"/>
      <c r="AI55" s="179">
        <v>12520.306399999999</v>
      </c>
      <c r="AJ55" s="179">
        <v>12520.306399999999</v>
      </c>
    </row>
    <row r="56" spans="1:36">
      <c r="A56" s="20" t="s">
        <v>35</v>
      </c>
      <c r="B56" s="13" t="s">
        <v>125</v>
      </c>
      <c r="D56" s="916">
        <v>230577.63399999999</v>
      </c>
      <c r="E56" s="858">
        <v>35409</v>
      </c>
      <c r="F56" s="916">
        <f t="shared" si="3"/>
        <v>6.5118369341127957</v>
      </c>
      <c r="G56" s="916">
        <v>265171.40740000003</v>
      </c>
      <c r="H56" s="858">
        <v>132687</v>
      </c>
      <c r="I56" s="916">
        <f t="shared" si="4"/>
        <v>1.9984731541145706</v>
      </c>
      <c r="J56" s="916">
        <v>495749.04139999999</v>
      </c>
      <c r="K56" s="878">
        <v>168096</v>
      </c>
      <c r="L56" s="916">
        <f t="shared" si="5"/>
        <v>2.9492018929659243</v>
      </c>
      <c r="N56" s="179"/>
      <c r="O56" s="179">
        <v>152841.2928</v>
      </c>
      <c r="P56" s="179">
        <v>152841.2928</v>
      </c>
      <c r="R56" s="179">
        <v>230577.63399999999</v>
      </c>
      <c r="S56" s="179"/>
      <c r="T56" s="179">
        <v>230577.63399999999</v>
      </c>
      <c r="V56" s="179"/>
      <c r="W56" s="179"/>
      <c r="X56" s="179"/>
      <c r="Z56" s="179"/>
      <c r="AA56" s="179">
        <v>64841.04</v>
      </c>
      <c r="AB56" s="179">
        <v>64841.04</v>
      </c>
      <c r="AD56" s="179"/>
      <c r="AE56" s="179">
        <v>14688</v>
      </c>
      <c r="AF56" s="179">
        <v>14688</v>
      </c>
      <c r="AH56" s="179"/>
      <c r="AI56" s="179">
        <v>32801.0746</v>
      </c>
      <c r="AJ56" s="179">
        <v>32801.0746</v>
      </c>
    </row>
    <row r="57" spans="1:36">
      <c r="A57" s="20" t="s">
        <v>37</v>
      </c>
      <c r="B57" s="13" t="s">
        <v>126</v>
      </c>
      <c r="D57" s="916">
        <v>9777.4599999999991</v>
      </c>
      <c r="E57" s="858">
        <v>18089</v>
      </c>
      <c r="F57" s="916">
        <f t="shared" si="3"/>
        <v>0.54051965282768533</v>
      </c>
      <c r="G57" s="916">
        <v>178157.06880000001</v>
      </c>
      <c r="H57" s="858">
        <v>77095</v>
      </c>
      <c r="I57" s="916">
        <f t="shared" si="4"/>
        <v>2.3108770841169988</v>
      </c>
      <c r="J57" s="916">
        <v>187934.5288</v>
      </c>
      <c r="K57" s="878">
        <v>95184</v>
      </c>
      <c r="L57" s="916">
        <f t="shared" si="5"/>
        <v>1.974434030929568</v>
      </c>
      <c r="N57" s="179"/>
      <c r="O57" s="179">
        <v>176747.3088</v>
      </c>
      <c r="P57" s="179">
        <v>176747.3088</v>
      </c>
      <c r="R57" s="179">
        <v>9777.4599999999991</v>
      </c>
      <c r="S57" s="179"/>
      <c r="T57" s="179">
        <v>9777.4599999999991</v>
      </c>
      <c r="V57" s="179"/>
      <c r="W57" s="179"/>
      <c r="X57" s="179"/>
      <c r="Z57" s="179"/>
      <c r="AA57" s="179"/>
      <c r="AB57" s="179"/>
      <c r="AD57" s="179"/>
      <c r="AE57" s="179"/>
      <c r="AF57" s="179"/>
      <c r="AH57" s="179"/>
      <c r="AI57" s="179">
        <v>1409.76</v>
      </c>
      <c r="AJ57" s="179">
        <v>1409.76</v>
      </c>
    </row>
    <row r="58" spans="1:36">
      <c r="A58" s="20" t="s">
        <v>39</v>
      </c>
      <c r="B58" s="13" t="s">
        <v>127</v>
      </c>
      <c r="D58" s="916">
        <v>34847.156000000003</v>
      </c>
      <c r="E58" s="858">
        <v>18940</v>
      </c>
      <c r="F58" s="916">
        <f t="shared" si="3"/>
        <v>1.8398709609292505</v>
      </c>
      <c r="G58" s="916">
        <v>287560.63380000001</v>
      </c>
      <c r="H58" s="858">
        <v>88456</v>
      </c>
      <c r="I58" s="916">
        <f t="shared" si="4"/>
        <v>3.2508889594826806</v>
      </c>
      <c r="J58" s="916">
        <v>322407.78980000003</v>
      </c>
      <c r="K58" s="878">
        <v>107396</v>
      </c>
      <c r="L58" s="916">
        <f t="shared" si="5"/>
        <v>3.0020465361838431</v>
      </c>
      <c r="N58" s="179">
        <v>2252.16</v>
      </c>
      <c r="O58" s="179">
        <v>275823.5808</v>
      </c>
      <c r="P58" s="179">
        <v>278075.74080000003</v>
      </c>
      <c r="R58" s="179">
        <v>32594.995999999999</v>
      </c>
      <c r="S58" s="179"/>
      <c r="T58" s="179">
        <v>32594.995999999999</v>
      </c>
      <c r="V58" s="179"/>
      <c r="W58" s="179"/>
      <c r="X58" s="179"/>
      <c r="Z58" s="179"/>
      <c r="AA58" s="179"/>
      <c r="AB58" s="179"/>
      <c r="AD58" s="179"/>
      <c r="AE58" s="179"/>
      <c r="AF58" s="179"/>
      <c r="AH58" s="179"/>
      <c r="AI58" s="179">
        <v>11737.053</v>
      </c>
      <c r="AJ58" s="179">
        <v>11737.053</v>
      </c>
    </row>
    <row r="59" spans="1:36">
      <c r="A59" s="20" t="s">
        <v>41</v>
      </c>
      <c r="B59" s="13" t="s">
        <v>128</v>
      </c>
      <c r="D59" s="916">
        <v>24710.112000000001</v>
      </c>
      <c r="E59" s="858">
        <v>12097</v>
      </c>
      <c r="F59" s="916">
        <f t="shared" si="3"/>
        <v>2.042664462263371</v>
      </c>
      <c r="G59" s="916">
        <v>51030.04</v>
      </c>
      <c r="H59" s="858">
        <v>49620</v>
      </c>
      <c r="I59" s="916">
        <f t="shared" si="4"/>
        <v>1.0284167674324869</v>
      </c>
      <c r="J59" s="916">
        <v>75740.152000000002</v>
      </c>
      <c r="K59" s="878">
        <v>61717</v>
      </c>
      <c r="L59" s="916">
        <f t="shared" si="5"/>
        <v>1.2272170066594295</v>
      </c>
      <c r="N59" s="179"/>
      <c r="O59" s="179">
        <v>29370.815999999999</v>
      </c>
      <c r="P59" s="179">
        <v>29370.815999999999</v>
      </c>
      <c r="R59" s="179">
        <v>24710.112000000001</v>
      </c>
      <c r="S59" s="179"/>
      <c r="T59" s="179">
        <v>24710.112000000001</v>
      </c>
      <c r="V59" s="179"/>
      <c r="W59" s="179"/>
      <c r="X59" s="179"/>
      <c r="Z59" s="179"/>
      <c r="AA59" s="179">
        <v>16956</v>
      </c>
      <c r="AB59" s="179">
        <v>16956</v>
      </c>
      <c r="AD59" s="179"/>
      <c r="AE59" s="179"/>
      <c r="AF59" s="179"/>
      <c r="AH59" s="179"/>
      <c r="AI59" s="179">
        <v>4703.2240000000002</v>
      </c>
      <c r="AJ59" s="179">
        <v>4703.2240000000002</v>
      </c>
    </row>
    <row r="60" spans="1:36">
      <c r="A60" s="20" t="s">
        <v>43</v>
      </c>
      <c r="B60" s="13" t="s">
        <v>129</v>
      </c>
      <c r="D60" s="916">
        <v>1306.3399999999999</v>
      </c>
      <c r="E60" s="858">
        <v>9750</v>
      </c>
      <c r="F60" s="916">
        <f t="shared" si="3"/>
        <v>0.13398358974358973</v>
      </c>
      <c r="G60" s="916">
        <v>396389.10719999997</v>
      </c>
      <c r="H60" s="858">
        <v>43663</v>
      </c>
      <c r="I60" s="916">
        <f t="shared" si="4"/>
        <v>9.078375448320088</v>
      </c>
      <c r="J60" s="916">
        <v>397695.4472</v>
      </c>
      <c r="K60" s="878">
        <v>53413</v>
      </c>
      <c r="L60" s="916">
        <f t="shared" si="5"/>
        <v>7.4456676689195511</v>
      </c>
      <c r="N60" s="179"/>
      <c r="O60" s="179">
        <v>391044.30719999998</v>
      </c>
      <c r="P60" s="179">
        <v>391044.30719999998</v>
      </c>
      <c r="R60" s="179">
        <v>1306.3399999999999</v>
      </c>
      <c r="S60" s="179"/>
      <c r="T60" s="179">
        <v>1306.3399999999999</v>
      </c>
      <c r="V60" s="179"/>
      <c r="W60" s="179"/>
      <c r="X60" s="179"/>
      <c r="Z60" s="179"/>
      <c r="AA60" s="179"/>
      <c r="AB60" s="179"/>
      <c r="AD60" s="179"/>
      <c r="AE60" s="179">
        <v>5344.8</v>
      </c>
      <c r="AF60" s="179">
        <v>5344.8</v>
      </c>
      <c r="AH60" s="179"/>
      <c r="AI60" s="179"/>
      <c r="AJ60" s="179"/>
    </row>
    <row r="61" spans="1:36">
      <c r="A61" s="20" t="s">
        <v>17</v>
      </c>
      <c r="B61" s="13" t="s">
        <v>130</v>
      </c>
      <c r="D61" s="916">
        <v>2037.9839999999999</v>
      </c>
      <c r="E61" s="858">
        <v>4882</v>
      </c>
      <c r="F61" s="916">
        <f t="shared" si="3"/>
        <v>0.41744858664481771</v>
      </c>
      <c r="G61" s="916">
        <v>203146.59839999999</v>
      </c>
      <c r="H61" s="858">
        <v>21782</v>
      </c>
      <c r="I61" s="916">
        <f t="shared" si="4"/>
        <v>9.32635196033422</v>
      </c>
      <c r="J61" s="916">
        <v>205184.58240000001</v>
      </c>
      <c r="K61" s="878">
        <v>26664</v>
      </c>
      <c r="L61" s="916">
        <f t="shared" si="5"/>
        <v>7.6951913591359142</v>
      </c>
      <c r="N61" s="179">
        <v>2037.9839999999999</v>
      </c>
      <c r="O61" s="179">
        <v>203146.59839999999</v>
      </c>
      <c r="P61" s="179">
        <v>205184.58240000001</v>
      </c>
      <c r="R61" s="179"/>
      <c r="S61" s="179"/>
      <c r="T61" s="179"/>
      <c r="V61" s="179"/>
      <c r="W61" s="179"/>
      <c r="X61" s="179"/>
      <c r="Z61" s="179"/>
      <c r="AA61" s="179"/>
      <c r="AB61" s="179"/>
      <c r="AD61" s="179"/>
      <c r="AE61" s="179"/>
      <c r="AF61" s="179"/>
      <c r="AH61" s="179"/>
      <c r="AI61" s="179"/>
      <c r="AJ61" s="179"/>
    </row>
    <row r="62" spans="1:36">
      <c r="A62" s="20" t="s">
        <v>252</v>
      </c>
      <c r="B62" s="13" t="s">
        <v>45</v>
      </c>
      <c r="D62" s="916">
        <v>0</v>
      </c>
      <c r="E62" s="858">
        <v>8152</v>
      </c>
      <c r="F62" s="916">
        <f t="shared" si="3"/>
        <v>0</v>
      </c>
      <c r="G62" s="916">
        <v>321108.81699999998</v>
      </c>
      <c r="H62" s="858">
        <v>38326</v>
      </c>
      <c r="I62" s="916">
        <f t="shared" si="4"/>
        <v>8.3783545634817091</v>
      </c>
      <c r="J62" s="916">
        <v>321108.81699999998</v>
      </c>
      <c r="K62" s="878">
        <v>46478</v>
      </c>
      <c r="L62" s="916">
        <f t="shared" si="5"/>
        <v>6.9088346529540852</v>
      </c>
      <c r="N62" s="179"/>
      <c r="O62" s="179">
        <v>210987.8688</v>
      </c>
      <c r="P62" s="179">
        <v>210987.8688</v>
      </c>
      <c r="R62" s="179"/>
      <c r="S62" s="179"/>
      <c r="T62" s="179"/>
      <c r="V62" s="179"/>
      <c r="W62" s="179"/>
      <c r="X62" s="179"/>
      <c r="Z62" s="179"/>
      <c r="AA62" s="179"/>
      <c r="AB62" s="179"/>
      <c r="AD62" s="179"/>
      <c r="AE62" s="179"/>
      <c r="AF62" s="179"/>
      <c r="AH62" s="179"/>
      <c r="AI62" s="179">
        <v>110120.9482</v>
      </c>
      <c r="AJ62" s="179">
        <v>110120.9482</v>
      </c>
    </row>
    <row r="63" spans="1:36">
      <c r="A63" s="20" t="s">
        <v>253</v>
      </c>
      <c r="B63" s="13" t="s">
        <v>46</v>
      </c>
      <c r="D63" s="916">
        <v>27187.248</v>
      </c>
      <c r="E63" s="858">
        <v>10572</v>
      </c>
      <c r="F63" s="916">
        <f t="shared" si="3"/>
        <v>2.5716276958002271</v>
      </c>
      <c r="G63" s="916">
        <v>514161.50400000002</v>
      </c>
      <c r="H63" s="858">
        <v>51401</v>
      </c>
      <c r="I63" s="916">
        <f t="shared" si="4"/>
        <v>10.002947491293943</v>
      </c>
      <c r="J63" s="916">
        <v>541348.75199999998</v>
      </c>
      <c r="K63" s="879">
        <v>61973</v>
      </c>
      <c r="L63" s="916">
        <f t="shared" si="5"/>
        <v>8.7352355380568962</v>
      </c>
      <c r="N63" s="179">
        <v>1033.3440000000001</v>
      </c>
      <c r="O63" s="179">
        <v>514161.50400000002</v>
      </c>
      <c r="P63" s="179">
        <v>515194.848</v>
      </c>
      <c r="R63" s="179">
        <v>6835.7939999999999</v>
      </c>
      <c r="S63" s="179"/>
      <c r="T63" s="179">
        <v>6835.7939999999999</v>
      </c>
      <c r="V63" s="179">
        <v>19318.11</v>
      </c>
      <c r="W63" s="179"/>
      <c r="X63" s="179">
        <v>19318.11</v>
      </c>
      <c r="Z63" s="179"/>
      <c r="AA63" s="179"/>
      <c r="AB63" s="179"/>
      <c r="AD63" s="179"/>
      <c r="AE63" s="179"/>
      <c r="AF63" s="179"/>
      <c r="AH63" s="179"/>
      <c r="AI63" s="179"/>
      <c r="AJ63" s="179"/>
    </row>
    <row r="64" spans="1:36">
      <c r="A64" s="20" t="s">
        <v>254</v>
      </c>
      <c r="B64" s="13" t="s">
        <v>47</v>
      </c>
      <c r="D64" s="916">
        <v>503940.27679999999</v>
      </c>
      <c r="E64" s="858">
        <v>36245</v>
      </c>
      <c r="F64" s="916">
        <f t="shared" si="3"/>
        <v>13.903718493585322</v>
      </c>
      <c r="G64" s="916">
        <v>800792.19819999998</v>
      </c>
      <c r="H64" s="858">
        <v>152866</v>
      </c>
      <c r="I64" s="916">
        <f t="shared" si="4"/>
        <v>5.2385239242212132</v>
      </c>
      <c r="J64" s="916">
        <v>1304732.4750000001</v>
      </c>
      <c r="K64" s="878">
        <v>189111</v>
      </c>
      <c r="L64" s="916">
        <f t="shared" si="5"/>
        <v>6.8992944619826453</v>
      </c>
      <c r="N64" s="179">
        <v>225.21600000000001</v>
      </c>
      <c r="O64" s="179">
        <v>360784.99200000003</v>
      </c>
      <c r="P64" s="179">
        <v>361010.20799999998</v>
      </c>
      <c r="R64" s="179">
        <v>503715.06079999998</v>
      </c>
      <c r="S64" s="179"/>
      <c r="T64" s="179">
        <v>503715.06079999998</v>
      </c>
      <c r="V64" s="179"/>
      <c r="W64" s="179"/>
      <c r="X64" s="179"/>
      <c r="Z64" s="179"/>
      <c r="AA64" s="179">
        <v>283815.36</v>
      </c>
      <c r="AB64" s="179">
        <v>283815.36</v>
      </c>
      <c r="AD64" s="179"/>
      <c r="AE64" s="179">
        <v>70269.84</v>
      </c>
      <c r="AF64" s="179">
        <v>70269.84</v>
      </c>
      <c r="AH64" s="179"/>
      <c r="AI64" s="179">
        <v>85922.006200000003</v>
      </c>
      <c r="AJ64" s="179">
        <v>85922.006200000003</v>
      </c>
    </row>
    <row r="65" spans="1:36" ht="15.75" thickBot="1">
      <c r="A65" s="20" t="s">
        <v>255</v>
      </c>
      <c r="B65" s="13" t="s">
        <v>48</v>
      </c>
      <c r="D65" s="916">
        <v>4198.1239999999998</v>
      </c>
      <c r="E65" s="886">
        <v>7911</v>
      </c>
      <c r="F65" s="916">
        <f t="shared" si="3"/>
        <v>0.53066919479206165</v>
      </c>
      <c r="G65" s="916">
        <v>128629.0224</v>
      </c>
      <c r="H65" s="886">
        <v>39616</v>
      </c>
      <c r="I65" s="916">
        <f t="shared" si="4"/>
        <v>3.2468957592891763</v>
      </c>
      <c r="J65" s="916">
        <v>132827.1464</v>
      </c>
      <c r="K65" s="878">
        <v>47527</v>
      </c>
      <c r="L65" s="916">
        <f t="shared" si="5"/>
        <v>2.794772369390031</v>
      </c>
      <c r="N65" s="179"/>
      <c r="O65" s="179">
        <v>46937.222399999999</v>
      </c>
      <c r="P65" s="179">
        <v>46937.222399999999</v>
      </c>
      <c r="R65" s="179">
        <v>4198.1239999999998</v>
      </c>
      <c r="S65" s="179"/>
      <c r="T65" s="179">
        <v>4198.1239999999998</v>
      </c>
      <c r="V65" s="179"/>
      <c r="W65" s="179"/>
      <c r="X65" s="179"/>
      <c r="Z65" s="179"/>
      <c r="AA65" s="179"/>
      <c r="AB65" s="179"/>
      <c r="AD65" s="179"/>
      <c r="AE65" s="179">
        <v>81691.8</v>
      </c>
      <c r="AF65" s="179">
        <v>81691.8</v>
      </c>
      <c r="AH65" s="13"/>
      <c r="AI65" s="13"/>
      <c r="AJ65" s="13"/>
    </row>
    <row r="66" spans="1:36">
      <c r="A66" s="20" t="s">
        <v>256</v>
      </c>
      <c r="B66" s="13" t="s">
        <v>131</v>
      </c>
      <c r="D66" s="927">
        <v>38028.606</v>
      </c>
      <c r="E66" s="928"/>
      <c r="F66" s="916"/>
      <c r="G66" s="927">
        <v>130849.60799999998</v>
      </c>
      <c r="H66" s="928"/>
      <c r="I66" s="916"/>
      <c r="J66" s="927">
        <v>168878.21399999998</v>
      </c>
      <c r="K66" s="929"/>
      <c r="L66" s="916"/>
      <c r="N66" s="179"/>
      <c r="O66" s="179">
        <v>106074.52799999999</v>
      </c>
      <c r="P66" s="179">
        <v>106074.52799999999</v>
      </c>
      <c r="R66" s="179">
        <v>38028.606</v>
      </c>
      <c r="S66" s="179">
        <v>4915.68</v>
      </c>
      <c r="T66" s="179">
        <v>42944.286</v>
      </c>
      <c r="V66" s="179"/>
      <c r="W66" s="179"/>
      <c r="X66" s="179"/>
      <c r="Z66" s="179"/>
      <c r="AA66" s="179"/>
      <c r="AB66" s="179"/>
      <c r="AD66" s="179"/>
      <c r="AE66" s="179">
        <v>19859.399999999998</v>
      </c>
      <c r="AF66" s="179">
        <v>19859.399999999998</v>
      </c>
      <c r="AH66" s="13"/>
      <c r="AI66" s="13"/>
      <c r="AJ66" s="13"/>
    </row>
    <row r="67" spans="1:36">
      <c r="A67" s="20"/>
      <c r="B67" s="13" t="s">
        <v>2144</v>
      </c>
      <c r="D67" s="916">
        <f>SUM(D41:D66)</f>
        <v>1489996.1657999998</v>
      </c>
      <c r="E67" s="930">
        <v>414290</v>
      </c>
      <c r="F67" s="916">
        <f t="shared" si="3"/>
        <v>3.596505263945545</v>
      </c>
      <c r="G67" s="916">
        <f>SUM(G41:G66)</f>
        <v>6217000.2109999992</v>
      </c>
      <c r="H67" s="930">
        <v>1713397</v>
      </c>
      <c r="I67" s="916">
        <f t="shared" si="4"/>
        <v>3.6284645128945594</v>
      </c>
      <c r="J67" s="916">
        <f>SUM(J41:J66)</f>
        <v>7706996.3767999997</v>
      </c>
      <c r="K67" s="931">
        <v>2127687</v>
      </c>
      <c r="L67" s="916">
        <f t="shared" si="5"/>
        <v>3.6222416064016936</v>
      </c>
      <c r="N67" s="216"/>
      <c r="O67" s="216"/>
      <c r="P67" s="216"/>
      <c r="R67" s="216"/>
      <c r="S67" s="216"/>
      <c r="T67" s="216"/>
      <c r="V67" s="216"/>
      <c r="W67" s="216"/>
      <c r="X67" s="216"/>
      <c r="Z67" s="216"/>
      <c r="AA67" s="216"/>
      <c r="AB67" s="216"/>
      <c r="AD67" s="216"/>
      <c r="AE67" s="216"/>
      <c r="AF67" s="216"/>
      <c r="AH67" s="178"/>
      <c r="AI67" s="178"/>
      <c r="AJ67" s="178"/>
    </row>
    <row r="68" spans="1:36">
      <c r="A68" s="75"/>
      <c r="B68" s="178"/>
      <c r="D68" s="921"/>
      <c r="E68" s="922"/>
      <c r="F68" s="921"/>
      <c r="G68" s="921"/>
      <c r="H68" s="922"/>
      <c r="I68" s="921"/>
      <c r="J68" s="921"/>
      <c r="K68" s="923"/>
      <c r="L68" s="921"/>
      <c r="N68" s="216"/>
      <c r="O68" s="216"/>
      <c r="P68" s="216"/>
      <c r="R68" s="216"/>
      <c r="S68" s="216"/>
      <c r="T68" s="216"/>
      <c r="V68" s="216"/>
      <c r="W68" s="216"/>
      <c r="X68" s="216"/>
      <c r="Z68" s="216"/>
      <c r="AA68" s="216"/>
      <c r="AB68" s="216"/>
      <c r="AD68" s="216"/>
      <c r="AE68" s="216"/>
      <c r="AF68" s="216"/>
      <c r="AH68" s="178"/>
      <c r="AI68" s="178"/>
      <c r="AJ68" s="178"/>
    </row>
    <row r="69" spans="1:36">
      <c r="A69" s="75"/>
      <c r="B69" s="178"/>
      <c r="D69" s="844" t="s">
        <v>2149</v>
      </c>
      <c r="E69" s="930" t="s">
        <v>2145</v>
      </c>
      <c r="F69" s="844" t="s">
        <v>2146</v>
      </c>
      <c r="G69" s="844" t="s">
        <v>2097</v>
      </c>
      <c r="H69" s="930" t="s">
        <v>2147</v>
      </c>
      <c r="I69" s="844" t="s">
        <v>2148</v>
      </c>
      <c r="J69" s="937"/>
      <c r="K69" s="923"/>
      <c r="L69" s="921"/>
      <c r="N69" s="216"/>
      <c r="O69" s="216"/>
      <c r="P69" s="216"/>
      <c r="R69" s="216"/>
      <c r="S69" s="216"/>
      <c r="T69" s="216"/>
      <c r="V69" s="216"/>
      <c r="W69" s="216"/>
      <c r="X69" s="216"/>
      <c r="Z69" s="216"/>
      <c r="AA69" s="216"/>
      <c r="AB69" s="216"/>
      <c r="AD69" s="216"/>
      <c r="AE69" s="216"/>
      <c r="AF69" s="216"/>
      <c r="AH69" s="178"/>
      <c r="AI69" s="178"/>
      <c r="AJ69" s="178"/>
    </row>
    <row r="70" spans="1:36">
      <c r="A70" s="75"/>
      <c r="B70" s="178"/>
      <c r="D70" s="844" t="s">
        <v>204</v>
      </c>
      <c r="E70" s="934">
        <f>MIN(F41:F65)</f>
        <v>0</v>
      </c>
      <c r="F70" s="844">
        <f>MAX(F41:F65)</f>
        <v>24.690065361803082</v>
      </c>
      <c r="G70" s="844">
        <f>AVERAGE(F41:F65)</f>
        <v>2.5881007827680356</v>
      </c>
      <c r="H70" s="934">
        <f>STDEV(F41:F65)</f>
        <v>5.4728306674559013</v>
      </c>
      <c r="I70" s="844" t="s">
        <v>2152</v>
      </c>
      <c r="J70" s="937">
        <f>SUM(G70-H70)</f>
        <v>-2.8847298846878657</v>
      </c>
      <c r="K70" s="935">
        <f>SUM(H70+G70)</f>
        <v>8.0609314502239364</v>
      </c>
      <c r="L70" s="921"/>
      <c r="N70" s="216"/>
      <c r="O70" s="216"/>
      <c r="P70" s="216"/>
      <c r="R70" s="216"/>
      <c r="S70" s="216"/>
      <c r="T70" s="216"/>
      <c r="V70" s="216"/>
      <c r="W70" s="216"/>
      <c r="X70" s="216"/>
      <c r="Z70" s="216"/>
      <c r="AA70" s="216"/>
      <c r="AB70" s="216"/>
      <c r="AD70" s="216"/>
      <c r="AE70" s="216"/>
      <c r="AF70" s="216"/>
      <c r="AH70" s="178"/>
      <c r="AI70" s="178"/>
      <c r="AJ70" s="178"/>
    </row>
    <row r="71" spans="1:36">
      <c r="A71" s="75"/>
      <c r="B71" s="178"/>
      <c r="D71" s="844" t="s">
        <v>290</v>
      </c>
      <c r="E71" s="934">
        <f>MIN(I41:I65)</f>
        <v>0.19900677832684655</v>
      </c>
      <c r="F71" s="844">
        <f>MAX(I41:I65)</f>
        <v>10.002947491293943</v>
      </c>
      <c r="G71" s="844">
        <f>AVERAGE(I41:I65)</f>
        <v>3.9206788087139324</v>
      </c>
      <c r="H71" s="934">
        <f>STDEV(I41:I65)</f>
        <v>3.3177697393463315</v>
      </c>
      <c r="I71" s="844" t="s">
        <v>2153</v>
      </c>
      <c r="J71" s="937">
        <f>SUM(G71-H71)</f>
        <v>0.60290906936760091</v>
      </c>
      <c r="K71" s="935">
        <f>SUM(H71+G71)</f>
        <v>7.2384485480602638</v>
      </c>
      <c r="L71" s="921"/>
      <c r="N71" s="216"/>
      <c r="O71" s="216"/>
      <c r="P71" s="216"/>
      <c r="R71" s="216"/>
      <c r="S71" s="216"/>
      <c r="T71" s="216"/>
      <c r="V71" s="216"/>
      <c r="W71" s="216"/>
      <c r="X71" s="216"/>
      <c r="Z71" s="216"/>
      <c r="AA71" s="216"/>
      <c r="AB71" s="216"/>
      <c r="AD71" s="216"/>
      <c r="AE71" s="216"/>
      <c r="AF71" s="216"/>
      <c r="AH71" s="178"/>
      <c r="AI71" s="178"/>
      <c r="AJ71" s="178"/>
    </row>
    <row r="72" spans="1:36">
      <c r="A72" s="75"/>
      <c r="B72" s="178"/>
      <c r="D72" s="921"/>
      <c r="E72" s="922"/>
      <c r="F72" s="921"/>
      <c r="G72" s="921"/>
      <c r="H72" s="922"/>
      <c r="I72" s="921"/>
      <c r="J72" s="921"/>
      <c r="K72" s="923"/>
      <c r="L72" s="921"/>
      <c r="N72" s="216"/>
      <c r="O72" s="216"/>
      <c r="P72" s="216"/>
      <c r="R72" s="216"/>
      <c r="S72" s="216"/>
      <c r="T72" s="216"/>
      <c r="V72" s="216"/>
      <c r="W72" s="216"/>
      <c r="X72" s="216"/>
      <c r="Z72" s="216"/>
      <c r="AA72" s="216"/>
      <c r="AB72" s="216"/>
      <c r="AD72" s="216"/>
      <c r="AE72" s="216"/>
      <c r="AF72" s="216"/>
      <c r="AH72" s="178"/>
      <c r="AI72" s="178"/>
      <c r="AJ72" s="178"/>
    </row>
    <row r="73" spans="1:36">
      <c r="A73" s="75"/>
      <c r="B73" s="178"/>
      <c r="D73" s="921"/>
      <c r="E73" s="922"/>
      <c r="F73" s="921"/>
      <c r="G73" s="921"/>
      <c r="H73" s="922"/>
      <c r="I73" s="921"/>
      <c r="J73" s="921"/>
      <c r="K73" s="923"/>
      <c r="L73" s="921"/>
      <c r="N73" s="216"/>
      <c r="O73" s="216"/>
      <c r="P73" s="216"/>
      <c r="R73" s="216"/>
      <c r="S73" s="216"/>
      <c r="T73" s="216"/>
      <c r="V73" s="216"/>
      <c r="W73" s="216"/>
      <c r="X73" s="216"/>
      <c r="Z73" s="216"/>
      <c r="AA73" s="216"/>
      <c r="AB73" s="216"/>
      <c r="AD73" s="216"/>
      <c r="AE73" s="216"/>
      <c r="AF73" s="216"/>
      <c r="AH73" s="178"/>
      <c r="AI73" s="178"/>
      <c r="AJ73" s="178"/>
    </row>
    <row r="75" spans="1:36">
      <c r="D75" s="44" t="s">
        <v>381</v>
      </c>
      <c r="E75" s="44"/>
      <c r="F75" s="44"/>
      <c r="N75" s="44" t="s">
        <v>209</v>
      </c>
      <c r="R75" s="44" t="s">
        <v>211</v>
      </c>
      <c r="V75" s="44" t="s">
        <v>213</v>
      </c>
      <c r="Z75" s="44" t="s">
        <v>215</v>
      </c>
      <c r="AD75" s="44" t="s">
        <v>229</v>
      </c>
      <c r="AH75" s="16" t="s">
        <v>382</v>
      </c>
    </row>
    <row r="76" spans="1:36">
      <c r="A76" s="176" t="s">
        <v>380</v>
      </c>
    </row>
    <row r="77" spans="1:36">
      <c r="A77" s="932" t="s">
        <v>383</v>
      </c>
      <c r="B77" s="933" t="s">
        <v>362</v>
      </c>
      <c r="C77" s="145"/>
      <c r="D77" s="143" t="s">
        <v>204</v>
      </c>
      <c r="E77" s="143" t="s">
        <v>2130</v>
      </c>
      <c r="F77" s="919" t="s">
        <v>2133</v>
      </c>
      <c r="G77" s="143" t="s">
        <v>290</v>
      </c>
      <c r="H77" s="143" t="s">
        <v>2131</v>
      </c>
      <c r="I77" s="143" t="s">
        <v>2134</v>
      </c>
      <c r="J77" s="143" t="s">
        <v>2</v>
      </c>
      <c r="K77" s="143" t="s">
        <v>2132</v>
      </c>
      <c r="L77" s="143" t="s">
        <v>2135</v>
      </c>
      <c r="N77" s="182" t="s">
        <v>204</v>
      </c>
      <c r="O77" s="182" t="s">
        <v>290</v>
      </c>
      <c r="P77" s="182" t="s">
        <v>2</v>
      </c>
      <c r="R77" s="182" t="s">
        <v>204</v>
      </c>
      <c r="S77" s="182" t="s">
        <v>290</v>
      </c>
      <c r="T77" s="182" t="s">
        <v>2</v>
      </c>
      <c r="V77" s="182" t="s">
        <v>204</v>
      </c>
      <c r="W77" s="182" t="s">
        <v>290</v>
      </c>
      <c r="X77" s="182" t="s">
        <v>2</v>
      </c>
      <c r="Z77" s="182" t="s">
        <v>204</v>
      </c>
      <c r="AA77" s="182" t="s">
        <v>290</v>
      </c>
      <c r="AB77" s="182" t="s">
        <v>2</v>
      </c>
      <c r="AD77" s="182" t="s">
        <v>204</v>
      </c>
      <c r="AE77" s="182" t="s">
        <v>290</v>
      </c>
      <c r="AF77" s="182" t="s">
        <v>2</v>
      </c>
      <c r="AH77" s="183" t="s">
        <v>204</v>
      </c>
      <c r="AI77" s="183" t="s">
        <v>290</v>
      </c>
      <c r="AJ77" s="183" t="s">
        <v>2</v>
      </c>
    </row>
    <row r="78" spans="1:36">
      <c r="A78" s="20" t="s">
        <v>104</v>
      </c>
      <c r="B78" s="13" t="s">
        <v>4</v>
      </c>
      <c r="D78" s="916">
        <v>15961.931</v>
      </c>
      <c r="E78" s="858">
        <v>3989</v>
      </c>
      <c r="F78" s="916">
        <f>SUM(D78/E78)</f>
        <v>4.0014868388067182</v>
      </c>
      <c r="G78" s="916">
        <v>240873.14600000001</v>
      </c>
      <c r="H78" s="858">
        <v>17932</v>
      </c>
      <c r="I78" s="916">
        <f>SUM(G78/H78)</f>
        <v>13.432586772250726</v>
      </c>
      <c r="J78" s="916">
        <v>256835.07699999999</v>
      </c>
      <c r="K78" s="878">
        <v>21921</v>
      </c>
      <c r="L78" s="916">
        <f>SUM(J78/K78)</f>
        <v>11.71639418822134</v>
      </c>
      <c r="N78" s="179">
        <v>9490.616</v>
      </c>
      <c r="O78" s="179">
        <v>233124.05</v>
      </c>
      <c r="P78" s="179">
        <v>242614.666</v>
      </c>
      <c r="R78" s="179">
        <v>4845.7259999999997</v>
      </c>
      <c r="S78" s="179"/>
      <c r="T78" s="179">
        <v>4845.7259999999997</v>
      </c>
      <c r="V78" s="179"/>
      <c r="W78" s="179">
        <v>537.99599999999998</v>
      </c>
      <c r="X78" s="179">
        <v>537.99599999999998</v>
      </c>
      <c r="Z78" s="179">
        <v>1512.8430000000001</v>
      </c>
      <c r="AA78" s="179"/>
      <c r="AB78" s="179">
        <v>1512.8430000000001</v>
      </c>
      <c r="AD78" s="179">
        <v>112.746</v>
      </c>
      <c r="AE78" s="179">
        <v>7211.1</v>
      </c>
      <c r="AF78" s="179">
        <v>7323.8459999999995</v>
      </c>
      <c r="AH78" s="179">
        <f t="shared" ref="AH78:AH103" si="6">SUM(N78+R78+V78+Z78+AD78)</f>
        <v>15961.931</v>
      </c>
      <c r="AI78" s="179">
        <f t="shared" ref="AI78:AI103" si="7">SUM(O78+S78+W78+AA78+AE78)</f>
        <v>240873.14600000001</v>
      </c>
      <c r="AJ78" s="179">
        <f t="shared" ref="AJ78:AJ103" si="8">SUM(P78+T78+X78+AB78+AF78)</f>
        <v>256835.07699999999</v>
      </c>
    </row>
    <row r="79" spans="1:36">
      <c r="A79" s="20" t="s">
        <v>5</v>
      </c>
      <c r="B79" s="13" t="s">
        <v>111</v>
      </c>
      <c r="D79" s="916">
        <v>57378.633999999998</v>
      </c>
      <c r="E79" s="858">
        <v>13743</v>
      </c>
      <c r="F79" s="916">
        <f t="shared" ref="F79:F104" si="9">SUM(D79/E79)</f>
        <v>4.1751170777850541</v>
      </c>
      <c r="G79" s="916">
        <v>365531.91300000006</v>
      </c>
      <c r="H79" s="858">
        <v>52213</v>
      </c>
      <c r="I79" s="916">
        <f t="shared" ref="I79:I104" si="10">SUM(G79/H79)</f>
        <v>7.0007835788022152</v>
      </c>
      <c r="J79" s="916">
        <v>422910.54700000008</v>
      </c>
      <c r="K79" s="878">
        <v>65956</v>
      </c>
      <c r="L79" s="916">
        <f t="shared" ref="L79:L104" si="11">SUM(J79/K79)</f>
        <v>6.412010234095459</v>
      </c>
      <c r="N79" s="179">
        <v>14171.596</v>
      </c>
      <c r="O79" s="179">
        <v>328659.804</v>
      </c>
      <c r="P79" s="179">
        <v>342831.4</v>
      </c>
      <c r="R79" s="179">
        <v>18932.418000000001</v>
      </c>
      <c r="S79" s="179">
        <v>289.36200000000002</v>
      </c>
      <c r="T79" s="179">
        <v>19221.78</v>
      </c>
      <c r="V79" s="179">
        <v>361.2</v>
      </c>
      <c r="W79" s="179">
        <v>19552.683000000001</v>
      </c>
      <c r="X79" s="179">
        <v>19913.883000000002</v>
      </c>
      <c r="Z79" s="179">
        <v>21525.887999999999</v>
      </c>
      <c r="AA79" s="179"/>
      <c r="AB79" s="179">
        <v>21525.887999999999</v>
      </c>
      <c r="AD79" s="179">
        <v>2387.5320000000002</v>
      </c>
      <c r="AE79" s="179">
        <v>17030.063999999998</v>
      </c>
      <c r="AF79" s="179">
        <v>19417.596000000001</v>
      </c>
      <c r="AH79" s="179">
        <f t="shared" si="6"/>
        <v>57378.633999999998</v>
      </c>
      <c r="AI79" s="179">
        <f t="shared" si="7"/>
        <v>365531.91300000006</v>
      </c>
      <c r="AJ79" s="179">
        <f t="shared" si="8"/>
        <v>422910.54700000008</v>
      </c>
    </row>
    <row r="80" spans="1:36">
      <c r="A80" s="20" t="s">
        <v>7</v>
      </c>
      <c r="B80" s="13" t="s">
        <v>112</v>
      </c>
      <c r="D80" s="916">
        <v>70706.922999999995</v>
      </c>
      <c r="E80" s="858">
        <v>27610</v>
      </c>
      <c r="F80" s="936">
        <f t="shared" si="9"/>
        <v>2.5609171676928648</v>
      </c>
      <c r="G80" s="916">
        <v>533469.84</v>
      </c>
      <c r="H80" s="858">
        <v>107766</v>
      </c>
      <c r="I80" s="916">
        <f t="shared" si="10"/>
        <v>4.9502611213184116</v>
      </c>
      <c r="J80" s="916">
        <v>604176.76300000004</v>
      </c>
      <c r="K80" s="878">
        <v>135376</v>
      </c>
      <c r="L80" s="916">
        <f t="shared" si="11"/>
        <v>4.4629532782767996</v>
      </c>
      <c r="N80" s="179">
        <v>6488.674</v>
      </c>
      <c r="O80" s="179">
        <v>512978.42599999998</v>
      </c>
      <c r="P80" s="179">
        <v>519467.1</v>
      </c>
      <c r="R80" s="179">
        <v>29056.695</v>
      </c>
      <c r="S80" s="179">
        <v>58.551000000000002</v>
      </c>
      <c r="T80" s="179">
        <v>29115.245999999999</v>
      </c>
      <c r="V80" s="179"/>
      <c r="W80" s="179">
        <v>3480.1990000000001</v>
      </c>
      <c r="X80" s="179">
        <v>3480.1990000000001</v>
      </c>
      <c r="Z80" s="179">
        <v>34845.762000000002</v>
      </c>
      <c r="AA80" s="179"/>
      <c r="AB80" s="179">
        <v>34845.762000000002</v>
      </c>
      <c r="AD80" s="179">
        <v>315.79199999999997</v>
      </c>
      <c r="AE80" s="179">
        <v>16952.664000000001</v>
      </c>
      <c r="AF80" s="179">
        <v>17268.455999999998</v>
      </c>
      <c r="AH80" s="179">
        <f t="shared" si="6"/>
        <v>70706.922999999995</v>
      </c>
      <c r="AI80" s="179">
        <f t="shared" si="7"/>
        <v>533469.84</v>
      </c>
      <c r="AJ80" s="179">
        <f t="shared" si="8"/>
        <v>604176.76300000004</v>
      </c>
    </row>
    <row r="81" spans="1:36">
      <c r="A81" s="20" t="s">
        <v>9</v>
      </c>
      <c r="B81" s="13" t="s">
        <v>113</v>
      </c>
      <c r="D81" s="916">
        <v>126832.425</v>
      </c>
      <c r="E81" s="858">
        <v>23670</v>
      </c>
      <c r="F81" s="916">
        <f t="shared" si="9"/>
        <v>5.3583618504435995</v>
      </c>
      <c r="G81" s="916">
        <v>662160.28899999987</v>
      </c>
      <c r="H81" s="858">
        <v>97516</v>
      </c>
      <c r="I81" s="916">
        <f t="shared" si="10"/>
        <v>6.7902732782312629</v>
      </c>
      <c r="J81" s="916">
        <v>788992.71399999992</v>
      </c>
      <c r="K81" s="878">
        <v>121186</v>
      </c>
      <c r="L81" s="916">
        <f t="shared" si="11"/>
        <v>6.5105929232749649</v>
      </c>
      <c r="N81" s="179">
        <v>7525.0680000000002</v>
      </c>
      <c r="O81" s="179">
        <v>646623.96299999999</v>
      </c>
      <c r="P81" s="179">
        <v>654149.03099999996</v>
      </c>
      <c r="R81" s="179">
        <v>58997.31</v>
      </c>
      <c r="S81" s="179">
        <v>270.22199999999998</v>
      </c>
      <c r="T81" s="179">
        <v>59267.531999999999</v>
      </c>
      <c r="V81" s="179"/>
      <c r="W81" s="179">
        <v>1368.5039999999999</v>
      </c>
      <c r="X81" s="179">
        <v>1368.5039999999999</v>
      </c>
      <c r="Z81" s="179">
        <v>60219.747000000003</v>
      </c>
      <c r="AA81" s="179"/>
      <c r="AB81" s="179">
        <v>60219.747000000003</v>
      </c>
      <c r="AD81" s="179">
        <v>90.3</v>
      </c>
      <c r="AE81" s="179">
        <v>13897.6</v>
      </c>
      <c r="AF81" s="179">
        <v>13987.9</v>
      </c>
      <c r="AH81" s="179">
        <f t="shared" si="6"/>
        <v>126832.425</v>
      </c>
      <c r="AI81" s="179">
        <f t="shared" si="7"/>
        <v>662160.28899999987</v>
      </c>
      <c r="AJ81" s="179">
        <f t="shared" si="8"/>
        <v>788992.71399999992</v>
      </c>
    </row>
    <row r="82" spans="1:36">
      <c r="A82" s="20" t="s">
        <v>11</v>
      </c>
      <c r="B82" s="13" t="s">
        <v>114</v>
      </c>
      <c r="D82" s="916">
        <v>88005.878000000012</v>
      </c>
      <c r="E82" s="858">
        <v>21313</v>
      </c>
      <c r="F82" s="916">
        <f t="shared" si="9"/>
        <v>4.129211185661334</v>
      </c>
      <c r="G82" s="916">
        <v>722550.68099999998</v>
      </c>
      <c r="H82" s="858">
        <v>92979</v>
      </c>
      <c r="I82" s="916">
        <f t="shared" si="10"/>
        <v>7.7711169296292706</v>
      </c>
      <c r="J82" s="916">
        <v>810556.55899999989</v>
      </c>
      <c r="K82" s="878">
        <v>114292</v>
      </c>
      <c r="L82" s="916">
        <f t="shared" si="11"/>
        <v>7.0919798323592191</v>
      </c>
      <c r="N82" s="179">
        <v>52713.73</v>
      </c>
      <c r="O82" s="179">
        <v>645547.31299999997</v>
      </c>
      <c r="P82" s="179">
        <v>698261.04299999995</v>
      </c>
      <c r="R82" s="179">
        <v>19314.522000000001</v>
      </c>
      <c r="S82" s="179"/>
      <c r="T82" s="179">
        <v>19314.522000000001</v>
      </c>
      <c r="V82" s="179">
        <v>1773.4059999999999</v>
      </c>
      <c r="W82" s="179">
        <v>66537.683999999994</v>
      </c>
      <c r="X82" s="179">
        <v>68311.09</v>
      </c>
      <c r="Z82" s="179">
        <v>10402.59</v>
      </c>
      <c r="AA82" s="179"/>
      <c r="AB82" s="179">
        <v>10402.59</v>
      </c>
      <c r="AD82" s="179">
        <v>3801.63</v>
      </c>
      <c r="AE82" s="179">
        <v>10465.683999999999</v>
      </c>
      <c r="AF82" s="179">
        <v>14267.314</v>
      </c>
      <c r="AH82" s="179">
        <f t="shared" si="6"/>
        <v>88005.878000000012</v>
      </c>
      <c r="AI82" s="179">
        <f t="shared" si="7"/>
        <v>722550.68099999998</v>
      </c>
      <c r="AJ82" s="179">
        <f t="shared" si="8"/>
        <v>810556.55899999989</v>
      </c>
    </row>
    <row r="83" spans="1:36">
      <c r="A83" s="20" t="s">
        <v>13</v>
      </c>
      <c r="B83" s="13" t="s">
        <v>115</v>
      </c>
      <c r="D83" s="916">
        <v>66254.331000000006</v>
      </c>
      <c r="E83" s="858">
        <v>12317</v>
      </c>
      <c r="F83" s="916">
        <f t="shared" si="9"/>
        <v>5.3790964520581319</v>
      </c>
      <c r="G83" s="916">
        <v>557424.47399999993</v>
      </c>
      <c r="H83" s="858">
        <v>50122</v>
      </c>
      <c r="I83" s="916">
        <f t="shared" si="10"/>
        <v>11.121353377758268</v>
      </c>
      <c r="J83" s="916">
        <v>623678.80499999993</v>
      </c>
      <c r="K83" s="878">
        <v>62439</v>
      </c>
      <c r="L83" s="916">
        <f t="shared" si="11"/>
        <v>9.988609763128812</v>
      </c>
      <c r="N83" s="179">
        <v>7820.7939999999999</v>
      </c>
      <c r="O83" s="179">
        <v>534241.44299999997</v>
      </c>
      <c r="P83" s="179">
        <v>542062.23699999996</v>
      </c>
      <c r="R83" s="179">
        <v>49122.896999999997</v>
      </c>
      <c r="S83" s="179">
        <v>153.12</v>
      </c>
      <c r="T83" s="179">
        <v>49276.017</v>
      </c>
      <c r="V83" s="179"/>
      <c r="W83" s="179">
        <v>3260.489</v>
      </c>
      <c r="X83" s="179">
        <v>3260.489</v>
      </c>
      <c r="Z83" s="179">
        <v>6586.0739999999996</v>
      </c>
      <c r="AA83" s="179"/>
      <c r="AB83" s="179">
        <v>6586.0739999999996</v>
      </c>
      <c r="AD83" s="179">
        <v>2724.5659999999998</v>
      </c>
      <c r="AE83" s="179">
        <v>19769.421999999999</v>
      </c>
      <c r="AF83" s="179">
        <v>22493.988000000001</v>
      </c>
      <c r="AH83" s="179">
        <f t="shared" si="6"/>
        <v>66254.331000000006</v>
      </c>
      <c r="AI83" s="179">
        <f t="shared" si="7"/>
        <v>557424.47399999993</v>
      </c>
      <c r="AJ83" s="179">
        <f t="shared" si="8"/>
        <v>623678.80499999993</v>
      </c>
    </row>
    <row r="84" spans="1:36">
      <c r="A84" s="20" t="s">
        <v>15</v>
      </c>
      <c r="B84" s="13" t="s">
        <v>116</v>
      </c>
      <c r="D84" s="916">
        <v>95235.631999999998</v>
      </c>
      <c r="E84" s="858">
        <v>22974</v>
      </c>
      <c r="F84" s="916">
        <f t="shared" si="9"/>
        <v>4.1453657177679117</v>
      </c>
      <c r="G84" s="916">
        <v>812606.326</v>
      </c>
      <c r="H84" s="858">
        <v>89404</v>
      </c>
      <c r="I84" s="916">
        <f t="shared" si="10"/>
        <v>9.0891495458816163</v>
      </c>
      <c r="J84" s="916">
        <v>907841.9580000001</v>
      </c>
      <c r="K84" s="878">
        <v>112378</v>
      </c>
      <c r="L84" s="916">
        <f t="shared" si="11"/>
        <v>8.0784669419281361</v>
      </c>
      <c r="N84" s="179">
        <v>37168.169000000002</v>
      </c>
      <c r="O84" s="179">
        <v>578467.90700000001</v>
      </c>
      <c r="P84" s="179">
        <v>615636.076</v>
      </c>
      <c r="R84" s="179">
        <v>23236.133999999998</v>
      </c>
      <c r="S84" s="179">
        <v>925.15800000000002</v>
      </c>
      <c r="T84" s="179">
        <v>24161.292000000001</v>
      </c>
      <c r="V84" s="179">
        <v>8854.3019999999997</v>
      </c>
      <c r="W84" s="179">
        <v>220862.80100000001</v>
      </c>
      <c r="X84" s="179">
        <v>229717.103</v>
      </c>
      <c r="Z84" s="179">
        <v>18536.307000000001</v>
      </c>
      <c r="AA84" s="179"/>
      <c r="AB84" s="179">
        <v>18536.307000000001</v>
      </c>
      <c r="AD84" s="179">
        <v>7440.72</v>
      </c>
      <c r="AE84" s="179">
        <v>12350.46</v>
      </c>
      <c r="AF84" s="179">
        <v>19791.18</v>
      </c>
      <c r="AH84" s="179">
        <f t="shared" si="6"/>
        <v>95235.631999999998</v>
      </c>
      <c r="AI84" s="179">
        <f t="shared" si="7"/>
        <v>812606.326</v>
      </c>
      <c r="AJ84" s="179">
        <f t="shared" si="8"/>
        <v>907841.9580000001</v>
      </c>
    </row>
    <row r="85" spans="1:36">
      <c r="A85" s="20" t="s">
        <v>19</v>
      </c>
      <c r="B85" s="13" t="s">
        <v>117</v>
      </c>
      <c r="D85" s="916">
        <v>70905.464000000007</v>
      </c>
      <c r="E85" s="858">
        <v>13734</v>
      </c>
      <c r="F85" s="916">
        <f t="shared" si="9"/>
        <v>5.1627686034658513</v>
      </c>
      <c r="G85" s="916">
        <v>562829.61800000002</v>
      </c>
      <c r="H85" s="858">
        <v>55848</v>
      </c>
      <c r="I85" s="916">
        <f t="shared" si="10"/>
        <v>10.077883147113594</v>
      </c>
      <c r="J85" s="916">
        <v>633735.08200000005</v>
      </c>
      <c r="K85" s="878">
        <v>69582</v>
      </c>
      <c r="L85" s="916">
        <f t="shared" si="11"/>
        <v>9.10774456037481</v>
      </c>
      <c r="N85" s="179">
        <v>9405.0949999999993</v>
      </c>
      <c r="O85" s="179">
        <v>529006.52300000004</v>
      </c>
      <c r="P85" s="179">
        <v>538411.61800000002</v>
      </c>
      <c r="R85" s="179">
        <v>13230.438</v>
      </c>
      <c r="S85" s="179">
        <v>440.22</v>
      </c>
      <c r="T85" s="179">
        <v>13670.657999999999</v>
      </c>
      <c r="V85" s="179">
        <v>105.65900000000001</v>
      </c>
      <c r="W85" s="179">
        <v>6623.5659999999998</v>
      </c>
      <c r="X85" s="179">
        <v>6729.2250000000004</v>
      </c>
      <c r="Z85" s="179">
        <v>46505.675999999999</v>
      </c>
      <c r="AA85" s="179">
        <v>6103.4849999999997</v>
      </c>
      <c r="AB85" s="179">
        <v>52609.161</v>
      </c>
      <c r="AD85" s="179">
        <v>1658.596</v>
      </c>
      <c r="AE85" s="179">
        <v>20655.824000000001</v>
      </c>
      <c r="AF85" s="179">
        <v>22314.42</v>
      </c>
      <c r="AH85" s="179">
        <f t="shared" si="6"/>
        <v>70905.464000000007</v>
      </c>
      <c r="AI85" s="179">
        <f t="shared" si="7"/>
        <v>562829.61800000002</v>
      </c>
      <c r="AJ85" s="179">
        <f t="shared" si="8"/>
        <v>633735.08200000005</v>
      </c>
    </row>
    <row r="86" spans="1:36">
      <c r="A86" s="20" t="s">
        <v>21</v>
      </c>
      <c r="B86" s="13" t="s">
        <v>118</v>
      </c>
      <c r="D86" s="916">
        <v>112051.524</v>
      </c>
      <c r="E86" s="858">
        <v>10500</v>
      </c>
      <c r="F86" s="936">
        <f t="shared" si="9"/>
        <v>10.671573714285715</v>
      </c>
      <c r="G86" s="916">
        <v>346719.46100000001</v>
      </c>
      <c r="H86" s="858">
        <v>45734</v>
      </c>
      <c r="I86" s="916">
        <f t="shared" si="10"/>
        <v>7.5812188087637207</v>
      </c>
      <c r="J86" s="916">
        <v>458770.98499999993</v>
      </c>
      <c r="K86" s="878">
        <v>56234</v>
      </c>
      <c r="L86" s="916">
        <f t="shared" si="11"/>
        <v>8.1582491908809605</v>
      </c>
      <c r="N86" s="179">
        <v>68605.812000000005</v>
      </c>
      <c r="O86" s="179">
        <v>336102.908</v>
      </c>
      <c r="P86" s="179">
        <v>404708.72</v>
      </c>
      <c r="R86" s="179">
        <v>19094.585999999999</v>
      </c>
      <c r="S86" s="179">
        <v>474.93299999999999</v>
      </c>
      <c r="T86" s="179">
        <v>19569.519</v>
      </c>
      <c r="V86" s="179"/>
      <c r="W86" s="179">
        <v>738.03599999999994</v>
      </c>
      <c r="X86" s="179">
        <v>738.03599999999994</v>
      </c>
      <c r="Z86" s="179">
        <v>24351.126</v>
      </c>
      <c r="AA86" s="179"/>
      <c r="AB86" s="179">
        <v>24351.126</v>
      </c>
      <c r="AD86" s="179"/>
      <c r="AE86" s="179">
        <v>9403.5840000000007</v>
      </c>
      <c r="AF86" s="179">
        <v>9403.5840000000007</v>
      </c>
      <c r="AH86" s="179">
        <f t="shared" si="6"/>
        <v>112051.524</v>
      </c>
      <c r="AI86" s="179">
        <f t="shared" si="7"/>
        <v>346719.46100000001</v>
      </c>
      <c r="AJ86" s="179">
        <f t="shared" si="8"/>
        <v>458770.98499999993</v>
      </c>
    </row>
    <row r="87" spans="1:36">
      <c r="A87" s="20" t="s">
        <v>23</v>
      </c>
      <c r="B87" s="13" t="s">
        <v>119</v>
      </c>
      <c r="D87" s="916">
        <v>268772.98700000002</v>
      </c>
      <c r="E87" s="858">
        <v>16860</v>
      </c>
      <c r="F87" s="936">
        <f t="shared" si="9"/>
        <v>15.941458303677344</v>
      </c>
      <c r="G87" s="916">
        <v>878323.13500000001</v>
      </c>
      <c r="H87" s="858">
        <v>63695</v>
      </c>
      <c r="I87" s="916">
        <f t="shared" si="10"/>
        <v>13.78951464008164</v>
      </c>
      <c r="J87" s="916">
        <v>1147096.122</v>
      </c>
      <c r="K87" s="878">
        <v>80555</v>
      </c>
      <c r="L87" s="916">
        <f t="shared" si="11"/>
        <v>14.239912134566445</v>
      </c>
      <c r="N87" s="179">
        <v>8012.4459999999999</v>
      </c>
      <c r="O87" s="179">
        <v>762922.26800000004</v>
      </c>
      <c r="P87" s="179">
        <v>770934.71400000004</v>
      </c>
      <c r="R87" s="179">
        <v>197715.85200000001</v>
      </c>
      <c r="S87" s="179">
        <v>4501.902</v>
      </c>
      <c r="T87" s="179">
        <v>202217.75399999999</v>
      </c>
      <c r="V87" s="179"/>
      <c r="W87" s="179">
        <v>26448.082999999999</v>
      </c>
      <c r="X87" s="179">
        <v>26448.082999999999</v>
      </c>
      <c r="Z87" s="179">
        <v>56539.821000000004</v>
      </c>
      <c r="AA87" s="179"/>
      <c r="AB87" s="179">
        <v>56539.821000000004</v>
      </c>
      <c r="AD87" s="179">
        <v>6504.8680000000004</v>
      </c>
      <c r="AE87" s="179">
        <v>84450.881999999998</v>
      </c>
      <c r="AF87" s="179">
        <v>90955.75</v>
      </c>
      <c r="AH87" s="179">
        <f t="shared" si="6"/>
        <v>268772.98700000002</v>
      </c>
      <c r="AI87" s="179">
        <f t="shared" si="7"/>
        <v>878323.13500000001</v>
      </c>
      <c r="AJ87" s="179">
        <f t="shared" si="8"/>
        <v>1147096.122</v>
      </c>
    </row>
    <row r="88" spans="1:36">
      <c r="A88" s="20" t="s">
        <v>25</v>
      </c>
      <c r="B88" s="13" t="s">
        <v>120</v>
      </c>
      <c r="D88" s="916">
        <v>106116.982</v>
      </c>
      <c r="E88" s="858">
        <v>27019</v>
      </c>
      <c r="F88" s="916">
        <f t="shared" si="9"/>
        <v>3.9274947999555869</v>
      </c>
      <c r="G88" s="916">
        <v>747247.6939999999</v>
      </c>
      <c r="H88" s="858">
        <v>109324</v>
      </c>
      <c r="I88" s="916">
        <f t="shared" si="10"/>
        <v>6.8351660568585118</v>
      </c>
      <c r="J88" s="916">
        <v>853364.67599999986</v>
      </c>
      <c r="K88" s="878">
        <v>136343</v>
      </c>
      <c r="L88" s="916">
        <f t="shared" si="11"/>
        <v>6.2589548124949568</v>
      </c>
      <c r="N88" s="179">
        <v>11450.696</v>
      </c>
      <c r="O88" s="179">
        <v>714042.01899999997</v>
      </c>
      <c r="P88" s="179">
        <v>725492.71499999997</v>
      </c>
      <c r="R88" s="179">
        <v>62624.775000000001</v>
      </c>
      <c r="S88" s="179">
        <v>572.63400000000001</v>
      </c>
      <c r="T88" s="179">
        <v>63197.409</v>
      </c>
      <c r="V88" s="179"/>
      <c r="W88" s="179">
        <v>2319.933</v>
      </c>
      <c r="X88" s="179">
        <v>2319.933</v>
      </c>
      <c r="Z88" s="179">
        <v>31010.715</v>
      </c>
      <c r="AA88" s="179"/>
      <c r="AB88" s="179">
        <v>31010.715</v>
      </c>
      <c r="AD88" s="179">
        <v>1030.796</v>
      </c>
      <c r="AE88" s="179">
        <v>30313.108</v>
      </c>
      <c r="AF88" s="179">
        <v>31343.903999999999</v>
      </c>
      <c r="AH88" s="179">
        <f t="shared" si="6"/>
        <v>106116.982</v>
      </c>
      <c r="AI88" s="179">
        <f t="shared" si="7"/>
        <v>747247.6939999999</v>
      </c>
      <c r="AJ88" s="179">
        <f t="shared" si="8"/>
        <v>853364.67599999986</v>
      </c>
    </row>
    <row r="89" spans="1:36">
      <c r="A89" s="20" t="s">
        <v>27</v>
      </c>
      <c r="B89" s="13" t="s">
        <v>121</v>
      </c>
      <c r="D89" s="916">
        <v>51597.813999999998</v>
      </c>
      <c r="E89" s="858">
        <v>12176</v>
      </c>
      <c r="F89" s="916">
        <f t="shared" si="9"/>
        <v>4.2376654073587385</v>
      </c>
      <c r="G89" s="916">
        <v>344326.70199999999</v>
      </c>
      <c r="H89" s="858">
        <v>54668</v>
      </c>
      <c r="I89" s="916">
        <f t="shared" si="10"/>
        <v>6.2985055608399794</v>
      </c>
      <c r="J89" s="916">
        <v>395924.51599999995</v>
      </c>
      <c r="K89" s="878">
        <v>66844</v>
      </c>
      <c r="L89" s="916">
        <f t="shared" si="11"/>
        <v>5.9231122613847162</v>
      </c>
      <c r="N89" s="179">
        <v>2152.8380000000002</v>
      </c>
      <c r="O89" s="179">
        <v>338513.946</v>
      </c>
      <c r="P89" s="179">
        <v>340666.78399999999</v>
      </c>
      <c r="R89" s="179">
        <v>17122.991999999998</v>
      </c>
      <c r="S89" s="179"/>
      <c r="T89" s="179">
        <v>17122.991999999998</v>
      </c>
      <c r="V89" s="179"/>
      <c r="W89" s="179">
        <v>345.197</v>
      </c>
      <c r="X89" s="179">
        <v>345.197</v>
      </c>
      <c r="Z89" s="179">
        <v>30631.482</v>
      </c>
      <c r="AA89" s="179">
        <v>218.97900000000001</v>
      </c>
      <c r="AB89" s="179">
        <v>30850.460999999999</v>
      </c>
      <c r="AD89" s="179">
        <v>1690.502</v>
      </c>
      <c r="AE89" s="179">
        <v>5248.58</v>
      </c>
      <c r="AF89" s="179">
        <v>6939.0820000000003</v>
      </c>
      <c r="AH89" s="179">
        <f t="shared" si="6"/>
        <v>51597.813999999998</v>
      </c>
      <c r="AI89" s="179">
        <f t="shared" si="7"/>
        <v>344326.70199999999</v>
      </c>
      <c r="AJ89" s="179">
        <f t="shared" si="8"/>
        <v>395924.51599999995</v>
      </c>
    </row>
    <row r="90" spans="1:36">
      <c r="A90" s="20" t="s">
        <v>29</v>
      </c>
      <c r="B90" s="13" t="s">
        <v>122</v>
      </c>
      <c r="D90" s="916">
        <v>77501.159</v>
      </c>
      <c r="E90" s="858">
        <v>14826</v>
      </c>
      <c r="F90" s="916">
        <f t="shared" si="9"/>
        <v>5.2273815594226356</v>
      </c>
      <c r="G90" s="916">
        <v>447514.73299999995</v>
      </c>
      <c r="H90" s="858">
        <v>59537</v>
      </c>
      <c r="I90" s="916">
        <f t="shared" si="10"/>
        <v>7.5165818398642852</v>
      </c>
      <c r="J90" s="916">
        <v>525015.89199999999</v>
      </c>
      <c r="K90" s="878">
        <v>74363</v>
      </c>
      <c r="L90" s="916">
        <f t="shared" si="11"/>
        <v>7.0601763242472737</v>
      </c>
      <c r="N90" s="179">
        <v>14860.628000000001</v>
      </c>
      <c r="O90" s="179">
        <v>429139.91899999999</v>
      </c>
      <c r="P90" s="179">
        <v>444000.54700000002</v>
      </c>
      <c r="R90" s="179">
        <v>51448.754999999997</v>
      </c>
      <c r="S90" s="179">
        <v>1092.3720000000001</v>
      </c>
      <c r="T90" s="179">
        <v>52541.127</v>
      </c>
      <c r="V90" s="179"/>
      <c r="W90" s="179">
        <v>5162.0320000000002</v>
      </c>
      <c r="X90" s="179">
        <v>5162.0320000000002</v>
      </c>
      <c r="Z90" s="179">
        <v>11065.356</v>
      </c>
      <c r="AA90" s="179"/>
      <c r="AB90" s="179">
        <v>11065.356</v>
      </c>
      <c r="AD90" s="179">
        <v>126.42</v>
      </c>
      <c r="AE90" s="179">
        <v>12120.41</v>
      </c>
      <c r="AF90" s="179">
        <v>12246.83</v>
      </c>
      <c r="AH90" s="179">
        <f t="shared" si="6"/>
        <v>77501.159</v>
      </c>
      <c r="AI90" s="179">
        <f t="shared" si="7"/>
        <v>447514.73299999995</v>
      </c>
      <c r="AJ90" s="179">
        <f t="shared" si="8"/>
        <v>525015.89199999999</v>
      </c>
    </row>
    <row r="91" spans="1:36">
      <c r="A91" s="20" t="s">
        <v>31</v>
      </c>
      <c r="B91" s="13" t="s">
        <v>123</v>
      </c>
      <c r="D91" s="916">
        <v>128734.53299999998</v>
      </c>
      <c r="E91" s="858">
        <v>15612</v>
      </c>
      <c r="F91" s="916">
        <f t="shared" si="9"/>
        <v>8.2458706764027667</v>
      </c>
      <c r="G91" s="916">
        <v>592688.13099999994</v>
      </c>
      <c r="H91" s="858">
        <v>63005</v>
      </c>
      <c r="I91" s="916">
        <f t="shared" si="10"/>
        <v>9.4070015236885958</v>
      </c>
      <c r="J91" s="916">
        <v>721422.66399999999</v>
      </c>
      <c r="K91" s="878">
        <v>78617</v>
      </c>
      <c r="L91" s="916">
        <f t="shared" si="11"/>
        <v>9.1764206723736592</v>
      </c>
      <c r="N91" s="179">
        <v>3360.4839999999999</v>
      </c>
      <c r="O91" s="179">
        <v>575135.61</v>
      </c>
      <c r="P91" s="179">
        <v>578496.09400000004</v>
      </c>
      <c r="R91" s="179">
        <v>65919.03</v>
      </c>
      <c r="S91" s="179">
        <v>58.551000000000002</v>
      </c>
      <c r="T91" s="179">
        <v>65977.581000000006</v>
      </c>
      <c r="V91" s="179"/>
      <c r="W91" s="179">
        <v>9497.69</v>
      </c>
      <c r="X91" s="179">
        <v>9497.69</v>
      </c>
      <c r="Z91" s="179">
        <v>57008.576999999997</v>
      </c>
      <c r="AA91" s="179"/>
      <c r="AB91" s="179">
        <v>57008.576999999997</v>
      </c>
      <c r="AD91" s="179">
        <v>2446.442</v>
      </c>
      <c r="AE91" s="179">
        <v>7996.28</v>
      </c>
      <c r="AF91" s="179">
        <v>10442.722</v>
      </c>
      <c r="AH91" s="179">
        <f t="shared" si="6"/>
        <v>128734.53299999998</v>
      </c>
      <c r="AI91" s="179">
        <f t="shared" si="7"/>
        <v>592688.13099999994</v>
      </c>
      <c r="AJ91" s="179">
        <f t="shared" si="8"/>
        <v>721422.66399999999</v>
      </c>
    </row>
    <row r="92" spans="1:36">
      <c r="A92" s="20" t="s">
        <v>33</v>
      </c>
      <c r="B92" s="13" t="s">
        <v>124</v>
      </c>
      <c r="D92" s="916">
        <v>81910.85100000001</v>
      </c>
      <c r="E92" s="858">
        <v>15900</v>
      </c>
      <c r="F92" s="916">
        <f t="shared" si="9"/>
        <v>5.1516258490566047</v>
      </c>
      <c r="G92" s="916">
        <v>665471.93500000006</v>
      </c>
      <c r="H92" s="858">
        <v>58142</v>
      </c>
      <c r="I92" s="916">
        <f t="shared" si="10"/>
        <v>11.445631987203743</v>
      </c>
      <c r="J92" s="916">
        <v>747382.78600000008</v>
      </c>
      <c r="K92" s="878">
        <v>74042</v>
      </c>
      <c r="L92" s="916">
        <f t="shared" si="11"/>
        <v>10.094038329596717</v>
      </c>
      <c r="N92" s="179">
        <v>9868.3770000000004</v>
      </c>
      <c r="O92" s="179">
        <v>614330.78599999996</v>
      </c>
      <c r="P92" s="179">
        <v>624199.16299999994</v>
      </c>
      <c r="R92" s="179">
        <v>55447.71</v>
      </c>
      <c r="S92" s="179">
        <v>289.79700000000003</v>
      </c>
      <c r="T92" s="179">
        <v>55737.506999999998</v>
      </c>
      <c r="V92" s="179"/>
      <c r="W92" s="179">
        <v>16160.93</v>
      </c>
      <c r="X92" s="179">
        <v>16160.93</v>
      </c>
      <c r="Z92" s="179">
        <v>12018.876</v>
      </c>
      <c r="AA92" s="179"/>
      <c r="AB92" s="179">
        <v>12018.876</v>
      </c>
      <c r="AD92" s="179">
        <v>4575.8879999999999</v>
      </c>
      <c r="AE92" s="179">
        <v>34690.421999999999</v>
      </c>
      <c r="AF92" s="179">
        <v>39266.31</v>
      </c>
      <c r="AH92" s="179">
        <f t="shared" si="6"/>
        <v>81910.85100000001</v>
      </c>
      <c r="AI92" s="179">
        <f t="shared" si="7"/>
        <v>665471.93500000006</v>
      </c>
      <c r="AJ92" s="179">
        <f t="shared" si="8"/>
        <v>747382.78600000008</v>
      </c>
    </row>
    <row r="93" spans="1:36">
      <c r="A93" s="20" t="s">
        <v>35</v>
      </c>
      <c r="B93" s="13" t="s">
        <v>125</v>
      </c>
      <c r="D93" s="916">
        <v>455985.66399999993</v>
      </c>
      <c r="E93" s="858">
        <v>35409</v>
      </c>
      <c r="F93" s="936">
        <f t="shared" si="9"/>
        <v>12.877676974780421</v>
      </c>
      <c r="G93" s="916">
        <v>1656793.605</v>
      </c>
      <c r="H93" s="858">
        <v>132687</v>
      </c>
      <c r="I93" s="916">
        <f t="shared" si="10"/>
        <v>12.486480250514369</v>
      </c>
      <c r="J93" s="916">
        <v>2112779.2689999999</v>
      </c>
      <c r="K93" s="878">
        <v>168096</v>
      </c>
      <c r="L93" s="916">
        <f t="shared" si="11"/>
        <v>12.568884857462402</v>
      </c>
      <c r="N93" s="179">
        <v>15965.630999999999</v>
      </c>
      <c r="O93" s="179">
        <v>1284690.676</v>
      </c>
      <c r="P93" s="179">
        <v>1300656.307</v>
      </c>
      <c r="R93" s="179">
        <v>317195.03999999998</v>
      </c>
      <c r="S93" s="179">
        <v>4618.482</v>
      </c>
      <c r="T93" s="179">
        <v>321813.522</v>
      </c>
      <c r="V93" s="179">
        <v>78.435000000000002</v>
      </c>
      <c r="W93" s="179">
        <v>62364.290999999997</v>
      </c>
      <c r="X93" s="179">
        <v>62442.726000000002</v>
      </c>
      <c r="Z93" s="179">
        <v>77727.191999999995</v>
      </c>
      <c r="AA93" s="179">
        <v>95.7</v>
      </c>
      <c r="AB93" s="179">
        <v>77822.892000000007</v>
      </c>
      <c r="AD93" s="179">
        <v>45019.366000000002</v>
      </c>
      <c r="AE93" s="179">
        <v>305024.45600000001</v>
      </c>
      <c r="AF93" s="179">
        <v>350043.82199999999</v>
      </c>
      <c r="AH93" s="179">
        <f t="shared" si="6"/>
        <v>455985.66399999993</v>
      </c>
      <c r="AI93" s="179">
        <f t="shared" si="7"/>
        <v>1656793.605</v>
      </c>
      <c r="AJ93" s="179">
        <f t="shared" si="8"/>
        <v>2112779.2689999999</v>
      </c>
    </row>
    <row r="94" spans="1:36">
      <c r="A94" s="20" t="s">
        <v>37</v>
      </c>
      <c r="B94" s="13" t="s">
        <v>126</v>
      </c>
      <c r="D94" s="916">
        <v>60895.766000000003</v>
      </c>
      <c r="E94" s="858">
        <v>18089</v>
      </c>
      <c r="F94" s="916">
        <f t="shared" si="9"/>
        <v>3.3664528719111062</v>
      </c>
      <c r="G94" s="916">
        <v>526645.17099999997</v>
      </c>
      <c r="H94" s="858">
        <v>77095</v>
      </c>
      <c r="I94" s="916">
        <f t="shared" si="10"/>
        <v>6.8311196705363511</v>
      </c>
      <c r="J94" s="916">
        <v>587540.93699999992</v>
      </c>
      <c r="K94" s="878">
        <v>95184</v>
      </c>
      <c r="L94" s="916">
        <f t="shared" si="11"/>
        <v>6.1726859241048908</v>
      </c>
      <c r="N94" s="179">
        <v>18704.618999999999</v>
      </c>
      <c r="O94" s="179">
        <v>499548.95600000001</v>
      </c>
      <c r="P94" s="179">
        <v>518253.57500000001</v>
      </c>
      <c r="R94" s="179">
        <v>25197.026999999998</v>
      </c>
      <c r="S94" s="179"/>
      <c r="T94" s="179">
        <v>25197.026999999998</v>
      </c>
      <c r="V94" s="179">
        <v>1330.7639999999999</v>
      </c>
      <c r="W94" s="179">
        <v>6176.027</v>
      </c>
      <c r="X94" s="179">
        <v>7506.7910000000002</v>
      </c>
      <c r="Z94" s="179">
        <v>15353.412</v>
      </c>
      <c r="AA94" s="179"/>
      <c r="AB94" s="179">
        <v>15353.412</v>
      </c>
      <c r="AD94" s="179">
        <v>309.94400000000002</v>
      </c>
      <c r="AE94" s="179">
        <v>20920.187999999998</v>
      </c>
      <c r="AF94" s="179">
        <v>21230.132000000001</v>
      </c>
      <c r="AH94" s="179">
        <f t="shared" si="6"/>
        <v>60895.766000000003</v>
      </c>
      <c r="AI94" s="179">
        <f t="shared" si="7"/>
        <v>526645.17099999997</v>
      </c>
      <c r="AJ94" s="179">
        <f t="shared" si="8"/>
        <v>587540.93699999992</v>
      </c>
    </row>
    <row r="95" spans="1:36">
      <c r="A95" s="20" t="s">
        <v>39</v>
      </c>
      <c r="B95" s="13" t="s">
        <v>127</v>
      </c>
      <c r="D95" s="916">
        <v>94451.482999999993</v>
      </c>
      <c r="E95" s="858">
        <v>18940</v>
      </c>
      <c r="F95" s="916">
        <f t="shared" si="9"/>
        <v>4.9868787222808866</v>
      </c>
      <c r="G95" s="916">
        <v>525181.51399999997</v>
      </c>
      <c r="H95" s="858">
        <v>88456</v>
      </c>
      <c r="I95" s="916">
        <f t="shared" si="10"/>
        <v>5.9372062268246353</v>
      </c>
      <c r="J95" s="916">
        <v>619632.99699999997</v>
      </c>
      <c r="K95" s="878">
        <v>107396</v>
      </c>
      <c r="L95" s="916">
        <f t="shared" si="11"/>
        <v>5.76960964095497</v>
      </c>
      <c r="N95" s="179">
        <v>4430.7709999999997</v>
      </c>
      <c r="O95" s="179">
        <v>512361.71399999998</v>
      </c>
      <c r="P95" s="179">
        <v>516792.48499999999</v>
      </c>
      <c r="R95" s="179">
        <v>44211.747000000003</v>
      </c>
      <c r="S95" s="179">
        <v>2718.924</v>
      </c>
      <c r="T95" s="179">
        <v>46930.671000000002</v>
      </c>
      <c r="V95" s="179"/>
      <c r="W95" s="179">
        <v>839.79399999999998</v>
      </c>
      <c r="X95" s="179">
        <v>839.79399999999998</v>
      </c>
      <c r="Z95" s="179">
        <v>45373.718999999997</v>
      </c>
      <c r="AA95" s="179"/>
      <c r="AB95" s="179">
        <v>45373.718999999997</v>
      </c>
      <c r="AD95" s="179">
        <v>435.24599999999998</v>
      </c>
      <c r="AE95" s="179">
        <v>9261.0820000000003</v>
      </c>
      <c r="AF95" s="179">
        <v>9696.3279999999995</v>
      </c>
      <c r="AH95" s="179">
        <f t="shared" si="6"/>
        <v>94451.482999999993</v>
      </c>
      <c r="AI95" s="179">
        <f t="shared" si="7"/>
        <v>525181.51399999997</v>
      </c>
      <c r="AJ95" s="179">
        <f t="shared" si="8"/>
        <v>619632.99699999997</v>
      </c>
    </row>
    <row r="96" spans="1:36">
      <c r="A96" s="20" t="s">
        <v>41</v>
      </c>
      <c r="B96" s="13" t="s">
        <v>128</v>
      </c>
      <c r="D96" s="916">
        <v>88776.793999999994</v>
      </c>
      <c r="E96" s="858">
        <v>12097</v>
      </c>
      <c r="F96" s="916">
        <f t="shared" si="9"/>
        <v>7.3387446474332476</v>
      </c>
      <c r="G96" s="916">
        <v>537164.16399999999</v>
      </c>
      <c r="H96" s="858">
        <v>49620</v>
      </c>
      <c r="I96" s="916">
        <f t="shared" si="10"/>
        <v>10.825557517130189</v>
      </c>
      <c r="J96" s="916">
        <v>625940.9580000001</v>
      </c>
      <c r="K96" s="878">
        <v>61717</v>
      </c>
      <c r="L96" s="916">
        <f t="shared" si="11"/>
        <v>10.142115754168222</v>
      </c>
      <c r="N96" s="179">
        <v>18391.233</v>
      </c>
      <c r="O96" s="179">
        <v>450178.03700000001</v>
      </c>
      <c r="P96" s="179">
        <v>468569.27</v>
      </c>
      <c r="R96" s="179">
        <v>42420.678</v>
      </c>
      <c r="S96" s="179">
        <v>928.29</v>
      </c>
      <c r="T96" s="179">
        <v>43348.968000000001</v>
      </c>
      <c r="V96" s="179"/>
      <c r="W96" s="179">
        <v>30817.285</v>
      </c>
      <c r="X96" s="179">
        <v>30817.285</v>
      </c>
      <c r="Z96" s="179">
        <v>23882.978999999999</v>
      </c>
      <c r="AA96" s="179"/>
      <c r="AB96" s="179">
        <v>23882.978999999999</v>
      </c>
      <c r="AD96" s="179">
        <v>4081.904</v>
      </c>
      <c r="AE96" s="179">
        <v>55240.552000000003</v>
      </c>
      <c r="AF96" s="179">
        <v>59322.455999999998</v>
      </c>
      <c r="AH96" s="179">
        <f t="shared" si="6"/>
        <v>88776.793999999994</v>
      </c>
      <c r="AI96" s="179">
        <f t="shared" si="7"/>
        <v>537164.16399999999</v>
      </c>
      <c r="AJ96" s="179">
        <f t="shared" si="8"/>
        <v>625940.9580000001</v>
      </c>
    </row>
    <row r="97" spans="1:36">
      <c r="A97" s="20" t="s">
        <v>43</v>
      </c>
      <c r="B97" s="13" t="s">
        <v>129</v>
      </c>
      <c r="D97" s="916">
        <v>42281.607000000004</v>
      </c>
      <c r="E97" s="858">
        <v>9750</v>
      </c>
      <c r="F97" s="916">
        <f t="shared" si="9"/>
        <v>4.3365750769230775</v>
      </c>
      <c r="G97" s="916">
        <v>358207.14399999997</v>
      </c>
      <c r="H97" s="858">
        <v>43663</v>
      </c>
      <c r="I97" s="916">
        <f t="shared" si="10"/>
        <v>8.2039059157639187</v>
      </c>
      <c r="J97" s="916">
        <v>400488.75099999999</v>
      </c>
      <c r="K97" s="878">
        <v>53413</v>
      </c>
      <c r="L97" s="916">
        <f t="shared" si="11"/>
        <v>7.4979639975286911</v>
      </c>
      <c r="N97" s="179">
        <v>5250.0569999999998</v>
      </c>
      <c r="O97" s="179">
        <v>356337.96799999999</v>
      </c>
      <c r="P97" s="179">
        <v>361588.02500000002</v>
      </c>
      <c r="R97" s="179">
        <v>22576.760999999999</v>
      </c>
      <c r="S97" s="179"/>
      <c r="T97" s="179">
        <v>22576.760999999999</v>
      </c>
      <c r="V97" s="179"/>
      <c r="W97" s="179">
        <v>131.804</v>
      </c>
      <c r="X97" s="179">
        <v>131.804</v>
      </c>
      <c r="Z97" s="179">
        <v>14454.789000000001</v>
      </c>
      <c r="AA97" s="179"/>
      <c r="AB97" s="179">
        <v>14454.789000000001</v>
      </c>
      <c r="AD97" s="179"/>
      <c r="AE97" s="179">
        <v>1737.3720000000001</v>
      </c>
      <c r="AF97" s="179">
        <v>1737.3720000000001</v>
      </c>
      <c r="AH97" s="179">
        <f t="shared" si="6"/>
        <v>42281.607000000004</v>
      </c>
      <c r="AI97" s="179">
        <f t="shared" si="7"/>
        <v>358207.14399999997</v>
      </c>
      <c r="AJ97" s="179">
        <f t="shared" si="8"/>
        <v>400488.75099999999</v>
      </c>
    </row>
    <row r="98" spans="1:36">
      <c r="A98" s="20" t="s">
        <v>17</v>
      </c>
      <c r="B98" s="13" t="s">
        <v>130</v>
      </c>
      <c r="D98" s="916">
        <v>46830.078999999998</v>
      </c>
      <c r="E98" s="858">
        <v>4882</v>
      </c>
      <c r="F98" s="916">
        <f t="shared" si="9"/>
        <v>9.5923963539532977</v>
      </c>
      <c r="G98" s="916">
        <v>212617.092</v>
      </c>
      <c r="H98" s="858">
        <v>21782</v>
      </c>
      <c r="I98" s="916">
        <f t="shared" si="10"/>
        <v>9.7611372693049301</v>
      </c>
      <c r="J98" s="916">
        <v>259447.17100000003</v>
      </c>
      <c r="K98" s="878">
        <v>26664</v>
      </c>
      <c r="L98" s="916">
        <f t="shared" si="11"/>
        <v>9.7302419366936697</v>
      </c>
      <c r="N98" s="179">
        <v>32249.14</v>
      </c>
      <c r="O98" s="179">
        <v>207444.98699999999</v>
      </c>
      <c r="P98" s="179">
        <v>239694.12700000001</v>
      </c>
      <c r="R98" s="179">
        <v>10752.939</v>
      </c>
      <c r="S98" s="179"/>
      <c r="T98" s="179">
        <v>10752.939</v>
      </c>
      <c r="V98" s="179"/>
      <c r="W98" s="179">
        <v>296.67899999999997</v>
      </c>
      <c r="X98" s="179">
        <v>296.67899999999997</v>
      </c>
      <c r="Z98" s="179">
        <v>3828</v>
      </c>
      <c r="AA98" s="179"/>
      <c r="AB98" s="179">
        <v>3828</v>
      </c>
      <c r="AD98" s="179"/>
      <c r="AE98" s="179">
        <v>4875.4260000000004</v>
      </c>
      <c r="AF98" s="179">
        <v>4875.4260000000004</v>
      </c>
      <c r="AH98" s="179">
        <f t="shared" si="6"/>
        <v>46830.078999999998</v>
      </c>
      <c r="AI98" s="179">
        <f t="shared" si="7"/>
        <v>212617.092</v>
      </c>
      <c r="AJ98" s="179">
        <f t="shared" si="8"/>
        <v>259447.17100000003</v>
      </c>
    </row>
    <row r="99" spans="1:36">
      <c r="A99" s="20" t="s">
        <v>252</v>
      </c>
      <c r="B99" s="13" t="s">
        <v>45</v>
      </c>
      <c r="D99" s="916">
        <v>29476.865999999998</v>
      </c>
      <c r="E99" s="858">
        <v>8152</v>
      </c>
      <c r="F99" s="916">
        <f t="shared" si="9"/>
        <v>3.6159060353287535</v>
      </c>
      <c r="G99" s="916">
        <v>527601.51800000004</v>
      </c>
      <c r="H99" s="858">
        <v>38326</v>
      </c>
      <c r="I99" s="916">
        <f t="shared" si="10"/>
        <v>13.766151385482441</v>
      </c>
      <c r="J99" s="916">
        <v>557078.38399999996</v>
      </c>
      <c r="K99" s="878">
        <v>46478</v>
      </c>
      <c r="L99" s="916">
        <f t="shared" si="11"/>
        <v>11.985851026292009</v>
      </c>
      <c r="N99" s="179">
        <v>8190.64</v>
      </c>
      <c r="O99" s="179">
        <v>318243.66399999999</v>
      </c>
      <c r="P99" s="179">
        <v>326434.304</v>
      </c>
      <c r="R99" s="179">
        <v>15417.444</v>
      </c>
      <c r="S99" s="179">
        <v>219.066</v>
      </c>
      <c r="T99" s="179">
        <v>15636.51</v>
      </c>
      <c r="V99" s="179">
        <v>3432.26</v>
      </c>
      <c r="W99" s="179">
        <v>200418.64600000001</v>
      </c>
      <c r="X99" s="179">
        <v>203850.90599999999</v>
      </c>
      <c r="Z99" s="179">
        <v>2436.5219999999999</v>
      </c>
      <c r="AA99" s="179"/>
      <c r="AB99" s="179">
        <v>2436.5219999999999</v>
      </c>
      <c r="AD99" s="179"/>
      <c r="AE99" s="179">
        <v>8720.1419999999998</v>
      </c>
      <c r="AF99" s="179">
        <v>8720.1419999999998</v>
      </c>
      <c r="AH99" s="179">
        <f t="shared" si="6"/>
        <v>29476.865999999998</v>
      </c>
      <c r="AI99" s="179">
        <f t="shared" si="7"/>
        <v>527601.51800000004</v>
      </c>
      <c r="AJ99" s="179">
        <f t="shared" si="8"/>
        <v>557078.38399999996</v>
      </c>
    </row>
    <row r="100" spans="1:36">
      <c r="A100" s="20" t="s">
        <v>253</v>
      </c>
      <c r="B100" s="13" t="s">
        <v>46</v>
      </c>
      <c r="D100" s="916">
        <v>67273.345000000001</v>
      </c>
      <c r="E100" s="858">
        <v>10572</v>
      </c>
      <c r="F100" s="916">
        <f t="shared" si="9"/>
        <v>6.3633508323874386</v>
      </c>
      <c r="G100" s="916">
        <v>571371.88500000001</v>
      </c>
      <c r="H100" s="858">
        <v>51401</v>
      </c>
      <c r="I100" s="916">
        <f t="shared" si="10"/>
        <v>11.115968269099824</v>
      </c>
      <c r="J100" s="916">
        <v>638645.23</v>
      </c>
      <c r="K100" s="879">
        <v>61973</v>
      </c>
      <c r="L100" s="916">
        <f t="shared" si="11"/>
        <v>10.305217272037822</v>
      </c>
      <c r="N100" s="179">
        <v>9905.1360000000004</v>
      </c>
      <c r="O100" s="179">
        <v>563065.08299999998</v>
      </c>
      <c r="P100" s="179">
        <v>572970.21900000004</v>
      </c>
      <c r="R100" s="179">
        <v>40424.027999999998</v>
      </c>
      <c r="S100" s="179"/>
      <c r="T100" s="179">
        <v>40424.027999999998</v>
      </c>
      <c r="V100" s="179"/>
      <c r="W100" s="179">
        <v>372.33800000000002</v>
      </c>
      <c r="X100" s="179">
        <v>372.33800000000002</v>
      </c>
      <c r="Z100" s="179">
        <v>16859.643</v>
      </c>
      <c r="AA100" s="179">
        <v>2799.8339999999998</v>
      </c>
      <c r="AB100" s="179">
        <v>19659.476999999999</v>
      </c>
      <c r="AD100" s="179">
        <v>84.537999999999997</v>
      </c>
      <c r="AE100" s="179">
        <v>5134.63</v>
      </c>
      <c r="AF100" s="179">
        <v>5219.1679999999997</v>
      </c>
      <c r="AH100" s="179">
        <f t="shared" si="6"/>
        <v>67273.345000000001</v>
      </c>
      <c r="AI100" s="179">
        <f t="shared" si="7"/>
        <v>571371.88500000001</v>
      </c>
      <c r="AJ100" s="179">
        <f t="shared" si="8"/>
        <v>638645.23</v>
      </c>
    </row>
    <row r="101" spans="1:36">
      <c r="A101" s="20" t="s">
        <v>254</v>
      </c>
      <c r="B101" s="13" t="s">
        <v>47</v>
      </c>
      <c r="D101" s="916">
        <v>517425.72000000003</v>
      </c>
      <c r="E101" s="858">
        <v>36245</v>
      </c>
      <c r="F101" s="936">
        <f t="shared" si="9"/>
        <v>14.275782038901918</v>
      </c>
      <c r="G101" s="916">
        <v>3094548.3829999994</v>
      </c>
      <c r="H101" s="858">
        <v>152866</v>
      </c>
      <c r="I101" s="916">
        <f t="shared" si="10"/>
        <v>20.243536057723755</v>
      </c>
      <c r="J101" s="916">
        <v>3611974.1030000001</v>
      </c>
      <c r="K101" s="878">
        <v>189111</v>
      </c>
      <c r="L101" s="916">
        <f t="shared" si="11"/>
        <v>19.099756772477541</v>
      </c>
      <c r="N101" s="179">
        <v>26550.913</v>
      </c>
      <c r="O101" s="179">
        <v>2226360.6239999998</v>
      </c>
      <c r="P101" s="179">
        <v>2252911.537</v>
      </c>
      <c r="R101" s="179">
        <v>355340.016</v>
      </c>
      <c r="S101" s="179">
        <v>8378.9699999999993</v>
      </c>
      <c r="T101" s="179">
        <v>363718.98599999998</v>
      </c>
      <c r="V101" s="179">
        <v>158.447</v>
      </c>
      <c r="W101" s="179">
        <v>185734.587</v>
      </c>
      <c r="X101" s="179">
        <v>185893.03400000001</v>
      </c>
      <c r="Z101" s="179">
        <v>79088.741999999998</v>
      </c>
      <c r="AA101" s="179">
        <v>5515.1040000000003</v>
      </c>
      <c r="AB101" s="179">
        <v>84603.846000000005</v>
      </c>
      <c r="AD101" s="179">
        <v>56287.601999999999</v>
      </c>
      <c r="AE101" s="179">
        <v>668559.098</v>
      </c>
      <c r="AF101" s="179">
        <v>724846.7</v>
      </c>
      <c r="AH101" s="179">
        <f t="shared" si="6"/>
        <v>517425.72000000003</v>
      </c>
      <c r="AI101" s="179">
        <f t="shared" si="7"/>
        <v>3094548.3829999994</v>
      </c>
      <c r="AJ101" s="179">
        <f t="shared" si="8"/>
        <v>3611974.1030000001</v>
      </c>
    </row>
    <row r="102" spans="1:36" ht="15.75" thickBot="1">
      <c r="A102" s="20" t="s">
        <v>255</v>
      </c>
      <c r="B102" s="13" t="s">
        <v>48</v>
      </c>
      <c r="D102" s="916">
        <v>49993.331999999995</v>
      </c>
      <c r="E102" s="886">
        <v>7911</v>
      </c>
      <c r="F102" s="916">
        <f t="shared" si="9"/>
        <v>6.3194706105422824</v>
      </c>
      <c r="G102" s="916">
        <v>404386.89</v>
      </c>
      <c r="H102" s="886">
        <v>39616</v>
      </c>
      <c r="I102" s="916">
        <f t="shared" si="10"/>
        <v>10.207665842084007</v>
      </c>
      <c r="J102" s="916">
        <v>454380.22200000001</v>
      </c>
      <c r="K102" s="878">
        <v>47527</v>
      </c>
      <c r="L102" s="916">
        <f t="shared" si="11"/>
        <v>9.5604650409241057</v>
      </c>
      <c r="N102" s="179">
        <v>6890.9219999999996</v>
      </c>
      <c r="O102" s="179">
        <v>402119.886</v>
      </c>
      <c r="P102" s="179">
        <v>409010.80800000002</v>
      </c>
      <c r="R102" s="179">
        <v>21500.571</v>
      </c>
      <c r="S102" s="179">
        <v>86.13</v>
      </c>
      <c r="T102" s="179">
        <v>21586.701000000001</v>
      </c>
      <c r="V102" s="179"/>
      <c r="W102" s="179"/>
      <c r="X102" s="179"/>
      <c r="Z102" s="179">
        <v>21601.839</v>
      </c>
      <c r="AA102" s="179"/>
      <c r="AB102" s="179">
        <v>21601.839</v>
      </c>
      <c r="AD102" s="179"/>
      <c r="AE102" s="179">
        <v>2180.8739999999998</v>
      </c>
      <c r="AF102" s="179">
        <v>2180.8739999999998</v>
      </c>
      <c r="AH102" s="179">
        <f t="shared" si="6"/>
        <v>49993.331999999995</v>
      </c>
      <c r="AI102" s="179">
        <f t="shared" si="7"/>
        <v>404386.89</v>
      </c>
      <c r="AJ102" s="179">
        <f t="shared" si="8"/>
        <v>454380.22200000001</v>
      </c>
    </row>
    <row r="103" spans="1:36">
      <c r="A103" s="20" t="s">
        <v>256</v>
      </c>
      <c r="B103" s="13" t="s">
        <v>131</v>
      </c>
      <c r="D103" s="927">
        <v>103946.72799999999</v>
      </c>
      <c r="E103" s="928"/>
      <c r="F103" s="916"/>
      <c r="G103" s="927">
        <v>415545.11799999973</v>
      </c>
      <c r="H103" s="928"/>
      <c r="I103" s="916"/>
      <c r="J103" s="927">
        <v>519491.84599999967</v>
      </c>
      <c r="K103" s="929"/>
      <c r="L103" s="916"/>
      <c r="N103" s="179">
        <v>15093.205</v>
      </c>
      <c r="O103" s="179">
        <v>320806.78399999969</v>
      </c>
      <c r="P103" s="179">
        <v>335899.98899999971</v>
      </c>
      <c r="R103" s="179">
        <v>47204.024999999987</v>
      </c>
      <c r="S103" s="179">
        <v>833.98199999999997</v>
      </c>
      <c r="T103" s="179">
        <v>48038.006999999991</v>
      </c>
      <c r="V103" s="179"/>
      <c r="W103" s="179">
        <v>16684.436000000002</v>
      </c>
      <c r="X103" s="179">
        <v>16684.436000000002</v>
      </c>
      <c r="Z103" s="179">
        <v>40159.547999999995</v>
      </c>
      <c r="AA103" s="179"/>
      <c r="AB103" s="179">
        <v>40159.547999999995</v>
      </c>
      <c r="AD103" s="179">
        <v>1489.95</v>
      </c>
      <c r="AE103" s="179">
        <v>77219.916000000012</v>
      </c>
      <c r="AF103" s="179">
        <v>78709.865999999995</v>
      </c>
      <c r="AH103" s="179">
        <f t="shared" si="6"/>
        <v>103946.72799999999</v>
      </c>
      <c r="AI103" s="179">
        <f t="shared" si="7"/>
        <v>415545.11799999973</v>
      </c>
      <c r="AJ103" s="179">
        <f t="shared" si="8"/>
        <v>519491.84599999967</v>
      </c>
    </row>
    <row r="104" spans="1:36">
      <c r="A104" s="20"/>
      <c r="B104" s="13" t="s">
        <v>2144</v>
      </c>
      <c r="D104" s="916">
        <f>SUM(D78:D103)</f>
        <v>2975304.4520000005</v>
      </c>
      <c r="E104" s="930">
        <v>414290</v>
      </c>
      <c r="F104" s="916">
        <f t="shared" si="9"/>
        <v>7.1816950734992409</v>
      </c>
      <c r="G104" s="916">
        <f>SUM(G78:G103)</f>
        <v>17309800.561999999</v>
      </c>
      <c r="H104" s="930">
        <v>1713397</v>
      </c>
      <c r="I104" s="916">
        <f t="shared" si="10"/>
        <v>10.102621028284746</v>
      </c>
      <c r="J104" s="916">
        <f>SUM(J78:J103)</f>
        <v>20285105.014000002</v>
      </c>
      <c r="K104" s="931">
        <v>2127687</v>
      </c>
      <c r="L104" s="916">
        <f t="shared" si="11"/>
        <v>9.5338764649123675</v>
      </c>
      <c r="N104" s="216"/>
      <c r="O104" s="216"/>
      <c r="P104" s="216"/>
      <c r="R104" s="216"/>
      <c r="S104" s="216"/>
      <c r="T104" s="216"/>
      <c r="V104" s="216"/>
      <c r="W104" s="216"/>
      <c r="X104" s="216"/>
      <c r="Z104" s="216"/>
      <c r="AA104" s="216"/>
      <c r="AB104" s="216"/>
      <c r="AD104" s="216"/>
      <c r="AE104" s="216"/>
      <c r="AF104" s="216"/>
      <c r="AH104" s="216"/>
      <c r="AI104" s="216"/>
      <c r="AJ104" s="216"/>
    </row>
    <row r="105" spans="1:36">
      <c r="A105" s="75"/>
      <c r="B105" s="178"/>
      <c r="D105" s="921"/>
      <c r="E105" s="922"/>
      <c r="F105" s="921"/>
      <c r="G105" s="921"/>
      <c r="H105" s="922"/>
      <c r="I105" s="921"/>
      <c r="J105" s="921"/>
      <c r="K105" s="923"/>
      <c r="L105" s="921"/>
      <c r="N105" s="216"/>
      <c r="O105" s="216"/>
      <c r="P105" s="216"/>
      <c r="R105" s="216"/>
      <c r="S105" s="216"/>
      <c r="T105" s="216"/>
      <c r="V105" s="216"/>
      <c r="W105" s="216"/>
      <c r="X105" s="216"/>
      <c r="Z105" s="216"/>
      <c r="AA105" s="216"/>
      <c r="AB105" s="216"/>
      <c r="AD105" s="216"/>
      <c r="AE105" s="216"/>
      <c r="AF105" s="216"/>
      <c r="AH105" s="216"/>
      <c r="AI105" s="216"/>
      <c r="AJ105" s="216"/>
    </row>
    <row r="106" spans="1:36">
      <c r="A106" s="75"/>
      <c r="B106" s="178"/>
      <c r="D106" s="844" t="s">
        <v>2149</v>
      </c>
      <c r="E106" s="930" t="s">
        <v>2145</v>
      </c>
      <c r="F106" s="844" t="s">
        <v>2146</v>
      </c>
      <c r="G106" s="844" t="s">
        <v>2097</v>
      </c>
      <c r="H106" s="930" t="s">
        <v>2147</v>
      </c>
      <c r="I106" s="844" t="s">
        <v>2148</v>
      </c>
      <c r="J106" s="937"/>
      <c r="K106" s="923"/>
      <c r="L106" s="921"/>
      <c r="N106" s="216"/>
      <c r="O106" s="216"/>
      <c r="P106" s="216"/>
      <c r="R106" s="216"/>
      <c r="S106" s="216"/>
      <c r="T106" s="216"/>
      <c r="V106" s="216"/>
      <c r="W106" s="216"/>
      <c r="X106" s="216"/>
      <c r="Z106" s="216"/>
      <c r="AA106" s="216"/>
      <c r="AB106" s="216"/>
      <c r="AD106" s="216"/>
      <c r="AE106" s="216"/>
      <c r="AF106" s="216"/>
      <c r="AH106" s="216"/>
      <c r="AI106" s="216"/>
      <c r="AJ106" s="216"/>
    </row>
    <row r="107" spans="1:36">
      <c r="A107" s="75"/>
      <c r="B107" s="178"/>
      <c r="D107" s="844" t="s">
        <v>204</v>
      </c>
      <c r="E107" s="934">
        <f>MIN(F78:F102)</f>
        <v>2.5609171676928648</v>
      </c>
      <c r="F107" s="844">
        <f>MAX(F78:F102)</f>
        <v>15.941458303677344</v>
      </c>
      <c r="G107" s="844">
        <f>AVERAGE(F78:F102)</f>
        <v>6.4555451747313306</v>
      </c>
      <c r="H107" s="934">
        <f>STDEV(F78:F102)</f>
        <v>3.5587604778253206</v>
      </c>
      <c r="I107" s="844" t="s">
        <v>2150</v>
      </c>
      <c r="J107" s="937">
        <f>SUM(G107-H107)</f>
        <v>2.89678469690601</v>
      </c>
      <c r="K107" s="935">
        <f>SUM(H107+G107)</f>
        <v>10.014305652556651</v>
      </c>
      <c r="L107" s="921"/>
      <c r="N107" s="216"/>
      <c r="O107" s="216"/>
      <c r="P107" s="216"/>
      <c r="R107" s="216"/>
      <c r="S107" s="216"/>
      <c r="T107" s="216"/>
      <c r="V107" s="216"/>
      <c r="W107" s="216"/>
      <c r="X107" s="216"/>
      <c r="Z107" s="216"/>
      <c r="AA107" s="216"/>
      <c r="AB107" s="216"/>
      <c r="AD107" s="216"/>
      <c r="AE107" s="216"/>
      <c r="AF107" s="216"/>
      <c r="AH107" s="216"/>
      <c r="AI107" s="216"/>
      <c r="AJ107" s="216"/>
    </row>
    <row r="108" spans="1:36">
      <c r="A108" s="75"/>
      <c r="B108" s="178"/>
      <c r="D108" s="844" t="s">
        <v>290</v>
      </c>
      <c r="E108" s="934">
        <f>MIN(I78:I102)</f>
        <v>4.9502611213184116</v>
      </c>
      <c r="F108" s="844">
        <f>MAX(I78:I102)</f>
        <v>20.243536057723755</v>
      </c>
      <c r="G108" s="844">
        <f>AVERAGE(I78:I102)</f>
        <v>9.6994302629100098</v>
      </c>
      <c r="H108" s="934">
        <f>STDEV(I78:I102)</f>
        <v>3.3604152030783743</v>
      </c>
      <c r="I108" s="844" t="s">
        <v>2151</v>
      </c>
      <c r="J108" s="937">
        <f>SUM(G108-H108)</f>
        <v>6.3390150598316355</v>
      </c>
      <c r="K108" s="935">
        <f>SUM(H108+G108)</f>
        <v>13.059845465988385</v>
      </c>
      <c r="L108" s="921"/>
      <c r="N108" s="216"/>
      <c r="O108" s="216"/>
      <c r="P108" s="216"/>
      <c r="R108" s="216"/>
      <c r="S108" s="216"/>
      <c r="T108" s="216"/>
      <c r="V108" s="216"/>
      <c r="W108" s="216"/>
      <c r="X108" s="216"/>
      <c r="Z108" s="216"/>
      <c r="AA108" s="216"/>
      <c r="AB108" s="216"/>
      <c r="AD108" s="216"/>
      <c r="AE108" s="216"/>
      <c r="AF108" s="216"/>
      <c r="AH108" s="216"/>
      <c r="AI108" s="216"/>
      <c r="AJ108" s="216"/>
    </row>
    <row r="109" spans="1:36">
      <c r="A109" s="16"/>
    </row>
    <row r="110" spans="1:36">
      <c r="D110" s="44" t="s">
        <v>245</v>
      </c>
      <c r="E110" s="44"/>
      <c r="F110" s="44"/>
    </row>
    <row r="111" spans="1:36">
      <c r="A111" s="176" t="s">
        <v>384</v>
      </c>
      <c r="B111" s="181"/>
      <c r="C111" s="181"/>
      <c r="D111" s="181"/>
      <c r="E111" s="181"/>
      <c r="F111" s="181"/>
      <c r="G111" s="181"/>
      <c r="H111" s="181"/>
      <c r="I111" s="181"/>
      <c r="J111" s="181"/>
      <c r="K111" s="181"/>
      <c r="L111" s="181"/>
    </row>
    <row r="112" spans="1:36">
      <c r="A112" s="932" t="s">
        <v>361</v>
      </c>
      <c r="B112" s="933" t="s">
        <v>362</v>
      </c>
      <c r="C112" s="144"/>
      <c r="D112" s="143" t="s">
        <v>204</v>
      </c>
      <c r="E112" s="143" t="s">
        <v>2130</v>
      </c>
      <c r="F112" s="919" t="s">
        <v>2133</v>
      </c>
      <c r="G112" s="143" t="s">
        <v>290</v>
      </c>
      <c r="H112" s="143" t="s">
        <v>2131</v>
      </c>
      <c r="I112" s="143" t="s">
        <v>2134</v>
      </c>
      <c r="J112" s="143" t="s">
        <v>2</v>
      </c>
      <c r="K112" s="143" t="s">
        <v>2132</v>
      </c>
      <c r="L112" s="143" t="s">
        <v>2135</v>
      </c>
    </row>
    <row r="113" spans="1:12">
      <c r="A113" s="20" t="s">
        <v>104</v>
      </c>
      <c r="B113" s="13" t="s">
        <v>4</v>
      </c>
      <c r="D113" s="916"/>
      <c r="E113" s="858">
        <v>3989</v>
      </c>
      <c r="F113" s="916">
        <f>SUM(D113/E113)</f>
        <v>0</v>
      </c>
      <c r="G113" s="916">
        <v>156.52000000000001</v>
      </c>
      <c r="H113" s="858">
        <v>17932</v>
      </c>
      <c r="I113" s="916">
        <f>SUM(G113/H113)</f>
        <v>8.7285300022306497E-3</v>
      </c>
      <c r="J113" s="916">
        <v>156.52000000000001</v>
      </c>
      <c r="K113" s="878">
        <v>21921</v>
      </c>
      <c r="L113" s="916">
        <f>SUM(J113/K113)</f>
        <v>7.1401852105287171E-3</v>
      </c>
    </row>
    <row r="114" spans="1:12">
      <c r="A114" s="20" t="s">
        <v>5</v>
      </c>
      <c r="B114" s="13" t="s">
        <v>111</v>
      </c>
      <c r="D114" s="916">
        <v>197.37</v>
      </c>
      <c r="E114" s="858">
        <v>13743</v>
      </c>
      <c r="F114" s="916">
        <f t="shared" ref="F114:F139" si="12">SUM(D114/E114)</f>
        <v>1.4361493123772103E-2</v>
      </c>
      <c r="G114" s="916">
        <v>63297.805999999997</v>
      </c>
      <c r="H114" s="858">
        <v>52213</v>
      </c>
      <c r="I114" s="916">
        <f t="shared" ref="I114:I139" si="13">SUM(G114/H114)</f>
        <v>1.2122997337827743</v>
      </c>
      <c r="J114" s="916">
        <v>63495.175999999999</v>
      </c>
      <c r="K114" s="878">
        <v>65956</v>
      </c>
      <c r="L114" s="916">
        <f t="shared" ref="L114:L138" si="14">SUM(J114/K114)</f>
        <v>0.96268991448844687</v>
      </c>
    </row>
    <row r="115" spans="1:12">
      <c r="A115" s="20" t="s">
        <v>7</v>
      </c>
      <c r="B115" s="13" t="s">
        <v>112</v>
      </c>
      <c r="D115" s="916"/>
      <c r="E115" s="858">
        <v>27610</v>
      </c>
      <c r="F115" s="916">
        <f t="shared" si="12"/>
        <v>0</v>
      </c>
      <c r="G115" s="916">
        <v>1081.106</v>
      </c>
      <c r="H115" s="858">
        <v>107766</v>
      </c>
      <c r="I115" s="916">
        <f t="shared" si="13"/>
        <v>1.0031976690236253E-2</v>
      </c>
      <c r="J115" s="916">
        <v>1081.106</v>
      </c>
      <c r="K115" s="878">
        <v>135376</v>
      </c>
      <c r="L115" s="916">
        <f t="shared" si="14"/>
        <v>7.9859502422881447E-3</v>
      </c>
    </row>
    <row r="116" spans="1:12">
      <c r="A116" s="20" t="s">
        <v>9</v>
      </c>
      <c r="B116" s="13" t="s">
        <v>113</v>
      </c>
      <c r="D116" s="916"/>
      <c r="E116" s="858">
        <v>23670</v>
      </c>
      <c r="F116" s="916">
        <f t="shared" si="12"/>
        <v>0</v>
      </c>
      <c r="G116" s="916">
        <v>198964.87</v>
      </c>
      <c r="H116" s="858">
        <v>97516</v>
      </c>
      <c r="I116" s="916">
        <f t="shared" si="13"/>
        <v>2.0403305098650479</v>
      </c>
      <c r="J116" s="916">
        <v>198964.87</v>
      </c>
      <c r="K116" s="878">
        <v>121186</v>
      </c>
      <c r="L116" s="916">
        <f t="shared" si="14"/>
        <v>1.6418139884145033</v>
      </c>
    </row>
    <row r="117" spans="1:12">
      <c r="A117" s="20" t="s">
        <v>11</v>
      </c>
      <c r="B117" s="13" t="s">
        <v>114</v>
      </c>
      <c r="D117" s="916"/>
      <c r="E117" s="858">
        <v>21313</v>
      </c>
      <c r="F117" s="916">
        <f t="shared" si="12"/>
        <v>0</v>
      </c>
      <c r="G117" s="916">
        <v>0</v>
      </c>
      <c r="H117" s="858">
        <v>92979</v>
      </c>
      <c r="I117" s="916">
        <f t="shared" si="13"/>
        <v>0</v>
      </c>
      <c r="J117" s="916"/>
      <c r="K117" s="878">
        <v>114292</v>
      </c>
      <c r="L117" s="916">
        <f t="shared" si="14"/>
        <v>0</v>
      </c>
    </row>
    <row r="118" spans="1:12">
      <c r="A118" s="20" t="s">
        <v>13</v>
      </c>
      <c r="B118" s="13" t="s">
        <v>115</v>
      </c>
      <c r="D118" s="916"/>
      <c r="E118" s="858">
        <v>12317</v>
      </c>
      <c r="F118" s="916">
        <f t="shared" si="12"/>
        <v>0</v>
      </c>
      <c r="G118" s="916">
        <v>35794.99</v>
      </c>
      <c r="H118" s="858">
        <v>50122</v>
      </c>
      <c r="I118" s="916">
        <f t="shared" si="13"/>
        <v>0.714157256294641</v>
      </c>
      <c r="J118" s="916">
        <v>35794.99</v>
      </c>
      <c r="K118" s="878">
        <v>62439</v>
      </c>
      <c r="L118" s="916">
        <f t="shared" si="14"/>
        <v>0.57327936065600027</v>
      </c>
    </row>
    <row r="119" spans="1:12">
      <c r="A119" s="20" t="s">
        <v>15</v>
      </c>
      <c r="B119" s="13" t="s">
        <v>116</v>
      </c>
      <c r="D119" s="916"/>
      <c r="E119" s="858">
        <v>22974</v>
      </c>
      <c r="F119" s="916">
        <f t="shared" si="12"/>
        <v>0</v>
      </c>
      <c r="G119" s="916">
        <v>2809.018</v>
      </c>
      <c r="H119" s="858">
        <v>89404</v>
      </c>
      <c r="I119" s="916">
        <f t="shared" si="13"/>
        <v>3.1419377209073417E-2</v>
      </c>
      <c r="J119" s="916">
        <v>2809.018</v>
      </c>
      <c r="K119" s="878">
        <v>112378</v>
      </c>
      <c r="L119" s="916">
        <f t="shared" si="14"/>
        <v>2.4996155831212515E-2</v>
      </c>
    </row>
    <row r="120" spans="1:12">
      <c r="A120" s="20" t="s">
        <v>19</v>
      </c>
      <c r="B120" s="13" t="s">
        <v>117</v>
      </c>
      <c r="D120" s="916"/>
      <c r="E120" s="858">
        <v>13734</v>
      </c>
      <c r="F120" s="916">
        <f t="shared" si="12"/>
        <v>0</v>
      </c>
      <c r="G120" s="916">
        <v>327.66000000000003</v>
      </c>
      <c r="H120" s="858">
        <v>55848</v>
      </c>
      <c r="I120" s="916">
        <f t="shared" si="13"/>
        <v>5.8669961323592609E-3</v>
      </c>
      <c r="J120" s="916">
        <v>327.66000000000003</v>
      </c>
      <c r="K120" s="878">
        <v>69582</v>
      </c>
      <c r="L120" s="916">
        <f t="shared" si="14"/>
        <v>4.7089764594291632E-3</v>
      </c>
    </row>
    <row r="121" spans="1:12">
      <c r="A121" s="20" t="s">
        <v>21</v>
      </c>
      <c r="B121" s="13" t="s">
        <v>118</v>
      </c>
      <c r="D121" s="916"/>
      <c r="E121" s="858">
        <v>10500</v>
      </c>
      <c r="F121" s="916">
        <f t="shared" si="12"/>
        <v>0</v>
      </c>
      <c r="G121" s="916">
        <v>495.36</v>
      </c>
      <c r="H121" s="858">
        <v>45734</v>
      </c>
      <c r="I121" s="916">
        <f t="shared" si="13"/>
        <v>1.0831328989373333E-2</v>
      </c>
      <c r="J121" s="916">
        <v>495.36</v>
      </c>
      <c r="K121" s="878">
        <v>56234</v>
      </c>
      <c r="L121" s="916">
        <f t="shared" si="14"/>
        <v>8.8089056442721483E-3</v>
      </c>
    </row>
    <row r="122" spans="1:12">
      <c r="A122" s="20" t="s">
        <v>23</v>
      </c>
      <c r="B122" s="13" t="s">
        <v>119</v>
      </c>
      <c r="D122" s="916"/>
      <c r="E122" s="858">
        <v>16860</v>
      </c>
      <c r="F122" s="916">
        <f t="shared" si="12"/>
        <v>0</v>
      </c>
      <c r="G122" s="916">
        <v>7266.6559999999999</v>
      </c>
      <c r="H122" s="858">
        <v>63695</v>
      </c>
      <c r="I122" s="916">
        <f t="shared" si="13"/>
        <v>0.11408518722034697</v>
      </c>
      <c r="J122" s="916">
        <v>7266.6559999999999</v>
      </c>
      <c r="K122" s="878">
        <v>80555</v>
      </c>
      <c r="L122" s="916">
        <f t="shared" si="14"/>
        <v>9.0207386257836267E-2</v>
      </c>
    </row>
    <row r="123" spans="1:12">
      <c r="A123" s="20" t="s">
        <v>25</v>
      </c>
      <c r="B123" s="13" t="s">
        <v>120</v>
      </c>
      <c r="D123" s="916"/>
      <c r="E123" s="858">
        <v>27019</v>
      </c>
      <c r="F123" s="916">
        <f t="shared" si="12"/>
        <v>0</v>
      </c>
      <c r="G123" s="916">
        <v>524.428</v>
      </c>
      <c r="H123" s="858">
        <v>109324</v>
      </c>
      <c r="I123" s="916">
        <f t="shared" si="13"/>
        <v>4.7970070615784271E-3</v>
      </c>
      <c r="J123" s="916">
        <v>524.428</v>
      </c>
      <c r="K123" s="878">
        <v>136343</v>
      </c>
      <c r="L123" s="916">
        <f t="shared" si="14"/>
        <v>3.8463874199628875E-3</v>
      </c>
    </row>
    <row r="124" spans="1:12">
      <c r="A124" s="20" t="s">
        <v>27</v>
      </c>
      <c r="B124" s="13" t="s">
        <v>121</v>
      </c>
      <c r="D124" s="916"/>
      <c r="E124" s="858">
        <v>12176</v>
      </c>
      <c r="F124" s="916">
        <f t="shared" si="12"/>
        <v>0</v>
      </c>
      <c r="G124" s="916">
        <v>96.75</v>
      </c>
      <c r="H124" s="858">
        <v>54668</v>
      </c>
      <c r="I124" s="916">
        <f t="shared" si="13"/>
        <v>1.7697739079534645E-3</v>
      </c>
      <c r="J124" s="916">
        <v>96.75</v>
      </c>
      <c r="K124" s="878">
        <v>66844</v>
      </c>
      <c r="L124" s="916">
        <f t="shared" si="14"/>
        <v>1.4473999162228472E-3</v>
      </c>
    </row>
    <row r="125" spans="1:12">
      <c r="A125" s="20" t="s">
        <v>29</v>
      </c>
      <c r="B125" s="13" t="s">
        <v>122</v>
      </c>
      <c r="D125" s="916"/>
      <c r="E125" s="858">
        <v>14826</v>
      </c>
      <c r="F125" s="916">
        <f t="shared" si="12"/>
        <v>0</v>
      </c>
      <c r="G125" s="916">
        <v>7837.18</v>
      </c>
      <c r="H125" s="858">
        <v>59537</v>
      </c>
      <c r="I125" s="916">
        <f t="shared" si="13"/>
        <v>0.13163545358348591</v>
      </c>
      <c r="J125" s="916">
        <v>7837.18</v>
      </c>
      <c r="K125" s="878">
        <v>74363</v>
      </c>
      <c r="L125" s="916">
        <f t="shared" si="14"/>
        <v>0.10539085297795947</v>
      </c>
    </row>
    <row r="126" spans="1:12">
      <c r="A126" s="20" t="s">
        <v>31</v>
      </c>
      <c r="B126" s="13" t="s">
        <v>123</v>
      </c>
      <c r="D126" s="916"/>
      <c r="E126" s="858">
        <v>15612</v>
      </c>
      <c r="F126" s="916">
        <f t="shared" si="12"/>
        <v>0</v>
      </c>
      <c r="G126" s="916">
        <v>13879.11</v>
      </c>
      <c r="H126" s="858">
        <v>63005</v>
      </c>
      <c r="I126" s="916">
        <f t="shared" si="13"/>
        <v>0.22028585032933895</v>
      </c>
      <c r="J126" s="916">
        <v>13879.11</v>
      </c>
      <c r="K126" s="878">
        <v>78617</v>
      </c>
      <c r="L126" s="916">
        <f t="shared" si="14"/>
        <v>0.17654082450360609</v>
      </c>
    </row>
    <row r="127" spans="1:12">
      <c r="A127" s="20" t="s">
        <v>33</v>
      </c>
      <c r="B127" s="13" t="s">
        <v>124</v>
      </c>
      <c r="D127" s="916"/>
      <c r="E127" s="858">
        <v>15900</v>
      </c>
      <c r="F127" s="916">
        <f t="shared" si="12"/>
        <v>0</v>
      </c>
      <c r="G127" s="916">
        <v>5933.57</v>
      </c>
      <c r="H127" s="858">
        <v>58142</v>
      </c>
      <c r="I127" s="916">
        <f t="shared" si="13"/>
        <v>0.10205307694953733</v>
      </c>
      <c r="J127" s="916">
        <v>5933.57</v>
      </c>
      <c r="K127" s="878">
        <v>74042</v>
      </c>
      <c r="L127" s="916">
        <f t="shared" si="14"/>
        <v>8.0137894708408736E-2</v>
      </c>
    </row>
    <row r="128" spans="1:12">
      <c r="A128" s="20" t="s">
        <v>35</v>
      </c>
      <c r="B128" s="13" t="s">
        <v>125</v>
      </c>
      <c r="D128" s="916"/>
      <c r="E128" s="858">
        <v>35409</v>
      </c>
      <c r="F128" s="916">
        <f t="shared" si="12"/>
        <v>0</v>
      </c>
      <c r="G128" s="916">
        <v>80096.444000000003</v>
      </c>
      <c r="H128" s="858">
        <v>132687</v>
      </c>
      <c r="I128" s="916">
        <f t="shared" si="13"/>
        <v>0.60364952105330594</v>
      </c>
      <c r="J128" s="916">
        <v>80096.444000000003</v>
      </c>
      <c r="K128" s="878">
        <v>168096</v>
      </c>
      <c r="L128" s="916">
        <f t="shared" si="14"/>
        <v>0.47649226632400538</v>
      </c>
    </row>
    <row r="129" spans="1:12">
      <c r="A129" s="20" t="s">
        <v>37</v>
      </c>
      <c r="B129" s="13" t="s">
        <v>126</v>
      </c>
      <c r="D129" s="916"/>
      <c r="E129" s="858">
        <v>18089</v>
      </c>
      <c r="F129" s="916">
        <f t="shared" si="12"/>
        <v>0</v>
      </c>
      <c r="G129" s="916">
        <v>304.01</v>
      </c>
      <c r="H129" s="858">
        <v>77095</v>
      </c>
      <c r="I129" s="916">
        <f t="shared" si="13"/>
        <v>3.9433166872040988E-3</v>
      </c>
      <c r="J129" s="916">
        <v>304.01</v>
      </c>
      <c r="K129" s="878">
        <v>95184</v>
      </c>
      <c r="L129" s="916">
        <f t="shared" si="14"/>
        <v>3.1939191460749706E-3</v>
      </c>
    </row>
    <row r="130" spans="1:12">
      <c r="A130" s="20" t="s">
        <v>39</v>
      </c>
      <c r="B130" s="13" t="s">
        <v>127</v>
      </c>
      <c r="D130" s="916"/>
      <c r="E130" s="858">
        <v>18940</v>
      </c>
      <c r="F130" s="916">
        <f t="shared" si="12"/>
        <v>0</v>
      </c>
      <c r="G130" s="916">
        <v>0</v>
      </c>
      <c r="H130" s="858">
        <v>88456</v>
      </c>
      <c r="I130" s="916">
        <f t="shared" si="13"/>
        <v>0</v>
      </c>
      <c r="J130" s="916"/>
      <c r="K130" s="878">
        <v>107396</v>
      </c>
      <c r="L130" s="916">
        <f t="shared" si="14"/>
        <v>0</v>
      </c>
    </row>
    <row r="131" spans="1:12">
      <c r="A131" s="20" t="s">
        <v>41</v>
      </c>
      <c r="B131" s="13" t="s">
        <v>128</v>
      </c>
      <c r="D131" s="916"/>
      <c r="E131" s="858">
        <v>12097</v>
      </c>
      <c r="F131" s="916">
        <f t="shared" si="12"/>
        <v>0</v>
      </c>
      <c r="G131" s="916">
        <v>13998.477999999999</v>
      </c>
      <c r="H131" s="858">
        <v>49620</v>
      </c>
      <c r="I131" s="916">
        <f t="shared" si="13"/>
        <v>0.28211362353889557</v>
      </c>
      <c r="J131" s="916">
        <v>13998.477999999999</v>
      </c>
      <c r="K131" s="878">
        <v>61717</v>
      </c>
      <c r="L131" s="916">
        <f t="shared" si="14"/>
        <v>0.22681721405771504</v>
      </c>
    </row>
    <row r="132" spans="1:12">
      <c r="A132" s="20" t="s">
        <v>43</v>
      </c>
      <c r="B132" s="13" t="s">
        <v>129</v>
      </c>
      <c r="D132" s="916"/>
      <c r="E132" s="858">
        <v>9750</v>
      </c>
      <c r="F132" s="916">
        <f t="shared" si="12"/>
        <v>0</v>
      </c>
      <c r="G132" s="916">
        <v>50165.692000000003</v>
      </c>
      <c r="H132" s="858">
        <v>43663</v>
      </c>
      <c r="I132" s="916">
        <f t="shared" si="13"/>
        <v>1.1489291161853286</v>
      </c>
      <c r="J132" s="916">
        <v>50165.692000000003</v>
      </c>
      <c r="K132" s="878">
        <v>53413</v>
      </c>
      <c r="L132" s="916">
        <f t="shared" si="14"/>
        <v>0.93920378933967397</v>
      </c>
    </row>
    <row r="133" spans="1:12">
      <c r="A133" s="20" t="s">
        <v>17</v>
      </c>
      <c r="B133" s="13" t="s">
        <v>130</v>
      </c>
      <c r="D133" s="916"/>
      <c r="E133" s="858">
        <v>4882</v>
      </c>
      <c r="F133" s="916">
        <f t="shared" si="12"/>
        <v>0</v>
      </c>
      <c r="G133" s="916">
        <v>0</v>
      </c>
      <c r="H133" s="858">
        <v>21782</v>
      </c>
      <c r="I133" s="916">
        <f t="shared" si="13"/>
        <v>0</v>
      </c>
      <c r="J133" s="916"/>
      <c r="K133" s="878">
        <v>26664</v>
      </c>
      <c r="L133" s="916">
        <f t="shared" si="14"/>
        <v>0</v>
      </c>
    </row>
    <row r="134" spans="1:12">
      <c r="A134" s="20" t="s">
        <v>252</v>
      </c>
      <c r="B134" s="13" t="s">
        <v>45</v>
      </c>
      <c r="D134" s="916"/>
      <c r="E134" s="858">
        <v>8152</v>
      </c>
      <c r="F134" s="916">
        <f t="shared" si="12"/>
        <v>0</v>
      </c>
      <c r="G134" s="916">
        <v>65.790000000000006</v>
      </c>
      <c r="H134" s="858">
        <v>38326</v>
      </c>
      <c r="I134" s="916">
        <f t="shared" si="13"/>
        <v>1.7165892605541932E-3</v>
      </c>
      <c r="J134" s="916">
        <v>65.790000000000006</v>
      </c>
      <c r="K134" s="878">
        <v>46478</v>
      </c>
      <c r="L134" s="916">
        <f t="shared" si="14"/>
        <v>1.4155084125822971E-3</v>
      </c>
    </row>
    <row r="135" spans="1:12">
      <c r="A135" s="20" t="s">
        <v>253</v>
      </c>
      <c r="B135" s="13" t="s">
        <v>46</v>
      </c>
      <c r="D135" s="916"/>
      <c r="E135" s="858">
        <v>10572</v>
      </c>
      <c r="F135" s="916">
        <f t="shared" si="12"/>
        <v>0</v>
      </c>
      <c r="G135" s="916">
        <v>6987.5</v>
      </c>
      <c r="H135" s="858">
        <v>51401</v>
      </c>
      <c r="I135" s="916">
        <f t="shared" si="13"/>
        <v>0.13594093500126456</v>
      </c>
      <c r="J135" s="916">
        <v>6987.5</v>
      </c>
      <c r="K135" s="879">
        <v>61973</v>
      </c>
      <c r="L135" s="916">
        <f t="shared" si="14"/>
        <v>0.11275071402062188</v>
      </c>
    </row>
    <row r="136" spans="1:12">
      <c r="A136" s="20" t="s">
        <v>254</v>
      </c>
      <c r="B136" s="13" t="s">
        <v>47</v>
      </c>
      <c r="D136" s="916"/>
      <c r="E136" s="858">
        <v>36245</v>
      </c>
      <c r="F136" s="916">
        <f t="shared" si="12"/>
        <v>0</v>
      </c>
      <c r="G136" s="916">
        <v>101691.90399999999</v>
      </c>
      <c r="H136" s="858">
        <v>152866</v>
      </c>
      <c r="I136" s="916">
        <f t="shared" si="13"/>
        <v>0.66523559195635384</v>
      </c>
      <c r="J136" s="916">
        <v>101691.90399999999</v>
      </c>
      <c r="K136" s="878">
        <v>189111</v>
      </c>
      <c r="L136" s="916">
        <f t="shared" si="14"/>
        <v>0.53773658856438811</v>
      </c>
    </row>
    <row r="137" spans="1:12" ht="15.75" thickBot="1">
      <c r="A137" s="20" t="s">
        <v>255</v>
      </c>
      <c r="B137" s="13" t="s">
        <v>48</v>
      </c>
      <c r="D137" s="916"/>
      <c r="E137" s="886">
        <v>7911</v>
      </c>
      <c r="F137" s="916">
        <f t="shared" si="12"/>
        <v>0</v>
      </c>
      <c r="G137" s="916">
        <v>0</v>
      </c>
      <c r="H137" s="886">
        <v>39616</v>
      </c>
      <c r="I137" s="916">
        <f t="shared" si="13"/>
        <v>0</v>
      </c>
      <c r="J137" s="916"/>
      <c r="K137" s="878">
        <v>47527</v>
      </c>
      <c r="L137" s="916">
        <f t="shared" si="14"/>
        <v>0</v>
      </c>
    </row>
    <row r="138" spans="1:12" ht="15.75" thickBot="1">
      <c r="A138" s="20" t="s">
        <v>256</v>
      </c>
      <c r="B138" s="13" t="s">
        <v>131</v>
      </c>
      <c r="D138" s="927"/>
      <c r="E138" s="928"/>
      <c r="F138" s="927"/>
      <c r="G138" s="927">
        <v>2482.8199999999997</v>
      </c>
      <c r="H138" s="928"/>
      <c r="I138" s="927"/>
      <c r="J138" s="916">
        <v>2482.8199999999997</v>
      </c>
      <c r="K138" s="915">
        <f>SUM(K113:K137)</f>
        <v>2127687</v>
      </c>
      <c r="L138" s="916">
        <f t="shared" si="14"/>
        <v>1.1669103585254786E-3</v>
      </c>
    </row>
    <row r="139" spans="1:12">
      <c r="A139" s="75"/>
      <c r="B139" s="13" t="s">
        <v>2144</v>
      </c>
      <c r="D139" s="916">
        <f>SUM(D113:D138)</f>
        <v>197.37</v>
      </c>
      <c r="E139" s="930">
        <v>414290</v>
      </c>
      <c r="F139" s="916">
        <f t="shared" si="12"/>
        <v>4.7640541649569145E-4</v>
      </c>
      <c r="G139" s="916">
        <f>SUM(G113:G138)</f>
        <v>594257.66199999989</v>
      </c>
      <c r="H139" s="930">
        <v>1713397</v>
      </c>
      <c r="I139" s="916">
        <f t="shared" si="13"/>
        <v>0.34683010534044351</v>
      </c>
      <c r="J139" s="921"/>
      <c r="K139" s="923"/>
      <c r="L139" s="921"/>
    </row>
    <row r="140" spans="1:12">
      <c r="A140" s="16"/>
    </row>
    <row r="141" spans="1:12">
      <c r="B141" s="44"/>
      <c r="C141" s="145"/>
      <c r="D141" s="44" t="s">
        <v>195</v>
      </c>
      <c r="E141" s="44"/>
      <c r="F141" s="44"/>
    </row>
    <row r="142" spans="1:12">
      <c r="B142" s="181"/>
      <c r="C142" s="145"/>
      <c r="D142" s="142"/>
      <c r="E142" s="142"/>
      <c r="F142" s="142"/>
      <c r="G142" s="142"/>
      <c r="H142" s="142"/>
      <c r="I142" s="142"/>
      <c r="J142" s="142"/>
      <c r="K142" s="142"/>
      <c r="L142" s="142"/>
    </row>
    <row r="143" spans="1:12">
      <c r="A143" s="24" t="s">
        <v>361</v>
      </c>
      <c r="B143" s="14" t="s">
        <v>362</v>
      </c>
      <c r="C143" s="145"/>
      <c r="D143" s="143" t="s">
        <v>204</v>
      </c>
      <c r="E143" s="143" t="s">
        <v>2130</v>
      </c>
      <c r="F143" s="919" t="s">
        <v>2133</v>
      </c>
      <c r="G143" s="143" t="s">
        <v>290</v>
      </c>
      <c r="H143" s="143" t="s">
        <v>2131</v>
      </c>
      <c r="I143" s="143" t="s">
        <v>2134</v>
      </c>
      <c r="J143" s="143" t="s">
        <v>2</v>
      </c>
      <c r="K143" s="143" t="s">
        <v>2132</v>
      </c>
      <c r="L143" s="143" t="s">
        <v>2135</v>
      </c>
    </row>
    <row r="144" spans="1:12">
      <c r="A144" s="20" t="s">
        <v>104</v>
      </c>
      <c r="B144" s="131" t="s">
        <v>4</v>
      </c>
      <c r="C144" s="177"/>
      <c r="D144" s="920"/>
      <c r="E144" s="858">
        <v>3989</v>
      </c>
      <c r="F144" s="920">
        <f>SUM(D144/E144)</f>
        <v>0</v>
      </c>
      <c r="G144" s="920"/>
      <c r="H144" s="858">
        <v>17932</v>
      </c>
      <c r="I144" s="920">
        <f>SUM(G144/H144)</f>
        <v>0</v>
      </c>
      <c r="J144" s="920"/>
      <c r="K144" s="878">
        <v>21921</v>
      </c>
      <c r="L144" s="920">
        <f>SUM(J144/K144)</f>
        <v>0</v>
      </c>
    </row>
    <row r="145" spans="1:12">
      <c r="A145" s="20" t="s">
        <v>5</v>
      </c>
      <c r="B145" s="13" t="s">
        <v>111</v>
      </c>
      <c r="C145" s="177"/>
      <c r="D145" s="916"/>
      <c r="E145" s="858">
        <v>13743</v>
      </c>
      <c r="F145" s="920">
        <f t="shared" ref="F145:F169" si="15">SUM(D145/E145)</f>
        <v>0</v>
      </c>
      <c r="G145" s="916">
        <v>30875.06</v>
      </c>
      <c r="H145" s="858">
        <v>52213</v>
      </c>
      <c r="I145" s="920">
        <f t="shared" ref="I145:I169" si="16">SUM(G145/H145)</f>
        <v>0.59132897937295315</v>
      </c>
      <c r="J145" s="916">
        <v>30875.06</v>
      </c>
      <c r="K145" s="878">
        <v>65956</v>
      </c>
      <c r="L145" s="920">
        <f t="shared" ref="L145:L169" si="17">SUM(J145/K145)</f>
        <v>0.46811601673843173</v>
      </c>
    </row>
    <row r="146" spans="1:12">
      <c r="A146" s="20" t="s">
        <v>7</v>
      </c>
      <c r="B146" s="13" t="s">
        <v>112</v>
      </c>
      <c r="C146" s="177"/>
      <c r="D146" s="916"/>
      <c r="E146" s="858">
        <v>27610</v>
      </c>
      <c r="F146" s="920">
        <f t="shared" si="15"/>
        <v>0</v>
      </c>
      <c r="G146" s="916">
        <v>125976.8</v>
      </c>
      <c r="H146" s="858">
        <v>107766</v>
      </c>
      <c r="I146" s="920">
        <f t="shared" si="16"/>
        <v>1.1689846519310358</v>
      </c>
      <c r="J146" s="916">
        <v>125976.8</v>
      </c>
      <c r="K146" s="878">
        <v>135376</v>
      </c>
      <c r="L146" s="920">
        <f t="shared" si="17"/>
        <v>0.93056967261553014</v>
      </c>
    </row>
    <row r="147" spans="1:12">
      <c r="A147" s="20" t="s">
        <v>9</v>
      </c>
      <c r="B147" s="13" t="s">
        <v>113</v>
      </c>
      <c r="C147" s="177"/>
      <c r="D147" s="916"/>
      <c r="E147" s="858">
        <v>23670</v>
      </c>
      <c r="F147" s="920">
        <f t="shared" si="15"/>
        <v>0</v>
      </c>
      <c r="G147" s="916">
        <v>352518.88500000001</v>
      </c>
      <c r="H147" s="858">
        <v>97516</v>
      </c>
      <c r="I147" s="920">
        <f t="shared" si="16"/>
        <v>3.6149850793715905</v>
      </c>
      <c r="J147" s="916">
        <v>352518.88500000001</v>
      </c>
      <c r="K147" s="878">
        <v>121186</v>
      </c>
      <c r="L147" s="920">
        <f t="shared" si="17"/>
        <v>2.9089076708530688</v>
      </c>
    </row>
    <row r="148" spans="1:12">
      <c r="A148" s="20" t="s">
        <v>11</v>
      </c>
      <c r="B148" s="13" t="s">
        <v>114</v>
      </c>
      <c r="C148" s="177"/>
      <c r="D148" s="916"/>
      <c r="E148" s="858">
        <v>21313</v>
      </c>
      <c r="F148" s="920">
        <f t="shared" si="15"/>
        <v>0</v>
      </c>
      <c r="G148" s="916">
        <v>31443.200000000001</v>
      </c>
      <c r="H148" s="858">
        <v>92979</v>
      </c>
      <c r="I148" s="920">
        <f t="shared" si="16"/>
        <v>0.33817528689273924</v>
      </c>
      <c r="J148" s="916">
        <v>31443.200000000001</v>
      </c>
      <c r="K148" s="878">
        <v>114292</v>
      </c>
      <c r="L148" s="920">
        <f t="shared" si="17"/>
        <v>0.27511286879221641</v>
      </c>
    </row>
    <row r="149" spans="1:12">
      <c r="A149" s="20" t="s">
        <v>13</v>
      </c>
      <c r="B149" s="13" t="s">
        <v>115</v>
      </c>
      <c r="C149" s="177"/>
      <c r="D149" s="916"/>
      <c r="E149" s="858">
        <v>12317</v>
      </c>
      <c r="F149" s="920">
        <f t="shared" si="15"/>
        <v>0</v>
      </c>
      <c r="G149" s="916">
        <v>125950.79</v>
      </c>
      <c r="H149" s="858">
        <v>50122</v>
      </c>
      <c r="I149" s="920">
        <f t="shared" si="16"/>
        <v>2.5128843621563384</v>
      </c>
      <c r="J149" s="916">
        <v>125950.79</v>
      </c>
      <c r="K149" s="878">
        <v>62439</v>
      </c>
      <c r="L149" s="920">
        <f t="shared" si="17"/>
        <v>2.017181409055238</v>
      </c>
    </row>
    <row r="150" spans="1:12">
      <c r="A150" s="20" t="s">
        <v>15</v>
      </c>
      <c r="B150" s="13" t="s">
        <v>116</v>
      </c>
      <c r="C150" s="177"/>
      <c r="D150" s="916"/>
      <c r="E150" s="858">
        <v>22974</v>
      </c>
      <c r="F150" s="920">
        <f t="shared" si="15"/>
        <v>0</v>
      </c>
      <c r="G150" s="916">
        <v>31289.35</v>
      </c>
      <c r="H150" s="858">
        <v>89404</v>
      </c>
      <c r="I150" s="920">
        <f t="shared" si="16"/>
        <v>0.3499770703771643</v>
      </c>
      <c r="J150" s="916">
        <v>31289.35</v>
      </c>
      <c r="K150" s="878">
        <v>112378</v>
      </c>
      <c r="L150" s="920">
        <f t="shared" si="17"/>
        <v>0.27842949687661284</v>
      </c>
    </row>
    <row r="151" spans="1:12">
      <c r="A151" s="20" t="s">
        <v>19</v>
      </c>
      <c r="B151" s="13" t="s">
        <v>117</v>
      </c>
      <c r="C151" s="177"/>
      <c r="D151" s="916"/>
      <c r="E151" s="858">
        <v>13734</v>
      </c>
      <c r="F151" s="920">
        <f t="shared" si="15"/>
        <v>0</v>
      </c>
      <c r="G151" s="916"/>
      <c r="H151" s="858">
        <v>55848</v>
      </c>
      <c r="I151" s="920">
        <f t="shared" si="16"/>
        <v>0</v>
      </c>
      <c r="J151" s="916"/>
      <c r="K151" s="878">
        <v>69582</v>
      </c>
      <c r="L151" s="920">
        <f t="shared" si="17"/>
        <v>0</v>
      </c>
    </row>
    <row r="152" spans="1:12">
      <c r="A152" s="20" t="s">
        <v>21</v>
      </c>
      <c r="B152" s="13" t="s">
        <v>118</v>
      </c>
      <c r="C152" s="177"/>
      <c r="D152" s="916"/>
      <c r="E152" s="858">
        <v>10500</v>
      </c>
      <c r="F152" s="920">
        <f t="shared" si="15"/>
        <v>0</v>
      </c>
      <c r="G152" s="916">
        <v>133253.99</v>
      </c>
      <c r="H152" s="858">
        <v>45734</v>
      </c>
      <c r="I152" s="920">
        <f t="shared" si="16"/>
        <v>2.9136745091179428</v>
      </c>
      <c r="J152" s="916">
        <v>133253.99</v>
      </c>
      <c r="K152" s="878">
        <v>56234</v>
      </c>
      <c r="L152" s="920">
        <f t="shared" si="17"/>
        <v>2.369633851406622</v>
      </c>
    </row>
    <row r="153" spans="1:12">
      <c r="A153" s="20" t="s">
        <v>23</v>
      </c>
      <c r="B153" s="13" t="s">
        <v>119</v>
      </c>
      <c r="C153" s="177"/>
      <c r="D153" s="916"/>
      <c r="E153" s="858">
        <v>16860</v>
      </c>
      <c r="F153" s="920">
        <f t="shared" si="15"/>
        <v>0</v>
      </c>
      <c r="G153" s="916">
        <v>62223.4</v>
      </c>
      <c r="H153" s="858">
        <v>63695</v>
      </c>
      <c r="I153" s="920">
        <f t="shared" si="16"/>
        <v>0.97689614569432459</v>
      </c>
      <c r="J153" s="916">
        <v>62223.4</v>
      </c>
      <c r="K153" s="878">
        <v>80555</v>
      </c>
      <c r="L153" s="920">
        <f t="shared" si="17"/>
        <v>0.77243374092235118</v>
      </c>
    </row>
    <row r="154" spans="1:12">
      <c r="A154" s="20" t="s">
        <v>25</v>
      </c>
      <c r="B154" s="13" t="s">
        <v>120</v>
      </c>
      <c r="C154" s="177"/>
      <c r="D154" s="916"/>
      <c r="E154" s="858">
        <v>27019</v>
      </c>
      <c r="F154" s="920">
        <f t="shared" si="15"/>
        <v>0</v>
      </c>
      <c r="G154" s="916">
        <v>183986.24</v>
      </c>
      <c r="H154" s="858">
        <v>109324</v>
      </c>
      <c r="I154" s="920">
        <f t="shared" si="16"/>
        <v>1.6829446416157476</v>
      </c>
      <c r="J154" s="916">
        <v>183986.24</v>
      </c>
      <c r="K154" s="878">
        <v>136343</v>
      </c>
      <c r="L154" s="920">
        <f t="shared" si="17"/>
        <v>1.3494366414117336</v>
      </c>
    </row>
    <row r="155" spans="1:12">
      <c r="A155" s="20" t="s">
        <v>27</v>
      </c>
      <c r="B155" s="13" t="s">
        <v>121</v>
      </c>
      <c r="C155" s="177"/>
      <c r="D155" s="916"/>
      <c r="E155" s="858">
        <v>12176</v>
      </c>
      <c r="F155" s="920">
        <f t="shared" si="15"/>
        <v>0</v>
      </c>
      <c r="G155" s="916">
        <v>135143.54</v>
      </c>
      <c r="H155" s="858">
        <v>54668</v>
      </c>
      <c r="I155" s="920">
        <f t="shared" si="16"/>
        <v>2.4720776322528719</v>
      </c>
      <c r="J155" s="916">
        <v>135143.54</v>
      </c>
      <c r="K155" s="878">
        <v>66844</v>
      </c>
      <c r="L155" s="920">
        <f t="shared" si="17"/>
        <v>2.0217751780264499</v>
      </c>
    </row>
    <row r="156" spans="1:12">
      <c r="A156" s="20" t="s">
        <v>29</v>
      </c>
      <c r="B156" s="13" t="s">
        <v>122</v>
      </c>
      <c r="C156" s="177"/>
      <c r="D156" s="916"/>
      <c r="E156" s="858">
        <v>14826</v>
      </c>
      <c r="F156" s="920">
        <f t="shared" si="15"/>
        <v>0</v>
      </c>
      <c r="G156" s="916">
        <v>31494.2</v>
      </c>
      <c r="H156" s="858">
        <v>59537</v>
      </c>
      <c r="I156" s="920">
        <f t="shared" si="16"/>
        <v>0.52898533684935423</v>
      </c>
      <c r="J156" s="916">
        <v>31494.2</v>
      </c>
      <c r="K156" s="878">
        <v>74363</v>
      </c>
      <c r="L156" s="920">
        <f t="shared" si="17"/>
        <v>0.42351976117155038</v>
      </c>
    </row>
    <row r="157" spans="1:12">
      <c r="A157" s="20" t="s">
        <v>31</v>
      </c>
      <c r="B157" s="13" t="s">
        <v>123</v>
      </c>
      <c r="C157" s="177"/>
      <c r="D157" s="916"/>
      <c r="E157" s="858">
        <v>15612</v>
      </c>
      <c r="F157" s="920">
        <f t="shared" si="15"/>
        <v>0</v>
      </c>
      <c r="G157" s="916">
        <v>47178.400000000001</v>
      </c>
      <c r="H157" s="858">
        <v>63005</v>
      </c>
      <c r="I157" s="920">
        <f t="shared" si="16"/>
        <v>0.7488040631695897</v>
      </c>
      <c r="J157" s="916">
        <v>47178.400000000001</v>
      </c>
      <c r="K157" s="878">
        <v>78617</v>
      </c>
      <c r="L157" s="920">
        <f t="shared" si="17"/>
        <v>0.60010430314054219</v>
      </c>
    </row>
    <row r="158" spans="1:12">
      <c r="A158" s="20" t="s">
        <v>33</v>
      </c>
      <c r="B158" s="13" t="s">
        <v>124</v>
      </c>
      <c r="C158" s="177"/>
      <c r="D158" s="916"/>
      <c r="E158" s="858">
        <v>15900</v>
      </c>
      <c r="F158" s="920">
        <f t="shared" si="15"/>
        <v>0</v>
      </c>
      <c r="G158" s="916">
        <v>149131.65</v>
      </c>
      <c r="H158" s="858">
        <v>58142</v>
      </c>
      <c r="I158" s="920">
        <f t="shared" si="16"/>
        <v>2.5649556258814625</v>
      </c>
      <c r="J158" s="916">
        <v>149131.65</v>
      </c>
      <c r="K158" s="878">
        <v>74042</v>
      </c>
      <c r="L158" s="920">
        <f t="shared" si="17"/>
        <v>2.0141494016909323</v>
      </c>
    </row>
    <row r="159" spans="1:12">
      <c r="A159" s="20" t="s">
        <v>35</v>
      </c>
      <c r="B159" s="13" t="s">
        <v>125</v>
      </c>
      <c r="C159" s="177"/>
      <c r="D159" s="916"/>
      <c r="E159" s="858">
        <v>35409</v>
      </c>
      <c r="F159" s="920">
        <f t="shared" si="15"/>
        <v>0</v>
      </c>
      <c r="G159" s="916">
        <v>12641.2</v>
      </c>
      <c r="H159" s="858">
        <v>132687</v>
      </c>
      <c r="I159" s="920">
        <f t="shared" si="16"/>
        <v>9.5270825325766653E-2</v>
      </c>
      <c r="J159" s="916">
        <v>12641.2</v>
      </c>
      <c r="K159" s="878">
        <v>168096</v>
      </c>
      <c r="L159" s="920">
        <f t="shared" si="17"/>
        <v>7.5202265372168287E-2</v>
      </c>
    </row>
    <row r="160" spans="1:12">
      <c r="A160" s="20" t="s">
        <v>37</v>
      </c>
      <c r="B160" s="13" t="s">
        <v>126</v>
      </c>
      <c r="C160" s="177"/>
      <c r="D160" s="916"/>
      <c r="E160" s="858">
        <v>18089</v>
      </c>
      <c r="F160" s="920">
        <f t="shared" si="15"/>
        <v>0</v>
      </c>
      <c r="G160" s="916"/>
      <c r="H160" s="858">
        <v>77095</v>
      </c>
      <c r="I160" s="920">
        <f t="shared" si="16"/>
        <v>0</v>
      </c>
      <c r="J160" s="916"/>
      <c r="K160" s="878">
        <v>95184</v>
      </c>
      <c r="L160" s="920">
        <f t="shared" si="17"/>
        <v>0</v>
      </c>
    </row>
    <row r="161" spans="1:20">
      <c r="A161" s="20" t="s">
        <v>39</v>
      </c>
      <c r="B161" s="13" t="s">
        <v>127</v>
      </c>
      <c r="C161" s="177"/>
      <c r="D161" s="916"/>
      <c r="E161" s="858">
        <v>18940</v>
      </c>
      <c r="F161" s="920">
        <f t="shared" si="15"/>
        <v>0</v>
      </c>
      <c r="G161" s="916">
        <v>49988.160000000003</v>
      </c>
      <c r="H161" s="858">
        <v>88456</v>
      </c>
      <c r="I161" s="920">
        <f t="shared" si="16"/>
        <v>0.56511892918513162</v>
      </c>
      <c r="J161" s="916">
        <v>49988.160000000003</v>
      </c>
      <c r="K161" s="878">
        <v>107396</v>
      </c>
      <c r="L161" s="920">
        <f t="shared" si="17"/>
        <v>0.46545644158069205</v>
      </c>
    </row>
    <row r="162" spans="1:20">
      <c r="A162" s="20" t="s">
        <v>41</v>
      </c>
      <c r="B162" s="13" t="s">
        <v>128</v>
      </c>
      <c r="C162" s="177"/>
      <c r="D162" s="916"/>
      <c r="E162" s="858">
        <v>12097</v>
      </c>
      <c r="F162" s="920">
        <f t="shared" si="15"/>
        <v>0</v>
      </c>
      <c r="G162" s="916"/>
      <c r="H162" s="858">
        <v>49620</v>
      </c>
      <c r="I162" s="920">
        <f t="shared" si="16"/>
        <v>0</v>
      </c>
      <c r="J162" s="916"/>
      <c r="K162" s="878">
        <v>61717</v>
      </c>
      <c r="L162" s="920">
        <f t="shared" si="17"/>
        <v>0</v>
      </c>
    </row>
    <row r="163" spans="1:20">
      <c r="A163" s="20" t="s">
        <v>43</v>
      </c>
      <c r="B163" s="13" t="s">
        <v>129</v>
      </c>
      <c r="C163" s="177"/>
      <c r="D163" s="916"/>
      <c r="E163" s="858">
        <v>9750</v>
      </c>
      <c r="F163" s="920">
        <f t="shared" si="15"/>
        <v>0</v>
      </c>
      <c r="G163" s="916">
        <v>180822.71</v>
      </c>
      <c r="H163" s="858">
        <v>43663</v>
      </c>
      <c r="I163" s="920">
        <f t="shared" si="16"/>
        <v>4.1413258365206236</v>
      </c>
      <c r="J163" s="916">
        <v>180822.71</v>
      </c>
      <c r="K163" s="878">
        <v>53413</v>
      </c>
      <c r="L163" s="920">
        <f t="shared" si="17"/>
        <v>3.3853689176792163</v>
      </c>
    </row>
    <row r="164" spans="1:20">
      <c r="A164" s="20" t="s">
        <v>17</v>
      </c>
      <c r="B164" s="13" t="s">
        <v>130</v>
      </c>
      <c r="C164" s="177"/>
      <c r="D164" s="916"/>
      <c r="E164" s="858">
        <v>4882</v>
      </c>
      <c r="F164" s="920">
        <f t="shared" si="15"/>
        <v>0</v>
      </c>
      <c r="G164" s="916"/>
      <c r="H164" s="858">
        <v>21782</v>
      </c>
      <c r="I164" s="920">
        <f t="shared" si="16"/>
        <v>0</v>
      </c>
      <c r="J164" s="916"/>
      <c r="K164" s="878">
        <v>26664</v>
      </c>
      <c r="L164" s="920">
        <f t="shared" si="17"/>
        <v>0</v>
      </c>
    </row>
    <row r="165" spans="1:20">
      <c r="A165" s="20" t="s">
        <v>252</v>
      </c>
      <c r="B165" s="13" t="s">
        <v>45</v>
      </c>
      <c r="C165" s="177"/>
      <c r="D165" s="916"/>
      <c r="E165" s="858">
        <v>8152</v>
      </c>
      <c r="F165" s="920">
        <f t="shared" si="15"/>
        <v>0</v>
      </c>
      <c r="G165" s="916">
        <v>31363.64</v>
      </c>
      <c r="H165" s="858">
        <v>38326</v>
      </c>
      <c r="I165" s="920">
        <f t="shared" si="16"/>
        <v>0.81833846474977823</v>
      </c>
      <c r="J165" s="916">
        <v>31363.64</v>
      </c>
      <c r="K165" s="878">
        <v>46478</v>
      </c>
      <c r="L165" s="920">
        <f t="shared" si="17"/>
        <v>0.67480614484272128</v>
      </c>
    </row>
    <row r="166" spans="1:20">
      <c r="A166" s="20" t="s">
        <v>253</v>
      </c>
      <c r="B166" s="13" t="s">
        <v>46</v>
      </c>
      <c r="C166" s="177"/>
      <c r="D166" s="916"/>
      <c r="E166" s="858">
        <v>10572</v>
      </c>
      <c r="F166" s="920">
        <f t="shared" si="15"/>
        <v>0</v>
      </c>
      <c r="G166" s="916">
        <v>31494.2</v>
      </c>
      <c r="H166" s="858">
        <v>51401</v>
      </c>
      <c r="I166" s="920">
        <f t="shared" si="16"/>
        <v>0.61271570592011826</v>
      </c>
      <c r="J166" s="916">
        <v>31494.2</v>
      </c>
      <c r="K166" s="879">
        <v>61973</v>
      </c>
      <c r="L166" s="920">
        <f t="shared" si="17"/>
        <v>0.50819227728204219</v>
      </c>
    </row>
    <row r="167" spans="1:20">
      <c r="A167" s="20" t="s">
        <v>254</v>
      </c>
      <c r="B167" s="13" t="s">
        <v>47</v>
      </c>
      <c r="C167" s="177"/>
      <c r="D167" s="916"/>
      <c r="E167" s="858">
        <v>36245</v>
      </c>
      <c r="F167" s="920">
        <f t="shared" si="15"/>
        <v>0</v>
      </c>
      <c r="G167" s="916">
        <v>20614.2</v>
      </c>
      <c r="H167" s="858">
        <v>152866</v>
      </c>
      <c r="I167" s="920">
        <f t="shared" si="16"/>
        <v>0.13485143851477766</v>
      </c>
      <c r="J167" s="916">
        <v>20614.2</v>
      </c>
      <c r="K167" s="878">
        <v>189111</v>
      </c>
      <c r="L167" s="920">
        <f t="shared" si="17"/>
        <v>0.10900582197756874</v>
      </c>
    </row>
    <row r="168" spans="1:20" ht="15.75" thickBot="1">
      <c r="A168" s="20" t="s">
        <v>255</v>
      </c>
      <c r="B168" s="13" t="s">
        <v>48</v>
      </c>
      <c r="C168" s="177"/>
      <c r="D168" s="916"/>
      <c r="E168" s="886">
        <v>7911</v>
      </c>
      <c r="F168" s="920">
        <f t="shared" si="15"/>
        <v>0</v>
      </c>
      <c r="G168" s="916">
        <v>740444.43500000006</v>
      </c>
      <c r="H168" s="886">
        <v>39616</v>
      </c>
      <c r="I168" s="920">
        <f t="shared" si="16"/>
        <v>18.690540059571891</v>
      </c>
      <c r="J168" s="916">
        <v>740444.43500000006</v>
      </c>
      <c r="K168" s="878">
        <v>47527</v>
      </c>
      <c r="L168" s="920">
        <f t="shared" si="17"/>
        <v>15.579448208386813</v>
      </c>
    </row>
    <row r="169" spans="1:20" ht="15.75" thickBot="1">
      <c r="A169" s="20" t="s">
        <v>256</v>
      </c>
      <c r="B169" s="13" t="s">
        <v>131</v>
      </c>
      <c r="C169" s="177"/>
      <c r="D169" s="916"/>
      <c r="E169" s="887">
        <f t="shared" ref="E169" si="18">SUM(E144:E168)</f>
        <v>414290</v>
      </c>
      <c r="F169" s="920">
        <f t="shared" si="15"/>
        <v>0</v>
      </c>
      <c r="G169" s="916">
        <v>440003.26500000001</v>
      </c>
      <c r="H169" s="887">
        <f t="shared" ref="H169" si="19">SUM(H144:H168)</f>
        <v>1713397</v>
      </c>
      <c r="I169" s="920">
        <f t="shared" si="16"/>
        <v>0.25680170153210263</v>
      </c>
      <c r="J169" s="179">
        <v>440003.26500000001</v>
      </c>
      <c r="K169" s="915">
        <f>SUM(K144:K168)</f>
        <v>2127687</v>
      </c>
      <c r="L169" s="920">
        <f t="shared" si="17"/>
        <v>0.20679886891257973</v>
      </c>
    </row>
    <row r="170" spans="1:20">
      <c r="A170" s="16"/>
    </row>
    <row r="173" spans="1:20" ht="60">
      <c r="A173" s="932" t="s">
        <v>361</v>
      </c>
      <c r="B173" s="933" t="s">
        <v>362</v>
      </c>
      <c r="C173" s="162"/>
      <c r="D173" s="932" t="s">
        <v>204</v>
      </c>
      <c r="E173" s="932" t="s">
        <v>2130</v>
      </c>
      <c r="F173" s="932" t="s">
        <v>2156</v>
      </c>
      <c r="G173" s="932" t="s">
        <v>290</v>
      </c>
      <c r="H173" s="932"/>
      <c r="I173" s="932"/>
      <c r="J173" s="932" t="s">
        <v>2</v>
      </c>
      <c r="K173" s="172"/>
      <c r="L173" s="172"/>
      <c r="N173" s="191" t="s">
        <v>284</v>
      </c>
      <c r="O173" s="192" t="s">
        <v>399</v>
      </c>
      <c r="P173" s="192" t="s">
        <v>386</v>
      </c>
      <c r="R173" s="192" t="s">
        <v>393</v>
      </c>
    </row>
    <row r="174" spans="1:20">
      <c r="A174" s="20" t="s">
        <v>104</v>
      </c>
      <c r="B174" s="131" t="s">
        <v>4</v>
      </c>
      <c r="D174" s="179">
        <f t="shared" ref="D174:D199" si="20">SUM(D7+D41+D78+D113+D144)</f>
        <v>19264.138999999999</v>
      </c>
      <c r="E174" s="858">
        <v>3989</v>
      </c>
      <c r="F174" s="179">
        <f>SUM(D174/E174)</f>
        <v>4.8293153672599649</v>
      </c>
      <c r="G174" s="179">
        <f t="shared" ref="G174:G199" si="21">SUM(G7+G41+G78+G113+G144)</f>
        <v>780297.85880000005</v>
      </c>
      <c r="H174" s="179"/>
      <c r="I174" s="179"/>
      <c r="J174" s="179">
        <f t="shared" ref="J174:J199" si="22">SUM(J7+J41+J78+J113+J144)</f>
        <v>799561.99780000001</v>
      </c>
      <c r="K174" s="216"/>
      <c r="L174" s="216"/>
      <c r="N174" s="189">
        <v>18110</v>
      </c>
      <c r="O174" s="214">
        <v>48</v>
      </c>
      <c r="P174" s="179">
        <f>SUM(N174*O174)</f>
        <v>869280</v>
      </c>
      <c r="R174" s="179">
        <f>SUM(P174-G174)</f>
        <v>88982.141199999955</v>
      </c>
      <c r="T174" s="216"/>
    </row>
    <row r="175" spans="1:20">
      <c r="A175" s="20" t="s">
        <v>5</v>
      </c>
      <c r="B175" s="13" t="s">
        <v>111</v>
      </c>
      <c r="D175" s="179">
        <f t="shared" si="20"/>
        <v>104456.32000000001</v>
      </c>
      <c r="E175" s="858">
        <v>13743</v>
      </c>
      <c r="F175" s="179"/>
      <c r="G175" s="179">
        <f t="shared" si="21"/>
        <v>1682757.0438000003</v>
      </c>
      <c r="H175" s="179"/>
      <c r="I175" s="179"/>
      <c r="J175" s="179">
        <f t="shared" si="22"/>
        <v>1787213.3637999999</v>
      </c>
      <c r="K175" s="216"/>
      <c r="L175" s="216"/>
      <c r="N175" s="189">
        <v>52983</v>
      </c>
      <c r="O175" s="214">
        <v>48</v>
      </c>
      <c r="P175" s="179">
        <f t="shared" ref="P175:P200" si="23">SUM(N175*O175)</f>
        <v>2543184</v>
      </c>
      <c r="R175" s="179">
        <f t="shared" ref="R175:R198" si="24">SUM(P175-G175)</f>
        <v>860426.95619999967</v>
      </c>
      <c r="T175" s="216"/>
    </row>
    <row r="176" spans="1:20">
      <c r="A176" s="20" t="s">
        <v>7</v>
      </c>
      <c r="B176" s="13" t="s">
        <v>112</v>
      </c>
      <c r="D176" s="179">
        <f t="shared" si="20"/>
        <v>140852.14620000002</v>
      </c>
      <c r="E176" s="858">
        <v>27610</v>
      </c>
      <c r="F176" s="179"/>
      <c r="G176" s="179">
        <f t="shared" si="21"/>
        <v>3043767.9964000001</v>
      </c>
      <c r="H176" s="179"/>
      <c r="I176" s="179"/>
      <c r="J176" s="179">
        <f t="shared" si="22"/>
        <v>3184620.1425999994</v>
      </c>
      <c r="K176" s="216"/>
      <c r="L176" s="216"/>
      <c r="N176" s="189">
        <v>109325</v>
      </c>
      <c r="O176" s="214">
        <v>48</v>
      </c>
      <c r="P176" s="179">
        <f t="shared" si="23"/>
        <v>5247600</v>
      </c>
      <c r="R176" s="179">
        <f t="shared" si="24"/>
        <v>2203832.0035999999</v>
      </c>
      <c r="T176" s="216"/>
    </row>
    <row r="177" spans="1:20">
      <c r="A177" s="20" t="s">
        <v>9</v>
      </c>
      <c r="B177" s="13" t="s">
        <v>113</v>
      </c>
      <c r="D177" s="179">
        <f t="shared" si="20"/>
        <v>306306.3</v>
      </c>
      <c r="E177" s="858">
        <v>23670</v>
      </c>
      <c r="F177" s="179"/>
      <c r="G177" s="179">
        <f t="shared" si="21"/>
        <v>6982913.3340000007</v>
      </c>
      <c r="H177" s="179"/>
      <c r="I177" s="179"/>
      <c r="J177" s="179">
        <f t="shared" si="22"/>
        <v>7289219.6340000005</v>
      </c>
      <c r="K177" s="216"/>
      <c r="L177" s="216"/>
      <c r="N177" s="189">
        <v>99023</v>
      </c>
      <c r="O177" s="214">
        <v>48</v>
      </c>
      <c r="P177" s="179">
        <f t="shared" si="23"/>
        <v>4753104</v>
      </c>
      <c r="R177" s="179">
        <f t="shared" si="24"/>
        <v>-2229809.3340000007</v>
      </c>
      <c r="T177" s="216"/>
    </row>
    <row r="178" spans="1:20">
      <c r="A178" s="20" t="s">
        <v>11</v>
      </c>
      <c r="B178" s="13" t="s">
        <v>114</v>
      </c>
      <c r="D178" s="179">
        <f t="shared" si="20"/>
        <v>187095.74120000002</v>
      </c>
      <c r="E178" s="858">
        <v>21313</v>
      </c>
      <c r="F178" s="179"/>
      <c r="G178" s="179">
        <f t="shared" si="21"/>
        <v>2518177.5518</v>
      </c>
      <c r="H178" s="179"/>
      <c r="I178" s="179"/>
      <c r="J178" s="179">
        <f t="shared" si="22"/>
        <v>2705273.2930000001</v>
      </c>
      <c r="K178" s="216"/>
      <c r="L178" s="216"/>
      <c r="N178" s="189">
        <v>94288</v>
      </c>
      <c r="O178" s="214">
        <v>48</v>
      </c>
      <c r="P178" s="179">
        <f t="shared" si="23"/>
        <v>4525824</v>
      </c>
      <c r="R178" s="179">
        <f t="shared" si="24"/>
        <v>2007646.4482</v>
      </c>
      <c r="T178" s="216"/>
    </row>
    <row r="179" spans="1:20">
      <c r="A179" s="20" t="s">
        <v>13</v>
      </c>
      <c r="B179" s="13" t="s">
        <v>115</v>
      </c>
      <c r="D179" s="179">
        <f t="shared" si="20"/>
        <v>166063.53580000001</v>
      </c>
      <c r="E179" s="858">
        <v>12317</v>
      </c>
      <c r="F179" s="179"/>
      <c r="G179" s="179">
        <f t="shared" si="21"/>
        <v>2573089.0227999999</v>
      </c>
      <c r="H179" s="179"/>
      <c r="I179" s="179"/>
      <c r="J179" s="179">
        <f t="shared" si="22"/>
        <v>2739152.5586000001</v>
      </c>
      <c r="K179" s="216"/>
      <c r="L179" s="216"/>
      <c r="N179" s="189">
        <v>50874</v>
      </c>
      <c r="O179" s="214">
        <v>48</v>
      </c>
      <c r="P179" s="179">
        <f t="shared" si="23"/>
        <v>2441952</v>
      </c>
      <c r="R179" s="179">
        <f t="shared" si="24"/>
        <v>-131137.02279999992</v>
      </c>
      <c r="T179" s="216"/>
    </row>
    <row r="180" spans="1:20">
      <c r="A180" s="20" t="s">
        <v>15</v>
      </c>
      <c r="B180" s="13" t="s">
        <v>116</v>
      </c>
      <c r="D180" s="179">
        <f t="shared" si="20"/>
        <v>130312.95600000001</v>
      </c>
      <c r="E180" s="858">
        <v>22974</v>
      </c>
      <c r="F180" s="179"/>
      <c r="G180" s="179">
        <f t="shared" si="21"/>
        <v>2378725.8844000003</v>
      </c>
      <c r="H180" s="179"/>
      <c r="I180" s="179"/>
      <c r="J180" s="179">
        <f t="shared" si="22"/>
        <v>2509038.8404000006</v>
      </c>
      <c r="K180" s="216"/>
      <c r="L180" s="216"/>
      <c r="N180" s="189">
        <v>90843</v>
      </c>
      <c r="O180" s="214">
        <v>48</v>
      </c>
      <c r="P180" s="179">
        <f t="shared" si="23"/>
        <v>4360464</v>
      </c>
      <c r="R180" s="179">
        <f t="shared" si="24"/>
        <v>1981738.1155999997</v>
      </c>
      <c r="T180" s="216"/>
    </row>
    <row r="181" spans="1:20">
      <c r="A181" s="20" t="s">
        <v>19</v>
      </c>
      <c r="B181" s="13" t="s">
        <v>117</v>
      </c>
      <c r="D181" s="179">
        <f t="shared" si="20"/>
        <v>108059.84</v>
      </c>
      <c r="E181" s="858">
        <v>13734</v>
      </c>
      <c r="F181" s="179"/>
      <c r="G181" s="179">
        <f t="shared" si="21"/>
        <v>2433532.6150000002</v>
      </c>
      <c r="H181" s="179"/>
      <c r="I181" s="179"/>
      <c r="J181" s="179">
        <f t="shared" si="22"/>
        <v>2541592.4550000001</v>
      </c>
      <c r="K181" s="216"/>
      <c r="L181" s="216"/>
      <c r="N181" s="189">
        <v>56697</v>
      </c>
      <c r="O181" s="214">
        <v>48</v>
      </c>
      <c r="P181" s="179">
        <f t="shared" si="23"/>
        <v>2721456</v>
      </c>
      <c r="R181" s="179">
        <f t="shared" si="24"/>
        <v>287923.38499999978</v>
      </c>
      <c r="T181" s="216"/>
    </row>
    <row r="182" spans="1:20">
      <c r="A182" s="20" t="s">
        <v>21</v>
      </c>
      <c r="B182" s="13" t="s">
        <v>118</v>
      </c>
      <c r="D182" s="179">
        <f t="shared" si="20"/>
        <v>179737.764</v>
      </c>
      <c r="E182" s="858">
        <v>10500</v>
      </c>
      <c r="F182" s="179"/>
      <c r="G182" s="179">
        <f t="shared" si="21"/>
        <v>2048715.1973999999</v>
      </c>
      <c r="H182" s="179"/>
      <c r="I182" s="179"/>
      <c r="J182" s="179">
        <f t="shared" si="22"/>
        <v>2228452.9613999994</v>
      </c>
      <c r="K182" s="216"/>
      <c r="L182" s="216"/>
      <c r="N182" s="189">
        <v>46329</v>
      </c>
      <c r="O182" s="214">
        <v>48</v>
      </c>
      <c r="P182" s="179">
        <f t="shared" si="23"/>
        <v>2223792</v>
      </c>
      <c r="R182" s="179">
        <f t="shared" si="24"/>
        <v>175076.80260000005</v>
      </c>
      <c r="T182" s="216"/>
    </row>
    <row r="183" spans="1:20">
      <c r="A183" s="20" t="s">
        <v>23</v>
      </c>
      <c r="B183" s="13" t="s">
        <v>119</v>
      </c>
      <c r="D183" s="179">
        <f t="shared" si="20"/>
        <v>844819.01699999999</v>
      </c>
      <c r="E183" s="858">
        <v>16860</v>
      </c>
      <c r="F183" s="179"/>
      <c r="G183" s="179">
        <f t="shared" si="21"/>
        <v>2364872.1547999997</v>
      </c>
      <c r="H183" s="179"/>
      <c r="I183" s="179"/>
      <c r="J183" s="179">
        <f t="shared" si="22"/>
        <v>3209691.1717999997</v>
      </c>
      <c r="K183" s="216"/>
      <c r="L183" s="216"/>
      <c r="N183" s="189">
        <v>64659</v>
      </c>
      <c r="O183" s="214">
        <v>48</v>
      </c>
      <c r="P183" s="179">
        <f t="shared" si="23"/>
        <v>3103632</v>
      </c>
      <c r="R183" s="179">
        <f t="shared" si="24"/>
        <v>738759.84520000033</v>
      </c>
      <c r="T183" s="216"/>
    </row>
    <row r="184" spans="1:20">
      <c r="A184" s="20" t="s">
        <v>25</v>
      </c>
      <c r="B184" s="13" t="s">
        <v>120</v>
      </c>
      <c r="D184" s="179">
        <f t="shared" si="20"/>
        <v>239366.85879999999</v>
      </c>
      <c r="E184" s="858">
        <v>27019</v>
      </c>
      <c r="F184" s="179"/>
      <c r="G184" s="179">
        <f t="shared" si="21"/>
        <v>2570349.9594000001</v>
      </c>
      <c r="H184" s="179"/>
      <c r="I184" s="179"/>
      <c r="J184" s="179">
        <f t="shared" si="22"/>
        <v>2809716.8181999996</v>
      </c>
      <c r="K184" s="216"/>
      <c r="L184" s="216"/>
      <c r="N184" s="189">
        <v>110818</v>
      </c>
      <c r="O184" s="214">
        <v>48</v>
      </c>
      <c r="P184" s="179">
        <f t="shared" si="23"/>
        <v>5319264</v>
      </c>
      <c r="R184" s="179">
        <f t="shared" si="24"/>
        <v>2748914.0405999999</v>
      </c>
      <c r="T184" s="216"/>
    </row>
    <row r="185" spans="1:20">
      <c r="A185" s="20" t="s">
        <v>27</v>
      </c>
      <c r="B185" s="13" t="s">
        <v>121</v>
      </c>
      <c r="D185" s="179">
        <f t="shared" si="20"/>
        <v>134238.54479999997</v>
      </c>
      <c r="E185" s="858">
        <v>12176</v>
      </c>
      <c r="F185" s="179"/>
      <c r="G185" s="179">
        <f t="shared" si="21"/>
        <v>1425093.0936000003</v>
      </c>
      <c r="H185" s="179"/>
      <c r="I185" s="179"/>
      <c r="J185" s="179">
        <f t="shared" si="22"/>
        <v>1559331.6384000001</v>
      </c>
      <c r="K185" s="216"/>
      <c r="L185" s="216"/>
      <c r="N185" s="189">
        <v>55397</v>
      </c>
      <c r="O185" s="214">
        <v>48</v>
      </c>
      <c r="P185" s="179">
        <f t="shared" si="23"/>
        <v>2659056</v>
      </c>
      <c r="R185" s="179">
        <f t="shared" si="24"/>
        <v>1233962.9063999997</v>
      </c>
      <c r="T185" s="216"/>
    </row>
    <row r="186" spans="1:20">
      <c r="A186" s="20" t="s">
        <v>29</v>
      </c>
      <c r="B186" s="13" t="s">
        <v>122</v>
      </c>
      <c r="D186" s="179">
        <f t="shared" si="20"/>
        <v>146749.23300000001</v>
      </c>
      <c r="E186" s="858">
        <v>14826</v>
      </c>
      <c r="F186" s="179"/>
      <c r="G186" s="179">
        <f t="shared" si="21"/>
        <v>3115634.9126000004</v>
      </c>
      <c r="H186" s="179"/>
      <c r="I186" s="179"/>
      <c r="J186" s="179">
        <f t="shared" si="22"/>
        <v>3262384.1456000004</v>
      </c>
      <c r="K186" s="216"/>
      <c r="L186" s="216"/>
      <c r="N186" s="189">
        <v>60438</v>
      </c>
      <c r="O186" s="214">
        <v>48</v>
      </c>
      <c r="P186" s="179">
        <f t="shared" si="23"/>
        <v>2901024</v>
      </c>
      <c r="R186" s="179">
        <f t="shared" si="24"/>
        <v>-214610.91260000039</v>
      </c>
      <c r="T186" s="216"/>
    </row>
    <row r="187" spans="1:20">
      <c r="A187" s="20" t="s">
        <v>31</v>
      </c>
      <c r="B187" s="13" t="s">
        <v>123</v>
      </c>
      <c r="D187" s="179">
        <f t="shared" si="20"/>
        <v>265584.17819999997</v>
      </c>
      <c r="E187" s="858">
        <v>15612</v>
      </c>
      <c r="F187" s="179"/>
      <c r="G187" s="179">
        <f t="shared" si="21"/>
        <v>3514031.6161999996</v>
      </c>
      <c r="H187" s="179"/>
      <c r="I187" s="179"/>
      <c r="J187" s="179">
        <f t="shared" si="22"/>
        <v>3779615.7943999995</v>
      </c>
      <c r="K187" s="216"/>
      <c r="L187" s="216"/>
      <c r="N187" s="189">
        <v>63863</v>
      </c>
      <c r="O187" s="214">
        <v>48</v>
      </c>
      <c r="P187" s="179">
        <f t="shared" si="23"/>
        <v>3065424</v>
      </c>
      <c r="R187" s="179">
        <f t="shared" si="24"/>
        <v>-448607.61619999958</v>
      </c>
      <c r="T187" s="216"/>
    </row>
    <row r="188" spans="1:20">
      <c r="A188" s="20" t="s">
        <v>33</v>
      </c>
      <c r="B188" s="13" t="s">
        <v>124</v>
      </c>
      <c r="D188" s="179">
        <f t="shared" si="20"/>
        <v>110057.913</v>
      </c>
      <c r="E188" s="858">
        <v>15900</v>
      </c>
      <c r="F188" s="179"/>
      <c r="G188" s="179">
        <f t="shared" si="21"/>
        <v>2064633.0601999999</v>
      </c>
      <c r="H188" s="179"/>
      <c r="I188" s="179"/>
      <c r="J188" s="179">
        <f t="shared" si="22"/>
        <v>2174690.9731999999</v>
      </c>
      <c r="K188" s="216"/>
      <c r="L188" s="216"/>
      <c r="N188" s="189">
        <v>59028</v>
      </c>
      <c r="O188" s="214">
        <v>48</v>
      </c>
      <c r="P188" s="179">
        <f t="shared" si="23"/>
        <v>2833344</v>
      </c>
      <c r="R188" s="179">
        <f t="shared" si="24"/>
        <v>768710.93980000005</v>
      </c>
      <c r="T188" s="216"/>
    </row>
    <row r="189" spans="1:20">
      <c r="A189" s="20" t="s">
        <v>35</v>
      </c>
      <c r="B189" s="13" t="s">
        <v>125</v>
      </c>
      <c r="D189" s="179">
        <f t="shared" si="20"/>
        <v>827434.38319999992</v>
      </c>
      <c r="E189" s="858">
        <v>35409</v>
      </c>
      <c r="F189" s="179"/>
      <c r="G189" s="179">
        <f t="shared" si="21"/>
        <v>4247536.5743999993</v>
      </c>
      <c r="H189" s="179"/>
      <c r="I189" s="179"/>
      <c r="J189" s="179">
        <f t="shared" si="22"/>
        <v>5074970.9576000003</v>
      </c>
      <c r="K189" s="216"/>
      <c r="L189" s="216"/>
      <c r="N189" s="189">
        <v>134598</v>
      </c>
      <c r="O189" s="214">
        <v>48</v>
      </c>
      <c r="P189" s="179">
        <f t="shared" si="23"/>
        <v>6460704</v>
      </c>
      <c r="R189" s="179">
        <f t="shared" si="24"/>
        <v>2213167.4256000007</v>
      </c>
      <c r="T189" s="216"/>
    </row>
    <row r="190" spans="1:20">
      <c r="A190" s="20" t="s">
        <v>37</v>
      </c>
      <c r="B190" s="13" t="s">
        <v>126</v>
      </c>
      <c r="D190" s="179">
        <f t="shared" si="20"/>
        <v>183369.8964</v>
      </c>
      <c r="E190" s="858">
        <v>18089</v>
      </c>
      <c r="F190" s="179"/>
      <c r="G190" s="179">
        <f t="shared" si="21"/>
        <v>1653448.2274</v>
      </c>
      <c r="H190" s="179"/>
      <c r="I190" s="179"/>
      <c r="J190" s="179">
        <f t="shared" si="22"/>
        <v>1836818.1237999999</v>
      </c>
      <c r="K190" s="216"/>
      <c r="L190" s="216"/>
      <c r="N190" s="189">
        <v>78160</v>
      </c>
      <c r="O190" s="214">
        <v>48</v>
      </c>
      <c r="P190" s="179">
        <f t="shared" si="23"/>
        <v>3751680</v>
      </c>
      <c r="R190" s="179">
        <f t="shared" si="24"/>
        <v>2098231.7725999998</v>
      </c>
      <c r="T190" s="216"/>
    </row>
    <row r="191" spans="1:20">
      <c r="A191" s="20" t="s">
        <v>39</v>
      </c>
      <c r="B191" s="13" t="s">
        <v>127</v>
      </c>
      <c r="D191" s="179">
        <f t="shared" si="20"/>
        <v>272835.43180000002</v>
      </c>
      <c r="E191" s="858">
        <v>18940</v>
      </c>
      <c r="F191" s="179"/>
      <c r="G191" s="179">
        <f t="shared" si="21"/>
        <v>2831129.7598000001</v>
      </c>
      <c r="H191" s="179"/>
      <c r="I191" s="179"/>
      <c r="J191" s="179">
        <f t="shared" si="22"/>
        <v>3103965.1916</v>
      </c>
      <c r="K191" s="216"/>
      <c r="L191" s="216"/>
      <c r="N191" s="189">
        <v>89580</v>
      </c>
      <c r="O191" s="214">
        <v>48</v>
      </c>
      <c r="P191" s="179">
        <f t="shared" si="23"/>
        <v>4299840</v>
      </c>
      <c r="R191" s="179">
        <f t="shared" si="24"/>
        <v>1468710.2401999999</v>
      </c>
      <c r="T191" s="216"/>
    </row>
    <row r="192" spans="1:20">
      <c r="A192" s="20" t="s">
        <v>41</v>
      </c>
      <c r="B192" s="13" t="s">
        <v>128</v>
      </c>
      <c r="D192" s="179">
        <f t="shared" si="20"/>
        <v>135463.826</v>
      </c>
      <c r="E192" s="858">
        <v>12097</v>
      </c>
      <c r="F192" s="179"/>
      <c r="G192" s="179">
        <f t="shared" si="21"/>
        <v>1349556.7180000001</v>
      </c>
      <c r="H192" s="179"/>
      <c r="I192" s="179"/>
      <c r="J192" s="179">
        <f t="shared" si="22"/>
        <v>1485020.544</v>
      </c>
      <c r="K192" s="216"/>
      <c r="L192" s="216"/>
      <c r="N192" s="189">
        <v>50357</v>
      </c>
      <c r="O192" s="214">
        <v>48</v>
      </c>
      <c r="P192" s="179">
        <f t="shared" si="23"/>
        <v>2417136</v>
      </c>
      <c r="R192" s="179">
        <f t="shared" si="24"/>
        <v>1067579.2819999999</v>
      </c>
      <c r="T192" s="216"/>
    </row>
    <row r="193" spans="1:40">
      <c r="A193" s="20" t="s">
        <v>43</v>
      </c>
      <c r="B193" s="13" t="s">
        <v>129</v>
      </c>
      <c r="D193" s="179">
        <f t="shared" si="20"/>
        <v>65166.659</v>
      </c>
      <c r="E193" s="858">
        <v>9750</v>
      </c>
      <c r="F193" s="179"/>
      <c r="G193" s="179">
        <f t="shared" si="21"/>
        <v>2604285.5451999996</v>
      </c>
      <c r="H193" s="179"/>
      <c r="I193" s="179"/>
      <c r="J193" s="179">
        <f t="shared" si="22"/>
        <v>2669452.2042</v>
      </c>
      <c r="K193" s="216"/>
      <c r="L193" s="216"/>
      <c r="N193" s="189">
        <v>44290</v>
      </c>
      <c r="O193" s="214">
        <v>48</v>
      </c>
      <c r="P193" s="179">
        <f t="shared" si="23"/>
        <v>2125920</v>
      </c>
      <c r="R193" s="179">
        <f t="shared" si="24"/>
        <v>-478365.54519999959</v>
      </c>
      <c r="T193" s="216"/>
    </row>
    <row r="194" spans="1:40">
      <c r="A194" s="20" t="s">
        <v>17</v>
      </c>
      <c r="B194" s="13" t="s">
        <v>130</v>
      </c>
      <c r="D194" s="179">
        <f t="shared" si="20"/>
        <v>67276.965400000001</v>
      </c>
      <c r="E194" s="858">
        <v>4882</v>
      </c>
      <c r="F194" s="179"/>
      <c r="G194" s="179">
        <f t="shared" si="21"/>
        <v>864574.24479999999</v>
      </c>
      <c r="H194" s="179"/>
      <c r="I194" s="179"/>
      <c r="J194" s="179">
        <f t="shared" si="22"/>
        <v>931851.21020000009</v>
      </c>
      <c r="K194" s="216"/>
      <c r="L194" s="216"/>
      <c r="N194" s="189">
        <v>22083</v>
      </c>
      <c r="O194" s="214">
        <v>48</v>
      </c>
      <c r="P194" s="179">
        <f t="shared" si="23"/>
        <v>1059984</v>
      </c>
      <c r="R194" s="179">
        <f t="shared" si="24"/>
        <v>195409.75520000001</v>
      </c>
      <c r="T194" s="216"/>
    </row>
    <row r="195" spans="1:40">
      <c r="A195" s="20" t="s">
        <v>252</v>
      </c>
      <c r="B195" s="13" t="s">
        <v>45</v>
      </c>
      <c r="D195" s="179">
        <f t="shared" si="20"/>
        <v>51726.399599999997</v>
      </c>
      <c r="E195" s="858">
        <v>8152</v>
      </c>
      <c r="F195" s="179"/>
      <c r="G195" s="179">
        <f t="shared" si="21"/>
        <v>1744796.4222000001</v>
      </c>
      <c r="H195" s="179"/>
      <c r="I195" s="179"/>
      <c r="J195" s="179">
        <f t="shared" si="22"/>
        <v>1796522.8217999998</v>
      </c>
      <c r="K195" s="216"/>
      <c r="L195" s="216"/>
      <c r="N195" s="189">
        <v>38789</v>
      </c>
      <c r="O195" s="214">
        <v>48</v>
      </c>
      <c r="P195" s="179">
        <f t="shared" si="23"/>
        <v>1861872</v>
      </c>
      <c r="R195" s="179">
        <f t="shared" si="24"/>
        <v>117075.57779999985</v>
      </c>
      <c r="T195" s="216"/>
    </row>
    <row r="196" spans="1:40">
      <c r="A196" s="20" t="s">
        <v>253</v>
      </c>
      <c r="B196" s="13" t="s">
        <v>46</v>
      </c>
      <c r="D196" s="179">
        <f t="shared" si="20"/>
        <v>192054.66340000002</v>
      </c>
      <c r="E196" s="858">
        <v>10572</v>
      </c>
      <c r="F196" s="179"/>
      <c r="G196" s="179">
        <f t="shared" si="21"/>
        <v>4154447.4914000006</v>
      </c>
      <c r="H196" s="179"/>
      <c r="I196" s="179"/>
      <c r="J196" s="179">
        <f t="shared" si="22"/>
        <v>4346502.1548000006</v>
      </c>
      <c r="K196" s="216"/>
      <c r="L196" s="216"/>
      <c r="N196" s="189">
        <v>51999</v>
      </c>
      <c r="O196" s="214">
        <v>48</v>
      </c>
      <c r="P196" s="179">
        <f t="shared" si="23"/>
        <v>2495952</v>
      </c>
      <c r="R196" s="179">
        <f t="shared" si="24"/>
        <v>-1658495.4914000006</v>
      </c>
      <c r="T196" s="216"/>
    </row>
    <row r="197" spans="1:40">
      <c r="A197" s="20" t="s">
        <v>254</v>
      </c>
      <c r="B197" s="13" t="s">
        <v>47</v>
      </c>
      <c r="D197" s="179">
        <f t="shared" si="20"/>
        <v>1246098.9368</v>
      </c>
      <c r="E197" s="858">
        <v>36245</v>
      </c>
      <c r="F197" s="179"/>
      <c r="G197" s="179">
        <f t="shared" si="21"/>
        <v>6422836.4232000001</v>
      </c>
      <c r="H197" s="179"/>
      <c r="I197" s="179"/>
      <c r="J197" s="179">
        <f t="shared" si="22"/>
        <v>7668935.3600000003</v>
      </c>
      <c r="K197" s="216"/>
      <c r="L197" s="216"/>
      <c r="N197" s="189">
        <v>154907</v>
      </c>
      <c r="O197" s="214">
        <v>48</v>
      </c>
      <c r="P197" s="179">
        <f t="shared" si="23"/>
        <v>7435536</v>
      </c>
      <c r="R197" s="179">
        <f t="shared" si="24"/>
        <v>1012699.5767999999</v>
      </c>
      <c r="T197" s="216"/>
    </row>
    <row r="198" spans="1:40" ht="15.75" thickBot="1">
      <c r="A198" s="20" t="s">
        <v>255</v>
      </c>
      <c r="B198" s="13" t="s">
        <v>48</v>
      </c>
      <c r="D198" s="179">
        <f t="shared" si="20"/>
        <v>114356.05279999999</v>
      </c>
      <c r="E198" s="886">
        <v>7911</v>
      </c>
      <c r="F198" s="179"/>
      <c r="G198" s="179">
        <f t="shared" si="21"/>
        <v>2603696.8873999999</v>
      </c>
      <c r="H198" s="179"/>
      <c r="I198" s="179"/>
      <c r="J198" s="179">
        <f t="shared" si="22"/>
        <v>2718052.9402000001</v>
      </c>
      <c r="K198" s="216"/>
      <c r="L198" s="216"/>
      <c r="N198" s="189">
        <v>40080</v>
      </c>
      <c r="O198" s="214">
        <v>48</v>
      </c>
      <c r="P198" s="179">
        <f t="shared" si="23"/>
        <v>1923840</v>
      </c>
      <c r="R198" s="179">
        <f t="shared" si="24"/>
        <v>-679856.88739999989</v>
      </c>
      <c r="T198" s="216"/>
    </row>
    <row r="199" spans="1:40" ht="15.75" thickBot="1">
      <c r="A199" s="20" t="s">
        <v>256</v>
      </c>
      <c r="B199" s="158" t="s">
        <v>131</v>
      </c>
      <c r="D199" s="184">
        <f t="shared" si="20"/>
        <v>275061.40840000001</v>
      </c>
      <c r="E199" s="928"/>
      <c r="F199" s="184"/>
      <c r="G199" s="184">
        <f t="shared" si="21"/>
        <v>3191269.2610000004</v>
      </c>
      <c r="H199" s="184"/>
      <c r="I199" s="184"/>
      <c r="J199" s="184">
        <f t="shared" si="22"/>
        <v>3466330.6694</v>
      </c>
      <c r="K199" s="216"/>
      <c r="L199" s="216"/>
      <c r="O199" s="214">
        <v>48</v>
      </c>
      <c r="P199" s="179"/>
      <c r="R199" s="42"/>
    </row>
    <row r="200" spans="1:40" ht="15.75" thickBot="1">
      <c r="B200" s="188" t="s">
        <v>385</v>
      </c>
      <c r="D200" s="185">
        <f>SUM(D174:D199)</f>
        <v>6513809.1098000007</v>
      </c>
      <c r="E200" s="930">
        <v>414290</v>
      </c>
      <c r="F200" s="908"/>
      <c r="G200" s="186">
        <f>SUM(G174:G199)</f>
        <v>71164168.856000006</v>
      </c>
      <c r="H200" s="910"/>
      <c r="I200" s="910"/>
      <c r="J200" s="187">
        <f>SUM(J174:J199)</f>
        <v>77677977.965800002</v>
      </c>
      <c r="K200" s="216"/>
      <c r="L200" s="216"/>
      <c r="N200" s="190">
        <v>1713397</v>
      </c>
      <c r="O200" s="214">
        <v>48</v>
      </c>
      <c r="P200" s="179">
        <f t="shared" si="23"/>
        <v>82243056</v>
      </c>
      <c r="R200" s="179">
        <v>0</v>
      </c>
    </row>
    <row r="204" spans="1:40">
      <c r="B204"/>
      <c r="C204"/>
      <c r="D204" s="224" t="s">
        <v>387</v>
      </c>
      <c r="E204" s="224"/>
      <c r="F204" s="224"/>
      <c r="G204"/>
      <c r="H204"/>
      <c r="I204"/>
      <c r="J204"/>
      <c r="K204"/>
      <c r="L204"/>
      <c r="M204"/>
      <c r="N204" t="s">
        <v>398</v>
      </c>
      <c r="O204"/>
      <c r="P204"/>
      <c r="Q204"/>
      <c r="V204" s="224" t="s">
        <v>388</v>
      </c>
      <c r="W204"/>
      <c r="X204"/>
      <c r="Y204"/>
      <c r="Z204" s="224" t="s">
        <v>389</v>
      </c>
      <c r="AA204"/>
      <c r="AB204"/>
      <c r="AC204"/>
      <c r="AD204" s="224" t="s">
        <v>382</v>
      </c>
      <c r="AE204"/>
      <c r="AF204"/>
      <c r="AG204"/>
      <c r="AH204" s="193" t="s">
        <v>245</v>
      </c>
      <c r="AI204"/>
      <c r="AJ204"/>
      <c r="AK204"/>
      <c r="AL204" s="193" t="s">
        <v>195</v>
      </c>
      <c r="AM204"/>
      <c r="AN204"/>
    </row>
    <row r="205" spans="1:40" ht="10.5" customHeight="1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V205"/>
      <c r="W205"/>
      <c r="X205"/>
      <c r="Y205"/>
      <c r="Z205"/>
      <c r="AA205"/>
      <c r="AB205"/>
      <c r="AC205"/>
      <c r="AD205"/>
      <c r="AE205"/>
      <c r="AF205"/>
      <c r="AG205"/>
      <c r="AH205" s="220"/>
      <c r="AI205" s="220"/>
      <c r="AJ205" s="220"/>
      <c r="AK205" s="221"/>
      <c r="AL205" s="222"/>
      <c r="AM205" s="222"/>
      <c r="AN205" s="222"/>
    </row>
    <row r="206" spans="1:40" ht="51.75" customHeight="1">
      <c r="A206" s="939" t="s">
        <v>361</v>
      </c>
      <c r="B206" s="939" t="s">
        <v>1</v>
      </c>
      <c r="C206" s="940"/>
      <c r="D206" s="941" t="s">
        <v>204</v>
      </c>
      <c r="E206" s="941" t="s">
        <v>2130</v>
      </c>
      <c r="F206" s="941" t="s">
        <v>2133</v>
      </c>
      <c r="G206" s="941" t="s">
        <v>290</v>
      </c>
      <c r="H206" s="941" t="s">
        <v>2131</v>
      </c>
      <c r="I206" s="941" t="s">
        <v>2134</v>
      </c>
      <c r="J206" s="941" t="s">
        <v>2</v>
      </c>
      <c r="K206" s="941" t="s">
        <v>2132</v>
      </c>
      <c r="L206" s="941" t="s">
        <v>2157</v>
      </c>
      <c r="N206" s="217" t="s">
        <v>390</v>
      </c>
      <c r="O206" s="218" t="s">
        <v>391</v>
      </c>
      <c r="P206" s="218" t="s">
        <v>392</v>
      </c>
      <c r="Q206" s="219"/>
      <c r="R206" s="218" t="s">
        <v>394</v>
      </c>
      <c r="V206" s="197" t="s">
        <v>204</v>
      </c>
      <c r="W206" s="197" t="s">
        <v>290</v>
      </c>
      <c r="X206" s="197" t="s">
        <v>2</v>
      </c>
      <c r="Y206"/>
      <c r="Z206" s="197" t="s">
        <v>204</v>
      </c>
      <c r="AA206" s="197" t="s">
        <v>290</v>
      </c>
      <c r="AB206" s="197" t="s">
        <v>2</v>
      </c>
      <c r="AC206"/>
      <c r="AD206" s="197" t="s">
        <v>204</v>
      </c>
      <c r="AE206" s="197" t="s">
        <v>290</v>
      </c>
      <c r="AF206" s="197" t="s">
        <v>2</v>
      </c>
      <c r="AG206"/>
      <c r="AH206" s="223" t="s">
        <v>204</v>
      </c>
      <c r="AI206" s="223" t="s">
        <v>290</v>
      </c>
      <c r="AJ206" s="223" t="s">
        <v>2</v>
      </c>
      <c r="AK206" s="221"/>
      <c r="AL206" s="223" t="s">
        <v>204</v>
      </c>
      <c r="AM206" s="223" t="s">
        <v>290</v>
      </c>
      <c r="AN206" s="223" t="s">
        <v>2</v>
      </c>
    </row>
    <row r="207" spans="1:40">
      <c r="A207" s="198" t="s">
        <v>104</v>
      </c>
      <c r="B207" s="198" t="s">
        <v>4</v>
      </c>
      <c r="C207" s="199"/>
      <c r="D207" s="942">
        <v>19264.138999999999</v>
      </c>
      <c r="E207" s="858">
        <v>3989</v>
      </c>
      <c r="F207" s="942">
        <f>SUM(D207/E207)</f>
        <v>4.8293153672599649</v>
      </c>
      <c r="G207" s="942">
        <v>780297.85880000005</v>
      </c>
      <c r="H207" s="858">
        <v>17932</v>
      </c>
      <c r="I207" s="946">
        <f>SUM(G207/H207)</f>
        <v>43.514268280169532</v>
      </c>
      <c r="J207" s="946">
        <v>799561.99780000001</v>
      </c>
      <c r="K207" s="949">
        <v>21921</v>
      </c>
      <c r="L207" s="203"/>
      <c r="N207" s="201">
        <v>18110</v>
      </c>
      <c r="O207" s="202">
        <v>75</v>
      </c>
      <c r="P207" s="962">
        <v>1358250</v>
      </c>
      <c r="Q207"/>
      <c r="R207" s="920">
        <f t="shared" ref="R207:R231" si="25">SUM(P207-G207)</f>
        <v>577952.14119999995</v>
      </c>
      <c r="V207" s="203">
        <v>3302.2080000000001</v>
      </c>
      <c r="W207" s="203">
        <v>512859.19999999995</v>
      </c>
      <c r="X207" s="203">
        <v>516161.40799999994</v>
      </c>
      <c r="Y207" s="204"/>
      <c r="Z207" s="203">
        <v>0</v>
      </c>
      <c r="AA207" s="203">
        <v>26408.9928</v>
      </c>
      <c r="AB207" s="203">
        <v>26408.9928</v>
      </c>
      <c r="AC207" s="204"/>
      <c r="AD207" s="205">
        <v>15961.931</v>
      </c>
      <c r="AE207" s="205">
        <v>240873.14600000001</v>
      </c>
      <c r="AF207" s="205">
        <v>256835.07699999999</v>
      </c>
      <c r="AG207" s="204"/>
      <c r="AH207" s="203"/>
      <c r="AI207" s="203">
        <v>156.52000000000001</v>
      </c>
      <c r="AJ207" s="203">
        <v>156.52000000000001</v>
      </c>
      <c r="AK207" s="204"/>
      <c r="AL207" s="200"/>
      <c r="AM207" s="200"/>
      <c r="AN207" s="200"/>
    </row>
    <row r="208" spans="1:40">
      <c r="A208" s="198" t="s">
        <v>5</v>
      </c>
      <c r="B208" s="198" t="s">
        <v>111</v>
      </c>
      <c r="C208" s="199"/>
      <c r="D208" s="942">
        <v>104456.32000000001</v>
      </c>
      <c r="E208" s="858">
        <v>13743</v>
      </c>
      <c r="F208" s="942">
        <f t="shared" ref="F208:F233" si="26">SUM(D208/E208)</f>
        <v>7.6006927162919311</v>
      </c>
      <c r="G208" s="942">
        <v>1682757.0438000003</v>
      </c>
      <c r="H208" s="858">
        <v>52213</v>
      </c>
      <c r="I208" s="946">
        <f t="shared" ref="I208:I233" si="27">SUM(G208/H208)</f>
        <v>32.228698672744343</v>
      </c>
      <c r="J208" s="946">
        <v>1787213.3637999999</v>
      </c>
      <c r="K208" s="858">
        <v>65956</v>
      </c>
      <c r="L208" s="203"/>
      <c r="N208" s="206">
        <v>52983</v>
      </c>
      <c r="O208" s="202">
        <v>75</v>
      </c>
      <c r="P208" s="962">
        <v>3973725</v>
      </c>
      <c r="Q208"/>
      <c r="R208" s="920">
        <f t="shared" si="25"/>
        <v>2290967.9561999999</v>
      </c>
      <c r="V208" s="203">
        <v>43318.8</v>
      </c>
      <c r="W208" s="203">
        <v>858755.9047999999</v>
      </c>
      <c r="X208" s="203">
        <v>902074.70479999995</v>
      </c>
      <c r="Y208" s="204"/>
      <c r="Z208" s="203">
        <v>3561.5160000000001</v>
      </c>
      <c r="AA208" s="203">
        <v>364296.36</v>
      </c>
      <c r="AB208" s="203">
        <v>367857.87599999999</v>
      </c>
      <c r="AC208" s="204"/>
      <c r="AD208" s="205">
        <v>57378.633999999998</v>
      </c>
      <c r="AE208" s="205">
        <v>365531.91300000006</v>
      </c>
      <c r="AF208" s="205">
        <v>422910.54700000008</v>
      </c>
      <c r="AG208" s="204"/>
      <c r="AH208" s="203">
        <v>197.37</v>
      </c>
      <c r="AI208" s="203">
        <v>63297.805999999997</v>
      </c>
      <c r="AJ208" s="203">
        <v>63495.175999999999</v>
      </c>
      <c r="AK208" s="204"/>
      <c r="AL208" s="203"/>
      <c r="AM208" s="203">
        <v>30875.06</v>
      </c>
      <c r="AN208" s="203">
        <v>30875.06</v>
      </c>
    </row>
    <row r="209" spans="1:40">
      <c r="A209" s="198" t="s">
        <v>7</v>
      </c>
      <c r="B209" s="198" t="s">
        <v>112</v>
      </c>
      <c r="C209" s="199"/>
      <c r="D209" s="942">
        <v>140852.14620000002</v>
      </c>
      <c r="E209" s="858">
        <v>27610</v>
      </c>
      <c r="F209" s="942">
        <f t="shared" si="26"/>
        <v>5.1014902643969586</v>
      </c>
      <c r="G209" s="942">
        <v>3043767.9964000001</v>
      </c>
      <c r="H209" s="858">
        <v>107766</v>
      </c>
      <c r="I209" s="946">
        <f t="shared" si="27"/>
        <v>28.244232841527012</v>
      </c>
      <c r="J209" s="946">
        <v>3184620.1425999994</v>
      </c>
      <c r="K209" s="858">
        <v>135376</v>
      </c>
      <c r="L209" s="203"/>
      <c r="N209" s="206">
        <v>109325</v>
      </c>
      <c r="O209" s="202">
        <v>75</v>
      </c>
      <c r="P209" s="962">
        <v>8199375</v>
      </c>
      <c r="Q209"/>
      <c r="R209" s="920">
        <f t="shared" si="25"/>
        <v>5155607.0035999995</v>
      </c>
      <c r="V209" s="203">
        <v>66572.731200000009</v>
      </c>
      <c r="W209" s="203">
        <v>2269917.9624000001</v>
      </c>
      <c r="X209" s="203">
        <v>2336490.6935999999</v>
      </c>
      <c r="Y209" s="204"/>
      <c r="Z209" s="203">
        <v>3572.4920000000002</v>
      </c>
      <c r="AA209" s="203">
        <v>113322.288</v>
      </c>
      <c r="AB209" s="203">
        <v>116894.78</v>
      </c>
      <c r="AC209" s="204"/>
      <c r="AD209" s="205">
        <v>70706.922999999995</v>
      </c>
      <c r="AE209" s="205">
        <v>533469.84</v>
      </c>
      <c r="AF209" s="205">
        <v>604176.76300000004</v>
      </c>
      <c r="AG209" s="204"/>
      <c r="AH209" s="203"/>
      <c r="AI209" s="203">
        <v>1081.106</v>
      </c>
      <c r="AJ209" s="203">
        <v>1081.106</v>
      </c>
      <c r="AK209" s="204"/>
      <c r="AL209" s="203"/>
      <c r="AM209" s="203">
        <v>125976.8</v>
      </c>
      <c r="AN209" s="203">
        <v>125976.8</v>
      </c>
    </row>
    <row r="210" spans="1:40">
      <c r="A210" s="198" t="s">
        <v>9</v>
      </c>
      <c r="B210" s="198" t="s">
        <v>113</v>
      </c>
      <c r="C210" s="199"/>
      <c r="D210" s="942">
        <v>306306.3</v>
      </c>
      <c r="E210" s="858">
        <v>23670</v>
      </c>
      <c r="F210" s="942">
        <f t="shared" si="26"/>
        <v>12.940697084917616</v>
      </c>
      <c r="G210" s="942">
        <v>6982913.3340000007</v>
      </c>
      <c r="H210" s="858">
        <v>97516</v>
      </c>
      <c r="I210" s="946">
        <f t="shared" si="27"/>
        <v>71.607872902908255</v>
      </c>
      <c r="J210" s="946">
        <v>7289219.6340000005</v>
      </c>
      <c r="K210" s="858">
        <v>121186</v>
      </c>
      <c r="L210" s="203"/>
      <c r="N210" s="206">
        <v>99023</v>
      </c>
      <c r="O210" s="202">
        <v>75</v>
      </c>
      <c r="P210" s="962">
        <v>7426725</v>
      </c>
      <c r="Q210"/>
      <c r="R210" s="920">
        <f t="shared" si="25"/>
        <v>443811.66599999927</v>
      </c>
      <c r="V210" s="203">
        <v>106078.728</v>
      </c>
      <c r="W210" s="203">
        <v>5129445.8500000006</v>
      </c>
      <c r="X210" s="203">
        <v>5235524.5780000007</v>
      </c>
      <c r="Y210" s="204"/>
      <c r="Z210" s="203">
        <v>73395.146999999997</v>
      </c>
      <c r="AA210" s="203">
        <v>639823.43999999994</v>
      </c>
      <c r="AB210" s="203">
        <v>713218.58699999994</v>
      </c>
      <c r="AC210" s="204"/>
      <c r="AD210" s="205">
        <v>126832.425</v>
      </c>
      <c r="AE210" s="205">
        <v>662160.28899999987</v>
      </c>
      <c r="AF210" s="205">
        <v>788992.71399999992</v>
      </c>
      <c r="AG210" s="204"/>
      <c r="AH210" s="203"/>
      <c r="AI210" s="203">
        <v>198964.87</v>
      </c>
      <c r="AJ210" s="203">
        <v>198964.87</v>
      </c>
      <c r="AK210" s="204"/>
      <c r="AL210" s="203"/>
      <c r="AM210" s="203">
        <v>352518.88500000001</v>
      </c>
      <c r="AN210" s="203">
        <v>352518.88500000001</v>
      </c>
    </row>
    <row r="211" spans="1:40">
      <c r="A211" s="198" t="s">
        <v>11</v>
      </c>
      <c r="B211" s="198" t="s">
        <v>114</v>
      </c>
      <c r="C211" s="199"/>
      <c r="D211" s="942">
        <v>187095.74120000002</v>
      </c>
      <c r="E211" s="858">
        <v>21313</v>
      </c>
      <c r="F211" s="942">
        <f t="shared" si="26"/>
        <v>8.7784798573640508</v>
      </c>
      <c r="G211" s="942">
        <v>2518177.5518</v>
      </c>
      <c r="H211" s="858">
        <v>92979</v>
      </c>
      <c r="I211" s="946">
        <f t="shared" si="27"/>
        <v>27.08329355876058</v>
      </c>
      <c r="J211" s="946">
        <v>2705273.2930000001</v>
      </c>
      <c r="K211" s="858">
        <v>114292</v>
      </c>
      <c r="L211" s="203"/>
      <c r="N211" s="206">
        <v>94288</v>
      </c>
      <c r="O211" s="202">
        <v>75</v>
      </c>
      <c r="P211" s="962">
        <v>7071600</v>
      </c>
      <c r="Q211"/>
      <c r="R211" s="920">
        <f t="shared" si="25"/>
        <v>4553422.4482000005</v>
      </c>
      <c r="V211" s="203">
        <v>99089.863200000007</v>
      </c>
      <c r="W211" s="203">
        <v>1436143.65</v>
      </c>
      <c r="X211" s="203">
        <v>1535233.5131999999</v>
      </c>
      <c r="Y211" s="204"/>
      <c r="Z211" s="203">
        <v>0</v>
      </c>
      <c r="AA211" s="203">
        <v>328040.0208</v>
      </c>
      <c r="AB211" s="203">
        <v>328040.0208</v>
      </c>
      <c r="AC211" s="204"/>
      <c r="AD211" s="205">
        <v>88005.878000000012</v>
      </c>
      <c r="AE211" s="205">
        <v>722550.68099999998</v>
      </c>
      <c r="AF211" s="205">
        <v>810556.55899999989</v>
      </c>
      <c r="AG211" s="204"/>
      <c r="AH211" s="203"/>
      <c r="AI211" s="203"/>
      <c r="AJ211" s="203"/>
      <c r="AK211" s="204"/>
      <c r="AL211" s="203"/>
      <c r="AM211" s="203">
        <v>31443.200000000001</v>
      </c>
      <c r="AN211" s="203">
        <v>31443.200000000001</v>
      </c>
    </row>
    <row r="212" spans="1:40">
      <c r="A212" s="198" t="s">
        <v>13</v>
      </c>
      <c r="B212" s="198" t="s">
        <v>115</v>
      </c>
      <c r="C212" s="199"/>
      <c r="D212" s="942">
        <v>166063.53580000001</v>
      </c>
      <c r="E212" s="858">
        <v>12317</v>
      </c>
      <c r="F212" s="942">
        <f t="shared" si="26"/>
        <v>13.482466168709914</v>
      </c>
      <c r="G212" s="942">
        <v>2573089.0227999999</v>
      </c>
      <c r="H212" s="858">
        <v>50122</v>
      </c>
      <c r="I212" s="946">
        <f t="shared" si="27"/>
        <v>51.336519348788954</v>
      </c>
      <c r="J212" s="946">
        <v>2739152.5586000001</v>
      </c>
      <c r="K212" s="858">
        <v>62439</v>
      </c>
      <c r="L212" s="203"/>
      <c r="N212" s="206">
        <v>50874</v>
      </c>
      <c r="O212" s="202">
        <v>75</v>
      </c>
      <c r="P212" s="962">
        <v>3815550</v>
      </c>
      <c r="Q212"/>
      <c r="R212" s="920">
        <f t="shared" si="25"/>
        <v>1242460.9772000001</v>
      </c>
      <c r="V212" s="203">
        <v>93229.288800000009</v>
      </c>
      <c r="W212" s="203">
        <v>1356875.1783999999</v>
      </c>
      <c r="X212" s="203">
        <v>1450104.4671999998</v>
      </c>
      <c r="Y212" s="204"/>
      <c r="Z212" s="203">
        <v>6579.9160000000002</v>
      </c>
      <c r="AA212" s="203">
        <v>497043.59039999999</v>
      </c>
      <c r="AB212" s="203">
        <v>503623.50640000001</v>
      </c>
      <c r="AC212" s="204"/>
      <c r="AD212" s="205">
        <v>66254.331000000006</v>
      </c>
      <c r="AE212" s="205">
        <v>557424.47399999993</v>
      </c>
      <c r="AF212" s="205">
        <v>623678.80499999993</v>
      </c>
      <c r="AG212" s="204"/>
      <c r="AH212" s="203"/>
      <c r="AI212" s="203">
        <v>35794.99</v>
      </c>
      <c r="AJ212" s="203">
        <v>35794.99</v>
      </c>
      <c r="AK212" s="204"/>
      <c r="AL212" s="203"/>
      <c r="AM212" s="203">
        <v>125950.79</v>
      </c>
      <c r="AN212" s="203">
        <v>125950.79</v>
      </c>
    </row>
    <row r="213" spans="1:40">
      <c r="A213" s="198" t="s">
        <v>15</v>
      </c>
      <c r="B213" s="198" t="s">
        <v>116</v>
      </c>
      <c r="C213" s="199"/>
      <c r="D213" s="942">
        <v>130312.95600000001</v>
      </c>
      <c r="E213" s="858">
        <v>22974</v>
      </c>
      <c r="F213" s="942">
        <f t="shared" si="26"/>
        <v>5.6721927396186995</v>
      </c>
      <c r="G213" s="942">
        <v>2378725.8844000003</v>
      </c>
      <c r="H213" s="858">
        <v>89404</v>
      </c>
      <c r="I213" s="946">
        <f t="shared" si="27"/>
        <v>26.606481638405445</v>
      </c>
      <c r="J213" s="946">
        <v>2509038.8404000006</v>
      </c>
      <c r="K213" s="858">
        <v>112378</v>
      </c>
      <c r="L213" s="203"/>
      <c r="N213" s="206">
        <v>90843</v>
      </c>
      <c r="O213" s="202">
        <v>75</v>
      </c>
      <c r="P213" s="962">
        <v>6813225</v>
      </c>
      <c r="Q213"/>
      <c r="R213" s="920">
        <f t="shared" si="25"/>
        <v>4434499.1155999992</v>
      </c>
      <c r="V213" s="203">
        <v>31245.96</v>
      </c>
      <c r="W213" s="203">
        <v>1269853.97</v>
      </c>
      <c r="X213" s="203">
        <v>1301099.93</v>
      </c>
      <c r="Y213" s="204"/>
      <c r="Z213" s="203">
        <v>3831.364</v>
      </c>
      <c r="AA213" s="203">
        <v>262167.22039999999</v>
      </c>
      <c r="AB213" s="203">
        <v>265998.58439999999</v>
      </c>
      <c r="AC213" s="204"/>
      <c r="AD213" s="205">
        <v>95235.631999999998</v>
      </c>
      <c r="AE213" s="205">
        <v>812606.326</v>
      </c>
      <c r="AF213" s="205">
        <v>907841.9580000001</v>
      </c>
      <c r="AG213" s="204"/>
      <c r="AH213" s="203"/>
      <c r="AI213" s="203">
        <v>2809.018</v>
      </c>
      <c r="AJ213" s="203">
        <v>2809.018</v>
      </c>
      <c r="AK213" s="204"/>
      <c r="AL213" s="203"/>
      <c r="AM213" s="203">
        <v>31289.35</v>
      </c>
      <c r="AN213" s="203">
        <v>31289.35</v>
      </c>
    </row>
    <row r="214" spans="1:40">
      <c r="A214" s="198" t="s">
        <v>19</v>
      </c>
      <c r="B214" s="198" t="s">
        <v>117</v>
      </c>
      <c r="C214" s="199"/>
      <c r="D214" s="942">
        <v>108059.84</v>
      </c>
      <c r="E214" s="858">
        <v>13734</v>
      </c>
      <c r="F214" s="942">
        <f t="shared" si="26"/>
        <v>7.8680530071355754</v>
      </c>
      <c r="G214" s="942">
        <v>2433532.6150000002</v>
      </c>
      <c r="H214" s="858">
        <v>55848</v>
      </c>
      <c r="I214" s="946">
        <f t="shared" si="27"/>
        <v>43.574212415843007</v>
      </c>
      <c r="J214" s="946">
        <v>2541592.4550000001</v>
      </c>
      <c r="K214" s="858">
        <v>69582</v>
      </c>
      <c r="L214" s="203"/>
      <c r="N214" s="206">
        <v>56697</v>
      </c>
      <c r="O214" s="202">
        <v>75</v>
      </c>
      <c r="P214" s="962">
        <v>4252275</v>
      </c>
      <c r="Q214"/>
      <c r="R214" s="920">
        <f t="shared" si="25"/>
        <v>1818742.3849999998</v>
      </c>
      <c r="V214" s="203">
        <v>37154.375999999997</v>
      </c>
      <c r="W214" s="203">
        <v>1833212.976</v>
      </c>
      <c r="X214" s="203">
        <v>1870367.352</v>
      </c>
      <c r="Y214" s="204"/>
      <c r="Z214" s="203">
        <v>0</v>
      </c>
      <c r="AA214" s="203">
        <v>37162.360999999997</v>
      </c>
      <c r="AB214" s="203">
        <v>37162.360999999997</v>
      </c>
      <c r="AC214" s="204"/>
      <c r="AD214" s="205">
        <v>70905.464000000007</v>
      </c>
      <c r="AE214" s="205">
        <v>562829.61800000002</v>
      </c>
      <c r="AF214" s="205">
        <v>633735.08200000005</v>
      </c>
      <c r="AG214" s="204"/>
      <c r="AH214" s="203"/>
      <c r="AI214" s="203">
        <v>327.66000000000003</v>
      </c>
      <c r="AJ214" s="203">
        <v>327.66000000000003</v>
      </c>
      <c r="AK214" s="204"/>
      <c r="AL214" s="203"/>
      <c r="AM214" s="203"/>
      <c r="AN214" s="203"/>
    </row>
    <row r="215" spans="1:40">
      <c r="A215" s="198" t="s">
        <v>21</v>
      </c>
      <c r="B215" s="198" t="s">
        <v>118</v>
      </c>
      <c r="C215" s="199"/>
      <c r="D215" s="942">
        <v>179737.764</v>
      </c>
      <c r="E215" s="858">
        <v>10500</v>
      </c>
      <c r="F215" s="942">
        <f t="shared" si="26"/>
        <v>17.117882285714284</v>
      </c>
      <c r="G215" s="942">
        <v>2048715.1973999999</v>
      </c>
      <c r="H215" s="858">
        <v>45734</v>
      </c>
      <c r="I215" s="946">
        <f t="shared" si="27"/>
        <v>44.796326527310093</v>
      </c>
      <c r="J215" s="946">
        <v>2228452.9613999994</v>
      </c>
      <c r="K215" s="858">
        <v>56234</v>
      </c>
      <c r="L215" s="203"/>
      <c r="N215" s="206">
        <v>46329</v>
      </c>
      <c r="O215" s="202">
        <v>75</v>
      </c>
      <c r="P215" s="962">
        <v>3474675</v>
      </c>
      <c r="Q215"/>
      <c r="R215" s="920">
        <f t="shared" si="25"/>
        <v>1425959.8026000001</v>
      </c>
      <c r="V215" s="203">
        <v>67686.239999999991</v>
      </c>
      <c r="W215" s="203">
        <v>1559145.0103999998</v>
      </c>
      <c r="X215" s="203">
        <v>1626831.2503999998</v>
      </c>
      <c r="Y215" s="204"/>
      <c r="Z215" s="203">
        <v>0</v>
      </c>
      <c r="AA215" s="203">
        <v>9101.3760000000002</v>
      </c>
      <c r="AB215" s="203">
        <v>9101.3760000000002</v>
      </c>
      <c r="AC215" s="204"/>
      <c r="AD215" s="205">
        <v>112051.524</v>
      </c>
      <c r="AE215" s="205">
        <v>346719.46100000001</v>
      </c>
      <c r="AF215" s="205">
        <v>458770.98499999993</v>
      </c>
      <c r="AG215" s="204"/>
      <c r="AH215" s="203"/>
      <c r="AI215" s="203">
        <v>495.36</v>
      </c>
      <c r="AJ215" s="203">
        <v>495.36</v>
      </c>
      <c r="AK215" s="204"/>
      <c r="AL215" s="203"/>
      <c r="AM215" s="203">
        <v>133253.99</v>
      </c>
      <c r="AN215" s="203">
        <v>133253.99</v>
      </c>
    </row>
    <row r="216" spans="1:40">
      <c r="A216" s="198" t="s">
        <v>23</v>
      </c>
      <c r="B216" s="198" t="s">
        <v>119</v>
      </c>
      <c r="C216" s="199"/>
      <c r="D216" s="942">
        <v>844819.01699999999</v>
      </c>
      <c r="E216" s="858">
        <v>16860</v>
      </c>
      <c r="F216" s="942">
        <f t="shared" si="26"/>
        <v>50.107889501779361</v>
      </c>
      <c r="G216" s="942">
        <v>2364872.1547999997</v>
      </c>
      <c r="H216" s="858">
        <v>63695</v>
      </c>
      <c r="I216" s="946">
        <f t="shared" si="27"/>
        <v>37.128065857602635</v>
      </c>
      <c r="J216" s="946">
        <v>3209691.1717999997</v>
      </c>
      <c r="K216" s="858">
        <v>80555</v>
      </c>
      <c r="L216" s="203"/>
      <c r="N216" s="206">
        <v>64659</v>
      </c>
      <c r="O216" s="202">
        <v>75</v>
      </c>
      <c r="P216" s="962">
        <v>4849425</v>
      </c>
      <c r="Q216"/>
      <c r="R216" s="920">
        <f t="shared" si="25"/>
        <v>2484552.8452000003</v>
      </c>
      <c r="V216" s="203">
        <v>159771.52799999999</v>
      </c>
      <c r="W216" s="203">
        <v>1333372.7127999999</v>
      </c>
      <c r="X216" s="203">
        <v>1493144.2407999998</v>
      </c>
      <c r="Y216" s="204"/>
      <c r="Z216" s="203">
        <v>416274.50199999998</v>
      </c>
      <c r="AA216" s="203">
        <v>83686.251000000004</v>
      </c>
      <c r="AB216" s="203">
        <v>499960.75299999997</v>
      </c>
      <c r="AC216" s="204"/>
      <c r="AD216" s="205">
        <v>268772.98700000002</v>
      </c>
      <c r="AE216" s="205">
        <v>878323.13500000001</v>
      </c>
      <c r="AF216" s="205">
        <v>1147096.122</v>
      </c>
      <c r="AG216" s="204"/>
      <c r="AH216" s="203"/>
      <c r="AI216" s="203">
        <v>7266.6559999999999</v>
      </c>
      <c r="AJ216" s="203">
        <v>7266.6559999999999</v>
      </c>
      <c r="AK216" s="204"/>
      <c r="AL216" s="203"/>
      <c r="AM216" s="203">
        <v>62223.4</v>
      </c>
      <c r="AN216" s="203">
        <v>62223.4</v>
      </c>
    </row>
    <row r="217" spans="1:40">
      <c r="A217" s="198" t="s">
        <v>25</v>
      </c>
      <c r="B217" s="198" t="s">
        <v>120</v>
      </c>
      <c r="C217" s="199"/>
      <c r="D217" s="942">
        <v>239366.85879999999</v>
      </c>
      <c r="E217" s="858">
        <v>27019</v>
      </c>
      <c r="F217" s="942">
        <f t="shared" si="26"/>
        <v>8.8592049594729634</v>
      </c>
      <c r="G217" s="942">
        <v>2570349.9594000001</v>
      </c>
      <c r="H217" s="858">
        <v>109324</v>
      </c>
      <c r="I217" s="946">
        <f t="shared" si="27"/>
        <v>23.511305471808569</v>
      </c>
      <c r="J217" s="946">
        <v>2809716.8181999996</v>
      </c>
      <c r="K217" s="858">
        <v>136343</v>
      </c>
      <c r="L217" s="203"/>
      <c r="N217" s="206">
        <v>110818</v>
      </c>
      <c r="O217" s="202">
        <v>75</v>
      </c>
      <c r="P217" s="962">
        <v>8311350</v>
      </c>
      <c r="Q217"/>
      <c r="R217" s="920">
        <f t="shared" si="25"/>
        <v>5741000.0405999999</v>
      </c>
      <c r="V217" s="203">
        <v>133249.8768</v>
      </c>
      <c r="W217" s="203">
        <v>1605221.52</v>
      </c>
      <c r="X217" s="203">
        <v>1738471.3968000002</v>
      </c>
      <c r="Y217" s="204"/>
      <c r="Z217" s="203">
        <v>0</v>
      </c>
      <c r="AA217" s="203">
        <v>33370.077400000002</v>
      </c>
      <c r="AB217" s="203">
        <v>33370.077400000002</v>
      </c>
      <c r="AC217" s="204"/>
      <c r="AD217" s="205">
        <v>106116.982</v>
      </c>
      <c r="AE217" s="205">
        <v>747247.6939999999</v>
      </c>
      <c r="AF217" s="205">
        <v>853364.67599999986</v>
      </c>
      <c r="AG217" s="204"/>
      <c r="AH217" s="203"/>
      <c r="AI217" s="203">
        <v>524.428</v>
      </c>
      <c r="AJ217" s="203">
        <v>524.428</v>
      </c>
      <c r="AK217" s="204"/>
      <c r="AL217" s="203"/>
      <c r="AM217" s="203">
        <v>183986.24</v>
      </c>
      <c r="AN217" s="203">
        <v>183986.24</v>
      </c>
    </row>
    <row r="218" spans="1:40">
      <c r="A218" s="198" t="s">
        <v>27</v>
      </c>
      <c r="B218" s="198" t="s">
        <v>121</v>
      </c>
      <c r="C218" s="199"/>
      <c r="D218" s="942">
        <v>134238.54479999997</v>
      </c>
      <c r="E218" s="858">
        <v>12176</v>
      </c>
      <c r="F218" s="942">
        <f t="shared" si="26"/>
        <v>11.024847634691193</v>
      </c>
      <c r="G218" s="942">
        <v>1425093.0936000003</v>
      </c>
      <c r="H218" s="858">
        <v>54668</v>
      </c>
      <c r="I218" s="946">
        <f t="shared" si="27"/>
        <v>26.068140294139173</v>
      </c>
      <c r="J218" s="946">
        <v>1559331.6384000001</v>
      </c>
      <c r="K218" s="858">
        <v>66844</v>
      </c>
      <c r="L218" s="203"/>
      <c r="N218" s="206">
        <v>55397</v>
      </c>
      <c r="O218" s="202">
        <v>75</v>
      </c>
      <c r="P218" s="962">
        <v>4154775</v>
      </c>
      <c r="Q218"/>
      <c r="R218" s="920">
        <f t="shared" si="25"/>
        <v>2729681.9063999997</v>
      </c>
      <c r="V218" s="203">
        <v>55972.480799999998</v>
      </c>
      <c r="W218" s="203">
        <v>859184.31600000011</v>
      </c>
      <c r="X218" s="203">
        <v>915156.79679999989</v>
      </c>
      <c r="Y218" s="204"/>
      <c r="Z218" s="203">
        <v>26668.25</v>
      </c>
      <c r="AA218" s="203">
        <v>86341.785600000003</v>
      </c>
      <c r="AB218" s="203">
        <v>113010.0356</v>
      </c>
      <c r="AC218" s="204"/>
      <c r="AD218" s="205">
        <v>51597.813999999998</v>
      </c>
      <c r="AE218" s="205">
        <v>344326.70199999999</v>
      </c>
      <c r="AF218" s="205">
        <v>395924.51599999995</v>
      </c>
      <c r="AG218" s="204"/>
      <c r="AH218" s="203"/>
      <c r="AI218" s="203">
        <v>96.75</v>
      </c>
      <c r="AJ218" s="203">
        <v>96.75</v>
      </c>
      <c r="AK218" s="204"/>
      <c r="AL218" s="203"/>
      <c r="AM218" s="203">
        <v>135143.54</v>
      </c>
      <c r="AN218" s="203">
        <v>135143.54</v>
      </c>
    </row>
    <row r="219" spans="1:40">
      <c r="A219" s="198" t="s">
        <v>29</v>
      </c>
      <c r="B219" s="198" t="s">
        <v>122</v>
      </c>
      <c r="C219" s="199"/>
      <c r="D219" s="942">
        <v>146749.23300000001</v>
      </c>
      <c r="E219" s="858">
        <v>14826</v>
      </c>
      <c r="F219" s="942">
        <f t="shared" si="26"/>
        <v>9.8981001618777835</v>
      </c>
      <c r="G219" s="942">
        <v>3115634.9126000004</v>
      </c>
      <c r="H219" s="858">
        <v>59537</v>
      </c>
      <c r="I219" s="946">
        <f t="shared" si="27"/>
        <v>52.331069966575413</v>
      </c>
      <c r="J219" s="946">
        <v>3262384.1456000004</v>
      </c>
      <c r="K219" s="858">
        <v>74363</v>
      </c>
      <c r="L219" s="203"/>
      <c r="N219" s="206">
        <v>60438</v>
      </c>
      <c r="O219" s="202">
        <v>75</v>
      </c>
      <c r="P219" s="962">
        <v>4532850</v>
      </c>
      <c r="Q219"/>
      <c r="R219" s="920">
        <f t="shared" si="25"/>
        <v>1417215.0873999996</v>
      </c>
      <c r="V219" s="203">
        <v>50442.336000000003</v>
      </c>
      <c r="W219" s="203">
        <v>2315177.7275999999</v>
      </c>
      <c r="X219" s="203">
        <v>2365620.0636</v>
      </c>
      <c r="Y219" s="204"/>
      <c r="Z219" s="203">
        <v>18805.738000000001</v>
      </c>
      <c r="AA219" s="203">
        <v>313611.07199999999</v>
      </c>
      <c r="AB219" s="203">
        <v>332416.81</v>
      </c>
      <c r="AC219" s="204"/>
      <c r="AD219" s="205">
        <v>77501.159</v>
      </c>
      <c r="AE219" s="205">
        <v>447514.73299999995</v>
      </c>
      <c r="AF219" s="205">
        <v>525015.89199999999</v>
      </c>
      <c r="AG219" s="204"/>
      <c r="AH219" s="203"/>
      <c r="AI219" s="203">
        <v>7837.18</v>
      </c>
      <c r="AJ219" s="203">
        <v>7837.18</v>
      </c>
      <c r="AK219" s="204"/>
      <c r="AL219" s="203"/>
      <c r="AM219" s="203">
        <v>31494.2</v>
      </c>
      <c r="AN219" s="203">
        <v>31494.2</v>
      </c>
    </row>
    <row r="220" spans="1:40">
      <c r="A220" s="198" t="s">
        <v>31</v>
      </c>
      <c r="B220" s="198" t="s">
        <v>123</v>
      </c>
      <c r="C220" s="199"/>
      <c r="D220" s="942">
        <v>265584.17819999997</v>
      </c>
      <c r="E220" s="858">
        <v>15612</v>
      </c>
      <c r="F220" s="942">
        <f t="shared" si="26"/>
        <v>17.011541006917753</v>
      </c>
      <c r="G220" s="942">
        <v>3514031.6161999996</v>
      </c>
      <c r="H220" s="858">
        <v>63005</v>
      </c>
      <c r="I220" s="946">
        <f t="shared" si="27"/>
        <v>55.773853125942381</v>
      </c>
      <c r="J220" s="946">
        <v>3779615.7943999995</v>
      </c>
      <c r="K220" s="858">
        <v>78617</v>
      </c>
      <c r="L220" s="203"/>
      <c r="N220" s="206">
        <v>63863</v>
      </c>
      <c r="O220" s="202">
        <v>75</v>
      </c>
      <c r="P220" s="962">
        <v>4789725</v>
      </c>
      <c r="Q220"/>
      <c r="R220" s="920">
        <f t="shared" si="25"/>
        <v>1275693.3838000004</v>
      </c>
      <c r="V220" s="203">
        <v>90492.607199999999</v>
      </c>
      <c r="W220" s="203">
        <v>2771354.2391999997</v>
      </c>
      <c r="X220" s="203">
        <v>2861846.8463999997</v>
      </c>
      <c r="Y220" s="204"/>
      <c r="Z220" s="203">
        <v>46357.038</v>
      </c>
      <c r="AA220" s="203">
        <v>88931.73599999999</v>
      </c>
      <c r="AB220" s="203">
        <v>135288.774</v>
      </c>
      <c r="AC220" s="204"/>
      <c r="AD220" s="205">
        <v>128734.53299999998</v>
      </c>
      <c r="AE220" s="205">
        <v>592688.13099999994</v>
      </c>
      <c r="AF220" s="205">
        <v>721422.66399999999</v>
      </c>
      <c r="AG220" s="204"/>
      <c r="AH220" s="203"/>
      <c r="AI220" s="203">
        <v>13879.11</v>
      </c>
      <c r="AJ220" s="203">
        <v>13879.11</v>
      </c>
      <c r="AK220" s="204"/>
      <c r="AL220" s="203"/>
      <c r="AM220" s="203">
        <v>47178.400000000001</v>
      </c>
      <c r="AN220" s="203">
        <v>47178.400000000001</v>
      </c>
    </row>
    <row r="221" spans="1:40">
      <c r="A221" s="198" t="s">
        <v>33</v>
      </c>
      <c r="B221" s="198" t="s">
        <v>124</v>
      </c>
      <c r="C221" s="199"/>
      <c r="D221" s="942">
        <v>110057.913</v>
      </c>
      <c r="E221" s="858">
        <v>15900</v>
      </c>
      <c r="F221" s="942">
        <f t="shared" si="26"/>
        <v>6.921881320754717</v>
      </c>
      <c r="G221" s="942">
        <v>2064633.0601999999</v>
      </c>
      <c r="H221" s="858">
        <v>58142</v>
      </c>
      <c r="I221" s="946">
        <f t="shared" si="27"/>
        <v>35.510183003680645</v>
      </c>
      <c r="J221" s="946">
        <v>2174690.9731999999</v>
      </c>
      <c r="K221" s="858">
        <v>74042</v>
      </c>
      <c r="L221" s="203"/>
      <c r="N221" s="206">
        <v>59028</v>
      </c>
      <c r="O221" s="202">
        <v>75</v>
      </c>
      <c r="P221" s="962">
        <v>4427100</v>
      </c>
      <c r="Q221"/>
      <c r="R221" s="920">
        <f t="shared" si="25"/>
        <v>2362466.9397999998</v>
      </c>
      <c r="V221" s="203">
        <v>13807.8</v>
      </c>
      <c r="W221" s="203">
        <v>1187398.2707999998</v>
      </c>
      <c r="X221" s="203">
        <v>1201206.0707999999</v>
      </c>
      <c r="Y221" s="204"/>
      <c r="Z221" s="203">
        <v>14339.262000000001</v>
      </c>
      <c r="AA221" s="203">
        <v>56697.634400000003</v>
      </c>
      <c r="AB221" s="203">
        <v>71036.896399999998</v>
      </c>
      <c r="AC221" s="204"/>
      <c r="AD221" s="205">
        <v>81910.85100000001</v>
      </c>
      <c r="AE221" s="205">
        <v>665471.93500000006</v>
      </c>
      <c r="AF221" s="205">
        <v>747382.78600000008</v>
      </c>
      <c r="AG221" s="204"/>
      <c r="AH221" s="203"/>
      <c r="AI221" s="203">
        <v>5933.57</v>
      </c>
      <c r="AJ221" s="203">
        <v>5933.57</v>
      </c>
      <c r="AK221" s="204"/>
      <c r="AL221" s="203"/>
      <c r="AM221" s="203">
        <v>149131.65</v>
      </c>
      <c r="AN221" s="203">
        <v>149131.65</v>
      </c>
    </row>
    <row r="222" spans="1:40">
      <c r="A222" s="198" t="s">
        <v>35</v>
      </c>
      <c r="B222" s="198" t="s">
        <v>125</v>
      </c>
      <c r="C222" s="199"/>
      <c r="D222" s="942">
        <v>827434.38319999992</v>
      </c>
      <c r="E222" s="858">
        <v>35409</v>
      </c>
      <c r="F222" s="942">
        <f t="shared" si="26"/>
        <v>23.367911638284049</v>
      </c>
      <c r="G222" s="942">
        <v>4247536.5743999993</v>
      </c>
      <c r="H222" s="858">
        <v>132687</v>
      </c>
      <c r="I222" s="946">
        <f t="shared" si="27"/>
        <v>32.011701028736795</v>
      </c>
      <c r="J222" s="946">
        <v>5074970.9576000003</v>
      </c>
      <c r="K222" s="858">
        <v>168096</v>
      </c>
      <c r="L222" s="203"/>
      <c r="N222" s="206">
        <v>134598</v>
      </c>
      <c r="O222" s="202">
        <v>75</v>
      </c>
      <c r="P222" s="962">
        <v>10094850</v>
      </c>
      <c r="Q222"/>
      <c r="R222" s="920">
        <f t="shared" si="25"/>
        <v>5847313.4256000007</v>
      </c>
      <c r="V222" s="203">
        <v>140871.0852</v>
      </c>
      <c r="W222" s="203">
        <v>2232833.9179999996</v>
      </c>
      <c r="X222" s="203">
        <v>2373705.0031999997</v>
      </c>
      <c r="Y222" s="204"/>
      <c r="Z222" s="203">
        <v>230577.63399999999</v>
      </c>
      <c r="AA222" s="203">
        <v>265171.40740000003</v>
      </c>
      <c r="AB222" s="203">
        <v>495749.04139999999</v>
      </c>
      <c r="AC222" s="204"/>
      <c r="AD222" s="205">
        <v>455985.66399999993</v>
      </c>
      <c r="AE222" s="205">
        <v>1656793.605</v>
      </c>
      <c r="AF222" s="205">
        <v>2112779.2689999999</v>
      </c>
      <c r="AG222" s="204"/>
      <c r="AH222" s="203"/>
      <c r="AI222" s="203">
        <v>80096.444000000003</v>
      </c>
      <c r="AJ222" s="203">
        <v>80096.444000000003</v>
      </c>
      <c r="AK222" s="204"/>
      <c r="AL222" s="203"/>
      <c r="AM222" s="203">
        <v>12641.2</v>
      </c>
      <c r="AN222" s="203">
        <v>12641.2</v>
      </c>
    </row>
    <row r="223" spans="1:40">
      <c r="A223" s="198" t="s">
        <v>37</v>
      </c>
      <c r="B223" s="198" t="s">
        <v>126</v>
      </c>
      <c r="C223" s="199"/>
      <c r="D223" s="942">
        <v>183369.8964</v>
      </c>
      <c r="E223" s="858">
        <v>18089</v>
      </c>
      <c r="F223" s="942">
        <f t="shared" si="26"/>
        <v>10.137094167726243</v>
      </c>
      <c r="G223" s="942">
        <v>1653448.2274</v>
      </c>
      <c r="H223" s="858">
        <v>77095</v>
      </c>
      <c r="I223" s="946">
        <f t="shared" si="27"/>
        <v>21.446893150009728</v>
      </c>
      <c r="J223" s="946">
        <v>1836818.1237999999</v>
      </c>
      <c r="K223" s="858">
        <v>95184</v>
      </c>
      <c r="L223" s="203"/>
      <c r="N223" s="206">
        <v>78160</v>
      </c>
      <c r="O223" s="202">
        <v>75</v>
      </c>
      <c r="P223" s="962">
        <v>5862000</v>
      </c>
      <c r="Q223"/>
      <c r="R223" s="920">
        <f t="shared" si="25"/>
        <v>4208551.7725999998</v>
      </c>
      <c r="V223" s="203">
        <v>112696.67039999999</v>
      </c>
      <c r="W223" s="203">
        <v>948341.9776000001</v>
      </c>
      <c r="X223" s="203">
        <v>1061038.648</v>
      </c>
      <c r="Y223" s="204"/>
      <c r="Z223" s="203">
        <v>9777.4599999999991</v>
      </c>
      <c r="AA223" s="203">
        <v>178157.06880000001</v>
      </c>
      <c r="AB223" s="203">
        <v>187934.5288</v>
      </c>
      <c r="AC223" s="204"/>
      <c r="AD223" s="205">
        <v>60895.766000000003</v>
      </c>
      <c r="AE223" s="205">
        <v>526645.17099999997</v>
      </c>
      <c r="AF223" s="205">
        <v>587540.93699999992</v>
      </c>
      <c r="AG223" s="204"/>
      <c r="AH223" s="203"/>
      <c r="AI223" s="203">
        <v>304.01</v>
      </c>
      <c r="AJ223" s="203">
        <v>304.01</v>
      </c>
      <c r="AK223" s="204"/>
      <c r="AL223" s="203"/>
      <c r="AM223" s="203"/>
      <c r="AN223" s="203"/>
    </row>
    <row r="224" spans="1:40">
      <c r="A224" s="198" t="s">
        <v>39</v>
      </c>
      <c r="B224" s="198" t="s">
        <v>127</v>
      </c>
      <c r="C224" s="199"/>
      <c r="D224" s="942">
        <v>272835.43180000002</v>
      </c>
      <c r="E224" s="858">
        <v>18940</v>
      </c>
      <c r="F224" s="942">
        <f t="shared" si="26"/>
        <v>14.405249831045408</v>
      </c>
      <c r="G224" s="942">
        <v>2831129.7598000001</v>
      </c>
      <c r="H224" s="858">
        <v>88456</v>
      </c>
      <c r="I224" s="946">
        <f t="shared" si="27"/>
        <v>32.006079404449672</v>
      </c>
      <c r="J224" s="946">
        <v>3103965.1916</v>
      </c>
      <c r="K224" s="858">
        <v>107396</v>
      </c>
      <c r="L224" s="203"/>
      <c r="N224" s="206">
        <v>89580</v>
      </c>
      <c r="O224" s="202">
        <v>75</v>
      </c>
      <c r="P224" s="962">
        <v>6718500</v>
      </c>
      <c r="Q224"/>
      <c r="R224" s="920">
        <f t="shared" si="25"/>
        <v>3887370.2401999999</v>
      </c>
      <c r="V224" s="203">
        <v>143536.7928</v>
      </c>
      <c r="W224" s="203">
        <v>1968399.452</v>
      </c>
      <c r="X224" s="203">
        <v>2111936.2448</v>
      </c>
      <c r="Y224" s="204"/>
      <c r="Z224" s="203">
        <v>34847.156000000003</v>
      </c>
      <c r="AA224" s="203">
        <v>287560.63380000001</v>
      </c>
      <c r="AB224" s="203">
        <v>322407.78980000003</v>
      </c>
      <c r="AC224" s="204"/>
      <c r="AD224" s="205">
        <v>94451.482999999993</v>
      </c>
      <c r="AE224" s="205">
        <v>525181.51399999997</v>
      </c>
      <c r="AF224" s="205">
        <v>619632.99699999997</v>
      </c>
      <c r="AG224" s="204"/>
      <c r="AH224" s="203"/>
      <c r="AI224" s="203"/>
      <c r="AJ224" s="203"/>
      <c r="AK224" s="204"/>
      <c r="AL224" s="203"/>
      <c r="AM224" s="203">
        <v>49988.160000000003</v>
      </c>
      <c r="AN224" s="203">
        <v>49988.160000000003</v>
      </c>
    </row>
    <row r="225" spans="1:40">
      <c r="A225" s="198" t="s">
        <v>41</v>
      </c>
      <c r="B225" s="198" t="s">
        <v>128</v>
      </c>
      <c r="C225" s="199"/>
      <c r="D225" s="942">
        <v>135463.826</v>
      </c>
      <c r="E225" s="858">
        <v>12097</v>
      </c>
      <c r="F225" s="942">
        <f t="shared" si="26"/>
        <v>11.198133917500206</v>
      </c>
      <c r="G225" s="942">
        <v>1349556.7180000001</v>
      </c>
      <c r="H225" s="858">
        <v>49620</v>
      </c>
      <c r="I225" s="946">
        <f t="shared" si="27"/>
        <v>27.197837928254739</v>
      </c>
      <c r="J225" s="946">
        <v>1485020.544</v>
      </c>
      <c r="K225" s="858">
        <v>61717</v>
      </c>
      <c r="L225" s="203"/>
      <c r="N225" s="206">
        <v>50357</v>
      </c>
      <c r="O225" s="202">
        <v>75</v>
      </c>
      <c r="P225" s="962">
        <v>3776775</v>
      </c>
      <c r="Q225"/>
      <c r="R225" s="920">
        <f t="shared" si="25"/>
        <v>2427218.2819999997</v>
      </c>
      <c r="V225" s="203">
        <v>21976.92</v>
      </c>
      <c r="W225" s="203">
        <v>747364.03600000008</v>
      </c>
      <c r="X225" s="203">
        <v>769340.95600000012</v>
      </c>
      <c r="Y225" s="204"/>
      <c r="Z225" s="203">
        <v>24710.112000000001</v>
      </c>
      <c r="AA225" s="203">
        <v>51030.04</v>
      </c>
      <c r="AB225" s="203">
        <v>75740.152000000002</v>
      </c>
      <c r="AC225" s="204"/>
      <c r="AD225" s="205">
        <v>88776.793999999994</v>
      </c>
      <c r="AE225" s="205">
        <v>537164.16399999999</v>
      </c>
      <c r="AF225" s="205">
        <v>625940.9580000001</v>
      </c>
      <c r="AG225" s="204"/>
      <c r="AH225" s="203"/>
      <c r="AI225" s="203">
        <v>13998.477999999999</v>
      </c>
      <c r="AJ225" s="203">
        <v>13998.477999999999</v>
      </c>
      <c r="AK225" s="204"/>
      <c r="AL225" s="203"/>
      <c r="AM225" s="203"/>
      <c r="AN225" s="203"/>
    </row>
    <row r="226" spans="1:40">
      <c r="A226" s="198" t="s">
        <v>43</v>
      </c>
      <c r="B226" s="198" t="s">
        <v>129</v>
      </c>
      <c r="C226" s="199"/>
      <c r="D226" s="942">
        <v>65166.659</v>
      </c>
      <c r="E226" s="858">
        <v>9750</v>
      </c>
      <c r="F226" s="942">
        <f t="shared" si="26"/>
        <v>6.6837598974358974</v>
      </c>
      <c r="G226" s="942">
        <v>2604285.5451999996</v>
      </c>
      <c r="H226" s="858">
        <v>43663</v>
      </c>
      <c r="I226" s="946">
        <f t="shared" si="27"/>
        <v>59.645135359457655</v>
      </c>
      <c r="J226" s="946">
        <v>2669452.2042</v>
      </c>
      <c r="K226" s="858">
        <v>53413</v>
      </c>
      <c r="L226" s="203"/>
      <c r="N226" s="206">
        <v>44290</v>
      </c>
      <c r="O226" s="202">
        <v>75</v>
      </c>
      <c r="P226" s="962">
        <v>3321750</v>
      </c>
      <c r="Q226"/>
      <c r="R226" s="920">
        <f t="shared" si="25"/>
        <v>717464.45480000041</v>
      </c>
      <c r="V226" s="203">
        <v>21578.712</v>
      </c>
      <c r="W226" s="203">
        <v>1618700.892</v>
      </c>
      <c r="X226" s="203">
        <v>1640279.6040000001</v>
      </c>
      <c r="Y226" s="204"/>
      <c r="Z226" s="203">
        <v>1306.3399999999999</v>
      </c>
      <c r="AA226" s="203">
        <v>396389.10719999997</v>
      </c>
      <c r="AB226" s="203">
        <v>397695.4472</v>
      </c>
      <c r="AC226" s="204"/>
      <c r="AD226" s="205">
        <v>42281.607000000004</v>
      </c>
      <c r="AE226" s="205">
        <v>358207.14399999997</v>
      </c>
      <c r="AF226" s="205">
        <v>400488.75099999999</v>
      </c>
      <c r="AG226" s="204"/>
      <c r="AH226" s="203"/>
      <c r="AI226" s="203">
        <v>50165.692000000003</v>
      </c>
      <c r="AJ226" s="203">
        <v>50165.692000000003</v>
      </c>
      <c r="AK226" s="204"/>
      <c r="AL226" s="203"/>
      <c r="AM226" s="203">
        <v>180822.71</v>
      </c>
      <c r="AN226" s="203">
        <v>180822.71</v>
      </c>
    </row>
    <row r="227" spans="1:40">
      <c r="A227" s="198" t="s">
        <v>17</v>
      </c>
      <c r="B227" s="198" t="s">
        <v>130</v>
      </c>
      <c r="C227" s="199"/>
      <c r="D227" s="942">
        <v>67276.965400000001</v>
      </c>
      <c r="E227" s="858">
        <v>4882</v>
      </c>
      <c r="F227" s="942">
        <f t="shared" si="26"/>
        <v>13.78061560835723</v>
      </c>
      <c r="G227" s="942">
        <v>864574.24479999999</v>
      </c>
      <c r="H227" s="858">
        <v>21782</v>
      </c>
      <c r="I227" s="946">
        <f t="shared" si="27"/>
        <v>39.692142356073823</v>
      </c>
      <c r="J227" s="946">
        <v>931851.21020000009</v>
      </c>
      <c r="K227" s="858">
        <v>26664</v>
      </c>
      <c r="L227" s="203"/>
      <c r="N227" s="206">
        <v>22083</v>
      </c>
      <c r="O227" s="202">
        <v>75</v>
      </c>
      <c r="P227" s="962">
        <v>1656225</v>
      </c>
      <c r="Q227"/>
      <c r="R227" s="920">
        <f t="shared" si="25"/>
        <v>791650.75520000001</v>
      </c>
      <c r="V227" s="203">
        <v>18408.902399999999</v>
      </c>
      <c r="W227" s="203">
        <v>448810.55440000002</v>
      </c>
      <c r="X227" s="203">
        <v>467219.45680000004</v>
      </c>
      <c r="Y227" s="204"/>
      <c r="Z227" s="203">
        <v>2037.9839999999999</v>
      </c>
      <c r="AA227" s="203">
        <v>203146.59839999999</v>
      </c>
      <c r="AB227" s="203">
        <v>205184.58240000001</v>
      </c>
      <c r="AC227" s="204"/>
      <c r="AD227" s="205">
        <v>46830.078999999998</v>
      </c>
      <c r="AE227" s="205">
        <v>212617.092</v>
      </c>
      <c r="AF227" s="205">
        <v>259447.17100000003</v>
      </c>
      <c r="AG227" s="204"/>
      <c r="AH227" s="203"/>
      <c r="AI227" s="203"/>
      <c r="AJ227" s="203"/>
      <c r="AK227" s="204"/>
      <c r="AL227" s="203"/>
      <c r="AM227" s="203"/>
      <c r="AN227" s="203"/>
    </row>
    <row r="228" spans="1:40">
      <c r="A228" s="198" t="s">
        <v>252</v>
      </c>
      <c r="B228" s="198" t="s">
        <v>45</v>
      </c>
      <c r="C228" s="199"/>
      <c r="D228" s="942">
        <v>51726.399599999997</v>
      </c>
      <c r="E228" s="858">
        <v>8152</v>
      </c>
      <c r="F228" s="942">
        <f t="shared" si="26"/>
        <v>6.3452403827281643</v>
      </c>
      <c r="G228" s="942">
        <v>1744796.4222000001</v>
      </c>
      <c r="H228" s="858">
        <v>38326</v>
      </c>
      <c r="I228" s="946">
        <f t="shared" si="27"/>
        <v>45.525137561968378</v>
      </c>
      <c r="J228" s="946">
        <v>1796522.8217999998</v>
      </c>
      <c r="K228" s="858">
        <v>46478</v>
      </c>
      <c r="L228" s="203"/>
      <c r="N228" s="206">
        <v>38789</v>
      </c>
      <c r="O228" s="202">
        <v>75</v>
      </c>
      <c r="P228" s="962">
        <v>2909175</v>
      </c>
      <c r="Q228"/>
      <c r="R228" s="920">
        <f t="shared" si="25"/>
        <v>1164378.5777999999</v>
      </c>
      <c r="V228" s="203">
        <v>22249.533599999999</v>
      </c>
      <c r="W228" s="203">
        <v>864656.65720000013</v>
      </c>
      <c r="X228" s="203">
        <v>886906.1908000001</v>
      </c>
      <c r="Y228" s="204"/>
      <c r="Z228" s="203">
        <v>0</v>
      </c>
      <c r="AA228" s="203">
        <v>321108.81699999998</v>
      </c>
      <c r="AB228" s="203">
        <v>321108.81699999998</v>
      </c>
      <c r="AC228" s="204"/>
      <c r="AD228" s="205">
        <v>29476.865999999998</v>
      </c>
      <c r="AE228" s="205">
        <v>527601.51800000004</v>
      </c>
      <c r="AF228" s="205">
        <v>557078.38399999996</v>
      </c>
      <c r="AG228" s="204"/>
      <c r="AH228" s="203"/>
      <c r="AI228" s="203">
        <v>65.790000000000006</v>
      </c>
      <c r="AJ228" s="203">
        <v>65.790000000000006</v>
      </c>
      <c r="AK228" s="204"/>
      <c r="AL228" s="203"/>
      <c r="AM228" s="203">
        <v>31363.64</v>
      </c>
      <c r="AN228" s="203">
        <v>31363.64</v>
      </c>
    </row>
    <row r="229" spans="1:40">
      <c r="A229" s="198" t="s">
        <v>253</v>
      </c>
      <c r="B229" s="198" t="s">
        <v>46</v>
      </c>
      <c r="C229" s="199"/>
      <c r="D229" s="942">
        <v>192054.66340000002</v>
      </c>
      <c r="E229" s="858">
        <v>10572</v>
      </c>
      <c r="F229" s="942">
        <f t="shared" si="26"/>
        <v>18.166351059402196</v>
      </c>
      <c r="G229" s="942">
        <v>4154447.4914000006</v>
      </c>
      <c r="H229" s="858">
        <v>51401</v>
      </c>
      <c r="I229" s="946">
        <f t="shared" si="27"/>
        <v>80.824254224625989</v>
      </c>
      <c r="J229" s="946">
        <v>4346502.1548000006</v>
      </c>
      <c r="K229" s="950">
        <v>61973</v>
      </c>
      <c r="L229" s="203"/>
      <c r="N229" s="206">
        <v>51999</v>
      </c>
      <c r="O229" s="202">
        <v>75</v>
      </c>
      <c r="P229" s="962">
        <v>3899925</v>
      </c>
      <c r="Q229"/>
      <c r="R229" s="920">
        <f t="shared" si="25"/>
        <v>-254522.49140000064</v>
      </c>
      <c r="V229" s="203">
        <v>97594.070400000011</v>
      </c>
      <c r="W229" s="203">
        <v>3030432.4024</v>
      </c>
      <c r="X229" s="203">
        <v>3128026.4728000001</v>
      </c>
      <c r="Y229" s="204"/>
      <c r="Z229" s="203">
        <v>27187.248</v>
      </c>
      <c r="AA229" s="203">
        <v>514161.50400000002</v>
      </c>
      <c r="AB229" s="203">
        <v>541348.75199999998</v>
      </c>
      <c r="AC229" s="204"/>
      <c r="AD229" s="205">
        <v>67273.345000000001</v>
      </c>
      <c r="AE229" s="205">
        <v>571371.88500000001</v>
      </c>
      <c r="AF229" s="205">
        <v>638645.23</v>
      </c>
      <c r="AG229" s="204"/>
      <c r="AH229" s="203"/>
      <c r="AI229" s="203">
        <v>6987.5</v>
      </c>
      <c r="AJ229" s="203">
        <v>6987.5</v>
      </c>
      <c r="AK229" s="204"/>
      <c r="AL229" s="203"/>
      <c r="AM229" s="203">
        <v>31494.2</v>
      </c>
      <c r="AN229" s="203">
        <v>31494.2</v>
      </c>
    </row>
    <row r="230" spans="1:40">
      <c r="A230" s="198" t="s">
        <v>254</v>
      </c>
      <c r="B230" s="198" t="s">
        <v>47</v>
      </c>
      <c r="C230" s="199"/>
      <c r="D230" s="942">
        <v>1246098.9368</v>
      </c>
      <c r="E230" s="858">
        <v>36245</v>
      </c>
      <c r="F230" s="942">
        <f t="shared" si="26"/>
        <v>34.37988513726031</v>
      </c>
      <c r="G230" s="942">
        <v>6422836.4232000001</v>
      </c>
      <c r="H230" s="858">
        <v>152866</v>
      </c>
      <c r="I230" s="946">
        <f t="shared" si="27"/>
        <v>42.016121460625648</v>
      </c>
      <c r="J230" s="946">
        <v>7668935.3600000003</v>
      </c>
      <c r="K230" s="858">
        <v>189111</v>
      </c>
      <c r="L230" s="203"/>
      <c r="N230" s="206">
        <v>154907</v>
      </c>
      <c r="O230" s="202">
        <v>75</v>
      </c>
      <c r="P230" s="962">
        <v>11618025</v>
      </c>
      <c r="Q230"/>
      <c r="R230" s="920">
        <f t="shared" si="25"/>
        <v>5195188.5767999999</v>
      </c>
      <c r="V230" s="203">
        <v>224732.94</v>
      </c>
      <c r="W230" s="203">
        <v>2405189.7379999999</v>
      </c>
      <c r="X230" s="203">
        <v>2629922.6779999998</v>
      </c>
      <c r="Y230" s="204"/>
      <c r="Z230" s="203">
        <v>503940.27679999999</v>
      </c>
      <c r="AA230" s="203">
        <v>800792.19819999998</v>
      </c>
      <c r="AB230" s="203">
        <v>1304732.4750000001</v>
      </c>
      <c r="AC230" s="204"/>
      <c r="AD230" s="205">
        <v>517425.72000000003</v>
      </c>
      <c r="AE230" s="205">
        <v>3094548.3829999994</v>
      </c>
      <c r="AF230" s="205">
        <v>3611974.1030000001</v>
      </c>
      <c r="AG230" s="204"/>
      <c r="AH230" s="203"/>
      <c r="AI230" s="203">
        <v>101691.90399999999</v>
      </c>
      <c r="AJ230" s="203">
        <v>101691.90399999999</v>
      </c>
      <c r="AK230" s="204"/>
      <c r="AL230" s="203"/>
      <c r="AM230" s="203">
        <v>20614.2</v>
      </c>
      <c r="AN230" s="203">
        <v>20614.2</v>
      </c>
    </row>
    <row r="231" spans="1:40" ht="15.75" thickBot="1">
      <c r="A231" s="198" t="s">
        <v>255</v>
      </c>
      <c r="B231" s="198" t="s">
        <v>48</v>
      </c>
      <c r="C231" s="199"/>
      <c r="D231" s="942">
        <v>114356.05279999999</v>
      </c>
      <c r="E231" s="886">
        <v>7911</v>
      </c>
      <c r="F231" s="942">
        <f t="shared" si="26"/>
        <v>14.455322057894071</v>
      </c>
      <c r="G231" s="942">
        <v>2603696.8873999999</v>
      </c>
      <c r="H231" s="886">
        <v>39616</v>
      </c>
      <c r="I231" s="946">
        <f t="shared" si="27"/>
        <v>65.723366503432956</v>
      </c>
      <c r="J231" s="946">
        <v>2718052.9402000001</v>
      </c>
      <c r="K231" s="858">
        <v>47527</v>
      </c>
      <c r="L231" s="203"/>
      <c r="N231" s="206">
        <v>40080</v>
      </c>
      <c r="O231" s="202">
        <v>75</v>
      </c>
      <c r="P231" s="962">
        <v>3006000</v>
      </c>
      <c r="Q231"/>
      <c r="R231" s="920">
        <f t="shared" si="25"/>
        <v>402303.11260000011</v>
      </c>
      <c r="V231" s="203">
        <v>60164.596799999999</v>
      </c>
      <c r="W231" s="203">
        <v>1330236.5399999998</v>
      </c>
      <c r="X231" s="203">
        <v>1390401.1367999997</v>
      </c>
      <c r="Y231" s="204"/>
      <c r="Z231" s="203">
        <v>4198.1239999999998</v>
      </c>
      <c r="AA231" s="203">
        <v>128629.0224</v>
      </c>
      <c r="AB231" s="203">
        <v>132827.1464</v>
      </c>
      <c r="AC231" s="204"/>
      <c r="AD231" s="205">
        <v>49993.331999999995</v>
      </c>
      <c r="AE231" s="205">
        <v>404386.89</v>
      </c>
      <c r="AF231" s="205">
        <v>454380.22200000001</v>
      </c>
      <c r="AG231" s="204"/>
      <c r="AH231" s="203"/>
      <c r="AI231" s="203"/>
      <c r="AJ231" s="203"/>
      <c r="AK231" s="204"/>
      <c r="AL231" s="203"/>
      <c r="AM231" s="203">
        <v>740444.43500000006</v>
      </c>
      <c r="AN231" s="203">
        <v>740444.43500000006</v>
      </c>
    </row>
    <row r="232" spans="1:40" ht="15.75" thickBot="1">
      <c r="A232" s="198" t="s">
        <v>256</v>
      </c>
      <c r="B232" s="198" t="s">
        <v>131</v>
      </c>
      <c r="C232" s="199"/>
      <c r="D232" s="943">
        <v>275061.40840000001</v>
      </c>
      <c r="E232" s="928"/>
      <c r="F232" s="942"/>
      <c r="G232" s="943">
        <v>3191269.2610000004</v>
      </c>
      <c r="H232" s="928"/>
      <c r="I232" s="946"/>
      <c r="J232" s="947">
        <v>3466330.6694</v>
      </c>
      <c r="K232" s="951"/>
      <c r="L232" s="203"/>
      <c r="N232" s="206"/>
      <c r="O232" s="202"/>
      <c r="P232" s="962"/>
      <c r="Q232"/>
      <c r="R232" s="920"/>
      <c r="V232" s="207">
        <v>133086.07440000001</v>
      </c>
      <c r="W232" s="207">
        <v>2202388.4500000007</v>
      </c>
      <c r="X232" s="207">
        <v>2335474.5244000005</v>
      </c>
      <c r="Y232" s="204"/>
      <c r="Z232" s="207">
        <v>38028.606</v>
      </c>
      <c r="AA232" s="207">
        <v>130849.60799999998</v>
      </c>
      <c r="AB232" s="207">
        <v>168878.21399999998</v>
      </c>
      <c r="AC232" s="204"/>
      <c r="AD232" s="208">
        <v>103946.72799999999</v>
      </c>
      <c r="AE232" s="208">
        <v>415545.11799999973</v>
      </c>
      <c r="AF232" s="208">
        <v>519491.84599999967</v>
      </c>
      <c r="AG232" s="204"/>
      <c r="AH232" s="207"/>
      <c r="AI232" s="207">
        <v>2482.8199999999997</v>
      </c>
      <c r="AJ232" s="207">
        <v>2482.8199999999997</v>
      </c>
      <c r="AK232" s="204"/>
      <c r="AL232" s="207"/>
      <c r="AM232" s="207">
        <v>440003.26500000001</v>
      </c>
      <c r="AN232" s="207">
        <v>440003.26500000001</v>
      </c>
    </row>
    <row r="233" spans="1:40" ht="15.75" thickBot="1">
      <c r="B233" s="958" t="s">
        <v>2144</v>
      </c>
      <c r="C233"/>
      <c r="D233" s="944">
        <v>6513809.1098000007</v>
      </c>
      <c r="E233" s="930">
        <v>414290</v>
      </c>
      <c r="F233" s="942">
        <f t="shared" si="26"/>
        <v>15.722824856501486</v>
      </c>
      <c r="G233" s="945">
        <v>71164168.856000006</v>
      </c>
      <c r="H233" s="930">
        <v>1713397</v>
      </c>
      <c r="I233" s="946">
        <f t="shared" si="27"/>
        <v>41.533963731697909</v>
      </c>
      <c r="J233" s="948">
        <v>77677977.965800002</v>
      </c>
      <c r="K233" s="930">
        <v>2127687</v>
      </c>
      <c r="L233" s="203"/>
      <c r="N233" s="210">
        <v>1737518</v>
      </c>
      <c r="O233" s="202">
        <v>75</v>
      </c>
      <c r="P233" s="962">
        <v>130313850</v>
      </c>
      <c r="Q233" s="204"/>
      <c r="R233" s="920">
        <f>SUM(P233-G233)</f>
        <v>59149681.143999994</v>
      </c>
      <c r="V233" s="211">
        <f t="shared" ref="V233:AN233" si="28">SUM(V207:V232)</f>
        <v>2048311.122</v>
      </c>
      <c r="W233" s="212">
        <f t="shared" si="28"/>
        <v>44095273.105999999</v>
      </c>
      <c r="X233" s="213">
        <f t="shared" si="28"/>
        <v>46143584.228000008</v>
      </c>
      <c r="Y233" s="204"/>
      <c r="Z233" s="211">
        <f t="shared" si="28"/>
        <v>1489996.1657999998</v>
      </c>
      <c r="AA233" s="212">
        <f t="shared" si="28"/>
        <v>6217000.2109999992</v>
      </c>
      <c r="AB233" s="213">
        <f t="shared" si="28"/>
        <v>7706996.3767999997</v>
      </c>
      <c r="AC233" s="204"/>
      <c r="AD233" s="211">
        <f t="shared" si="28"/>
        <v>2975304.4520000005</v>
      </c>
      <c r="AE233" s="212">
        <f t="shared" si="28"/>
        <v>17309800.561999999</v>
      </c>
      <c r="AF233" s="213">
        <f t="shared" si="28"/>
        <v>20285105.014000002</v>
      </c>
      <c r="AG233" s="204"/>
      <c r="AH233" s="211">
        <f t="shared" si="28"/>
        <v>197.37</v>
      </c>
      <c r="AI233" s="212">
        <f t="shared" si="28"/>
        <v>594257.66199999989</v>
      </c>
      <c r="AJ233" s="213">
        <f t="shared" si="28"/>
        <v>594455.03199999989</v>
      </c>
      <c r="AK233" s="204"/>
      <c r="AL233" s="211">
        <f t="shared" si="28"/>
        <v>0</v>
      </c>
      <c r="AM233" s="212">
        <f t="shared" si="28"/>
        <v>2947837.3149999995</v>
      </c>
      <c r="AN233" s="213">
        <f t="shared" si="28"/>
        <v>2947837.3149999995</v>
      </c>
    </row>
    <row r="234" spans="1:40">
      <c r="B234" s="952"/>
      <c r="C234"/>
      <c r="D234" s="953"/>
      <c r="E234" s="922"/>
      <c r="F234" s="953"/>
      <c r="G234" s="953"/>
      <c r="H234" s="922"/>
      <c r="I234" s="954"/>
      <c r="J234" s="954"/>
      <c r="K234" s="922"/>
      <c r="L234" s="913"/>
      <c r="N234" s="210"/>
      <c r="O234" s="955"/>
      <c r="P234" s="956"/>
      <c r="Q234" s="204"/>
      <c r="R234" s="957"/>
      <c r="V234" s="913"/>
      <c r="W234" s="913"/>
      <c r="X234" s="913"/>
      <c r="Y234" s="204"/>
      <c r="Z234" s="913"/>
      <c r="AA234" s="913"/>
      <c r="AB234" s="913"/>
      <c r="AC234" s="204"/>
      <c r="AD234" s="913"/>
      <c r="AE234" s="913"/>
      <c r="AF234" s="913"/>
      <c r="AG234" s="204"/>
      <c r="AH234" s="913"/>
      <c r="AI234" s="913"/>
      <c r="AJ234" s="913"/>
      <c r="AK234" s="204"/>
      <c r="AL234" s="913"/>
      <c r="AM234" s="913"/>
      <c r="AN234" s="913"/>
    </row>
    <row r="235" spans="1:40">
      <c r="B235" s="952"/>
      <c r="C235"/>
      <c r="D235" s="844" t="s">
        <v>2149</v>
      </c>
      <c r="E235" s="930" t="s">
        <v>2145</v>
      </c>
      <c r="F235" s="844" t="s">
        <v>2146</v>
      </c>
      <c r="G235" s="844" t="s">
        <v>2097</v>
      </c>
      <c r="H235" s="930" t="s">
        <v>2147</v>
      </c>
      <c r="I235" s="844" t="s">
        <v>2148</v>
      </c>
      <c r="J235" s="954"/>
      <c r="K235" s="922"/>
      <c r="L235" s="913"/>
      <c r="N235" s="210"/>
      <c r="O235" s="955"/>
      <c r="P235" s="956"/>
      <c r="Q235" s="204"/>
      <c r="R235" s="957"/>
      <c r="V235" s="913"/>
      <c r="W235" s="913"/>
      <c r="X235" s="913"/>
      <c r="Y235" s="204"/>
      <c r="Z235" s="913"/>
      <c r="AA235" s="913"/>
      <c r="AB235" s="913"/>
      <c r="AC235" s="204"/>
      <c r="AD235" s="913"/>
      <c r="AE235" s="913"/>
      <c r="AF235" s="913"/>
      <c r="AG235" s="204"/>
      <c r="AH235" s="913"/>
      <c r="AI235" s="913"/>
      <c r="AJ235" s="913"/>
      <c r="AK235" s="204"/>
      <c r="AL235" s="913"/>
      <c r="AM235" s="913"/>
      <c r="AN235" s="913"/>
    </row>
    <row r="236" spans="1:40">
      <c r="B236" s="952"/>
      <c r="C236"/>
      <c r="D236" s="844" t="s">
        <v>204</v>
      </c>
      <c r="E236" s="934">
        <f>MIN(F207:F231)</f>
        <v>4.8293153672599649</v>
      </c>
      <c r="F236" s="844">
        <f>MAX(F207:F231)</f>
        <v>50.107889501779361</v>
      </c>
      <c r="G236" s="844">
        <f>AVERAGE(F207:F231)</f>
        <v>13.605371910981463</v>
      </c>
      <c r="H236" s="934">
        <f>STDEV(F207:F231)</f>
        <v>10.034307657295733</v>
      </c>
      <c r="I236" s="844" t="s">
        <v>2158</v>
      </c>
      <c r="J236" s="937">
        <f>SUM(G236-H236)</f>
        <v>3.57106425368573</v>
      </c>
      <c r="K236" s="935">
        <f>SUM(H236+G236)</f>
        <v>23.639679568277195</v>
      </c>
      <c r="L236" s="913"/>
      <c r="N236" s="210"/>
      <c r="O236" s="955"/>
      <c r="P236" s="956"/>
      <c r="Q236" s="204"/>
      <c r="R236" s="957"/>
      <c r="V236" s="913"/>
      <c r="W236" s="913"/>
      <c r="X236" s="913"/>
      <c r="Y236" s="204"/>
      <c r="Z236" s="913"/>
      <c r="AA236" s="913"/>
      <c r="AB236" s="913"/>
      <c r="AC236" s="204"/>
      <c r="AD236" s="913"/>
      <c r="AE236" s="913"/>
      <c r="AF236" s="913"/>
      <c r="AG236" s="204"/>
      <c r="AH236" s="913"/>
      <c r="AI236" s="913"/>
      <c r="AJ236" s="913"/>
      <c r="AK236" s="204"/>
      <c r="AL236" s="913"/>
      <c r="AM236" s="913"/>
      <c r="AN236" s="913"/>
    </row>
    <row r="237" spans="1:40">
      <c r="B237" s="952"/>
      <c r="C237"/>
      <c r="D237" s="844" t="s">
        <v>290</v>
      </c>
      <c r="E237" s="934">
        <f>MIN(I207:I231)</f>
        <v>21.446893150009728</v>
      </c>
      <c r="F237" s="844">
        <f>MAX(I207:I231)</f>
        <v>80.824254224625989</v>
      </c>
      <c r="G237" s="844">
        <f>AVERAGE(I207:I231)</f>
        <v>41.816127715353652</v>
      </c>
      <c r="H237" s="934">
        <f>STDEV(I207:I231)</f>
        <v>15.703069031663139</v>
      </c>
      <c r="I237" s="844" t="s">
        <v>2151</v>
      </c>
      <c r="J237" s="937">
        <f>SUM(G237-H237)</f>
        <v>26.113058683690511</v>
      </c>
      <c r="K237" s="935">
        <f>SUM(H237+G237)</f>
        <v>57.519196747016792</v>
      </c>
      <c r="L237" s="913"/>
      <c r="N237" s="210"/>
      <c r="O237" s="955"/>
      <c r="P237" s="956"/>
      <c r="Q237" s="204"/>
      <c r="R237" s="957"/>
      <c r="V237" s="913"/>
      <c r="W237" s="913"/>
      <c r="X237" s="913"/>
      <c r="Y237" s="204"/>
      <c r="Z237" s="913"/>
      <c r="AA237" s="913"/>
      <c r="AB237" s="913"/>
      <c r="AC237" s="204"/>
      <c r="AD237" s="913"/>
      <c r="AE237" s="913"/>
      <c r="AF237" s="913"/>
      <c r="AG237" s="204"/>
      <c r="AH237" s="913"/>
      <c r="AI237" s="913"/>
      <c r="AJ237" s="913"/>
      <c r="AK237" s="204"/>
      <c r="AL237" s="913"/>
      <c r="AM237" s="913"/>
      <c r="AN237" s="913"/>
    </row>
    <row r="238" spans="1:40">
      <c r="B238" s="952"/>
      <c r="C238"/>
      <c r="D238" s="953"/>
      <c r="E238" s="922"/>
      <c r="F238" s="953"/>
      <c r="G238" s="953"/>
      <c r="H238" s="922"/>
      <c r="I238" s="954"/>
      <c r="J238" s="954"/>
      <c r="K238" s="922"/>
      <c r="L238" s="913"/>
      <c r="N238" s="210"/>
      <c r="O238" s="955"/>
      <c r="P238" s="956"/>
      <c r="Q238" s="204"/>
      <c r="R238" s="957"/>
      <c r="V238" s="913"/>
      <c r="W238" s="913"/>
      <c r="X238" s="913"/>
      <c r="Y238" s="204"/>
      <c r="Z238" s="913"/>
      <c r="AA238" s="913"/>
      <c r="AB238" s="913"/>
      <c r="AC238" s="204"/>
      <c r="AD238" s="913"/>
      <c r="AE238" s="913"/>
      <c r="AF238" s="913"/>
      <c r="AG238" s="204"/>
      <c r="AH238" s="913"/>
      <c r="AI238" s="913"/>
      <c r="AJ238" s="913"/>
      <c r="AK238" s="204"/>
      <c r="AL238" s="913"/>
      <c r="AM238" s="913"/>
      <c r="AN238" s="913"/>
    </row>
    <row r="239" spans="1:40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</row>
    <row r="240" spans="1:40">
      <c r="A240"/>
      <c r="B240" s="224" t="s">
        <v>397</v>
      </c>
      <c r="C240"/>
      <c r="D240" s="224" t="s">
        <v>387</v>
      </c>
      <c r="E240" s="224"/>
      <c r="F240" s="224"/>
      <c r="G240"/>
      <c r="H240"/>
      <c r="I240"/>
      <c r="J240"/>
      <c r="K240"/>
      <c r="L240"/>
      <c r="M240"/>
      <c r="N240"/>
      <c r="O240"/>
      <c r="P240"/>
      <c r="Q240"/>
      <c r="V240" s="224" t="s">
        <v>395</v>
      </c>
      <c r="W240"/>
      <c r="X240"/>
      <c r="Y240"/>
      <c r="Z240" s="224" t="s">
        <v>396</v>
      </c>
      <c r="AA240"/>
      <c r="AB240"/>
      <c r="AC240"/>
      <c r="AD240" s="224" t="s">
        <v>380</v>
      </c>
      <c r="AE240"/>
      <c r="AF240"/>
      <c r="AG240"/>
      <c r="AH240" s="224" t="s">
        <v>245</v>
      </c>
      <c r="AI240"/>
      <c r="AJ240"/>
      <c r="AK240"/>
      <c r="AL240" s="224" t="s">
        <v>195</v>
      </c>
      <c r="AM240"/>
      <c r="AN240"/>
    </row>
    <row r="241" spans="1:40">
      <c r="A241"/>
    </row>
    <row r="242" spans="1:40">
      <c r="A242" s="20" t="s">
        <v>361</v>
      </c>
      <c r="B242" s="20" t="s">
        <v>362</v>
      </c>
      <c r="C242" s="27"/>
      <c r="D242" s="38" t="s">
        <v>204</v>
      </c>
      <c r="E242" s="38"/>
      <c r="F242" s="38"/>
      <c r="G242" s="38" t="s">
        <v>290</v>
      </c>
      <c r="H242" s="38"/>
      <c r="I242" s="38"/>
      <c r="J242" s="38" t="s">
        <v>2</v>
      </c>
      <c r="K242" s="155"/>
      <c r="L242" s="155"/>
      <c r="M242" s="27"/>
      <c r="N242" s="27"/>
      <c r="O242" s="27"/>
      <c r="P242" s="27"/>
      <c r="Q242" s="27"/>
      <c r="R242" s="27"/>
      <c r="S242" s="27"/>
      <c r="T242" s="27"/>
      <c r="U242" s="27"/>
      <c r="V242" s="20" t="s">
        <v>204</v>
      </c>
      <c r="W242" s="20" t="s">
        <v>290</v>
      </c>
      <c r="X242" s="20" t="s">
        <v>2</v>
      </c>
      <c r="Y242" s="27"/>
      <c r="Z242" s="20" t="s">
        <v>204</v>
      </c>
      <c r="AA242" s="20" t="s">
        <v>290</v>
      </c>
      <c r="AB242" s="20" t="s">
        <v>2</v>
      </c>
      <c r="AC242" s="27"/>
      <c r="AD242" s="20" t="s">
        <v>204</v>
      </c>
      <c r="AE242" s="20" t="s">
        <v>290</v>
      </c>
      <c r="AF242" s="20" t="s">
        <v>2</v>
      </c>
      <c r="AG242" s="27"/>
      <c r="AH242" s="20" t="s">
        <v>204</v>
      </c>
      <c r="AI242" s="20" t="s">
        <v>290</v>
      </c>
      <c r="AJ242" s="20" t="s">
        <v>2</v>
      </c>
      <c r="AL242" s="38" t="s">
        <v>204</v>
      </c>
      <c r="AM242" s="38" t="s">
        <v>290</v>
      </c>
      <c r="AN242" s="38" t="s">
        <v>2</v>
      </c>
    </row>
    <row r="243" spans="1:40">
      <c r="A243" s="20" t="s">
        <v>104</v>
      </c>
      <c r="B243" s="13" t="s">
        <v>4</v>
      </c>
      <c r="D243" s="226">
        <v>1</v>
      </c>
      <c r="E243" s="226"/>
      <c r="F243" s="226"/>
      <c r="G243" s="226">
        <v>0.99999999999999989</v>
      </c>
      <c r="H243" s="226"/>
      <c r="I243" s="226"/>
      <c r="J243" s="226">
        <v>0.99999999999999978</v>
      </c>
      <c r="K243" s="914"/>
      <c r="L243" s="914"/>
      <c r="M243" s="225"/>
      <c r="N243" s="225"/>
      <c r="O243" s="225"/>
      <c r="P243" s="225"/>
      <c r="Q243" s="225"/>
      <c r="R243" s="225"/>
      <c r="S243" s="225"/>
      <c r="T243" s="225"/>
      <c r="U243" s="225"/>
      <c r="V243" s="226">
        <v>0.17141736778373537</v>
      </c>
      <c r="W243" s="226">
        <v>0.65726080651908092</v>
      </c>
      <c r="X243" s="226">
        <v>0.64555520324905558</v>
      </c>
      <c r="Y243" s="225"/>
      <c r="Z243" s="226">
        <v>0</v>
      </c>
      <c r="AA243" s="226">
        <v>3.3844758770213347E-2</v>
      </c>
      <c r="AB243" s="226">
        <v>3.3029324646074366E-2</v>
      </c>
      <c r="AC243" s="225"/>
      <c r="AD243" s="226">
        <v>0.82858263221626471</v>
      </c>
      <c r="AE243" s="226">
        <v>0.30869384464341937</v>
      </c>
      <c r="AF243" s="226">
        <v>0.32121971492727686</v>
      </c>
      <c r="AG243" s="225"/>
      <c r="AH243" s="226">
        <v>0</v>
      </c>
      <c r="AI243" s="226">
        <v>2.0059006728623873E-4</v>
      </c>
      <c r="AJ243" s="226">
        <v>1.9575717759306446E-4</v>
      </c>
      <c r="AK243" s="225"/>
      <c r="AL243" s="226">
        <v>0</v>
      </c>
      <c r="AM243" s="226">
        <v>0</v>
      </c>
      <c r="AN243" s="226">
        <v>0</v>
      </c>
    </row>
    <row r="244" spans="1:40">
      <c r="A244" s="20" t="s">
        <v>5</v>
      </c>
      <c r="B244" s="13" t="s">
        <v>111</v>
      </c>
      <c r="D244" s="226">
        <v>0.99999999999999989</v>
      </c>
      <c r="E244" s="226"/>
      <c r="F244" s="226"/>
      <c r="G244" s="226">
        <v>0.99999999999999978</v>
      </c>
      <c r="H244" s="226"/>
      <c r="I244" s="226"/>
      <c r="J244" s="226">
        <v>1</v>
      </c>
      <c r="K244" s="914"/>
      <c r="L244" s="914"/>
      <c r="M244" s="225"/>
      <c r="N244" s="225"/>
      <c r="O244" s="225"/>
      <c r="P244" s="225"/>
      <c r="Q244" s="225"/>
      <c r="R244" s="225"/>
      <c r="S244" s="225"/>
      <c r="T244" s="225"/>
      <c r="U244" s="225"/>
      <c r="V244" s="226">
        <v>0.41470731498103702</v>
      </c>
      <c r="W244" s="226">
        <v>0.51032673312170973</v>
      </c>
      <c r="X244" s="226">
        <v>0.50473811525334344</v>
      </c>
      <c r="Y244" s="225"/>
      <c r="Z244" s="226">
        <v>3.4095744517899922E-2</v>
      </c>
      <c r="AA244" s="226">
        <v>0.21648779385130149</v>
      </c>
      <c r="AB244" s="226">
        <v>0.20582762162087634</v>
      </c>
      <c r="AC244" s="225"/>
      <c r="AD244" s="226">
        <v>0.54930744257503994</v>
      </c>
      <c r="AE244" s="226">
        <v>0.21722203710082605</v>
      </c>
      <c r="AF244" s="226">
        <v>0.23663125822918049</v>
      </c>
      <c r="AG244" s="225"/>
      <c r="AH244" s="226">
        <v>1.8894979260230497E-3</v>
      </c>
      <c r="AI244" s="226">
        <v>3.7615534716206538E-2</v>
      </c>
      <c r="AJ244" s="226">
        <v>3.5527473823827954E-2</v>
      </c>
      <c r="AK244" s="225"/>
      <c r="AL244" s="226">
        <v>0</v>
      </c>
      <c r="AM244" s="226">
        <v>1.8347901209955997E-2</v>
      </c>
      <c r="AN244" s="226">
        <v>1.7275531072771851E-2</v>
      </c>
    </row>
    <row r="245" spans="1:40">
      <c r="A245" s="20" t="s">
        <v>7</v>
      </c>
      <c r="B245" s="13" t="s">
        <v>112</v>
      </c>
      <c r="D245" s="226">
        <v>0.99999999999999989</v>
      </c>
      <c r="E245" s="226"/>
      <c r="F245" s="226"/>
      <c r="G245" s="226">
        <v>1</v>
      </c>
      <c r="H245" s="226"/>
      <c r="I245" s="226"/>
      <c r="J245" s="226">
        <v>1.0000000000000002</v>
      </c>
      <c r="K245" s="914"/>
      <c r="L245" s="914"/>
      <c r="M245" s="225"/>
      <c r="N245" s="225"/>
      <c r="O245" s="225"/>
      <c r="P245" s="225"/>
      <c r="Q245" s="225"/>
      <c r="R245" s="225"/>
      <c r="S245" s="225"/>
      <c r="T245" s="225"/>
      <c r="U245" s="225"/>
      <c r="V245" s="226">
        <v>0.47264264688925273</v>
      </c>
      <c r="W245" s="226">
        <v>0.74575919225273846</v>
      </c>
      <c r="X245" s="226">
        <v>0.73367955642346516</v>
      </c>
      <c r="Y245" s="225"/>
      <c r="Z245" s="226">
        <v>2.5363418992049407E-2</v>
      </c>
      <c r="AA245" s="226">
        <v>3.7230921717434216E-2</v>
      </c>
      <c r="AB245" s="226">
        <v>3.6706035497396663E-2</v>
      </c>
      <c r="AC245" s="225"/>
      <c r="AD245" s="226">
        <v>0.50199393411869775</v>
      </c>
      <c r="AE245" s="226">
        <v>0.17526626228771658</v>
      </c>
      <c r="AF245" s="226">
        <v>0.18971705759128177</v>
      </c>
      <c r="AG245" s="225"/>
      <c r="AH245" s="226">
        <v>0</v>
      </c>
      <c r="AI245" s="226">
        <v>3.5518672950062957E-4</v>
      </c>
      <c r="AJ245" s="226">
        <v>3.3947722227158918E-4</v>
      </c>
      <c r="AK245" s="225"/>
      <c r="AL245" s="226">
        <v>0</v>
      </c>
      <c r="AM245" s="226">
        <v>4.1388437012610149E-2</v>
      </c>
      <c r="AN245" s="226">
        <v>3.9557873265584999E-2</v>
      </c>
    </row>
    <row r="246" spans="1:40">
      <c r="A246" s="20" t="s">
        <v>9</v>
      </c>
      <c r="B246" s="13" t="s">
        <v>113</v>
      </c>
      <c r="D246" s="226">
        <v>1</v>
      </c>
      <c r="E246" s="226"/>
      <c r="F246" s="226"/>
      <c r="G246" s="226">
        <v>1</v>
      </c>
      <c r="H246" s="226"/>
      <c r="I246" s="226"/>
      <c r="J246" s="226">
        <v>1</v>
      </c>
      <c r="K246" s="914"/>
      <c r="L246" s="914"/>
      <c r="M246" s="225"/>
      <c r="N246" s="225"/>
      <c r="O246" s="225"/>
      <c r="P246" s="225"/>
      <c r="Q246" s="225"/>
      <c r="R246" s="225"/>
      <c r="S246" s="225"/>
      <c r="T246" s="225"/>
      <c r="U246" s="225"/>
      <c r="V246" s="226">
        <v>0.34631585442414997</v>
      </c>
      <c r="W246" s="226">
        <v>0.73457103140956725</v>
      </c>
      <c r="X246" s="226">
        <v>0.71825584093793826</v>
      </c>
      <c r="Y246" s="225"/>
      <c r="Z246" s="226">
        <v>0.23961357308027945</v>
      </c>
      <c r="AA246" s="226">
        <v>9.1627005720475108E-2</v>
      </c>
      <c r="AB246" s="226">
        <v>9.7845671115910277E-2</v>
      </c>
      <c r="AC246" s="225"/>
      <c r="AD246" s="226">
        <v>0.41407057249557061</v>
      </c>
      <c r="AE246" s="226">
        <v>9.4825792234298947E-2</v>
      </c>
      <c r="AF246" s="226">
        <v>0.10824104000376179</v>
      </c>
      <c r="AG246" s="225"/>
      <c r="AH246" s="226">
        <v>0</v>
      </c>
      <c r="AI246" s="226">
        <v>2.8493103162434291E-2</v>
      </c>
      <c r="AJ246" s="226">
        <v>2.7295771013942805E-2</v>
      </c>
      <c r="AK246" s="225"/>
      <c r="AL246" s="226">
        <v>0</v>
      </c>
      <c r="AM246" s="226">
        <v>5.0483067473224348E-2</v>
      </c>
      <c r="AN246" s="226">
        <v>4.8361676928446902E-2</v>
      </c>
    </row>
    <row r="247" spans="1:40">
      <c r="A247" s="20" t="s">
        <v>11</v>
      </c>
      <c r="B247" s="13" t="s">
        <v>114</v>
      </c>
      <c r="D247" s="226">
        <v>1</v>
      </c>
      <c r="E247" s="226"/>
      <c r="F247" s="226"/>
      <c r="G247" s="226">
        <v>0.99999999999999989</v>
      </c>
      <c r="H247" s="226"/>
      <c r="I247" s="226"/>
      <c r="J247" s="226">
        <v>0.99999999999999989</v>
      </c>
      <c r="K247" s="914"/>
      <c r="L247" s="914"/>
      <c r="M247" s="225"/>
      <c r="N247" s="225"/>
      <c r="O247" s="225"/>
      <c r="P247" s="225"/>
      <c r="Q247" s="225"/>
      <c r="R247" s="225"/>
      <c r="S247" s="225"/>
      <c r="T247" s="225"/>
      <c r="U247" s="225"/>
      <c r="V247" s="226">
        <v>0.52962115847455749</v>
      </c>
      <c r="W247" s="226">
        <v>0.57031071894570762</v>
      </c>
      <c r="X247" s="226">
        <v>0.56749664337886907</v>
      </c>
      <c r="Y247" s="225"/>
      <c r="Z247" s="226">
        <v>0</v>
      </c>
      <c r="AA247" s="226">
        <v>0.13026882102317056</v>
      </c>
      <c r="AB247" s="226">
        <v>0.12125947557639234</v>
      </c>
      <c r="AC247" s="225"/>
      <c r="AD247" s="226">
        <v>0.47037884152544251</v>
      </c>
      <c r="AE247" s="226">
        <v>0.28693396956204253</v>
      </c>
      <c r="AF247" s="226">
        <v>0.29962095182669585</v>
      </c>
      <c r="AG247" s="225"/>
      <c r="AH247" s="226">
        <v>0</v>
      </c>
      <c r="AI247" s="226">
        <v>0</v>
      </c>
      <c r="AJ247" s="226">
        <v>0</v>
      </c>
      <c r="AK247" s="225"/>
      <c r="AL247" s="226">
        <v>0</v>
      </c>
      <c r="AM247" s="226">
        <v>1.2486490469079242E-2</v>
      </c>
      <c r="AN247" s="226">
        <v>1.1622929218042593E-2</v>
      </c>
    </row>
    <row r="248" spans="1:40">
      <c r="A248" s="20" t="s">
        <v>13</v>
      </c>
      <c r="B248" s="13" t="s">
        <v>115</v>
      </c>
      <c r="D248" s="226">
        <v>1</v>
      </c>
      <c r="E248" s="226"/>
      <c r="F248" s="226"/>
      <c r="G248" s="226">
        <v>0.99999999999999989</v>
      </c>
      <c r="H248" s="226"/>
      <c r="I248" s="226"/>
      <c r="J248" s="226">
        <v>0.99999999999999989</v>
      </c>
      <c r="K248" s="914"/>
      <c r="L248" s="914"/>
      <c r="M248" s="225"/>
      <c r="N248" s="225"/>
      <c r="O248" s="225"/>
      <c r="P248" s="225"/>
      <c r="Q248" s="225"/>
      <c r="R248" s="225"/>
      <c r="S248" s="225"/>
      <c r="T248" s="225"/>
      <c r="U248" s="225"/>
      <c r="V248" s="226">
        <v>0.56140734539267834</v>
      </c>
      <c r="W248" s="226">
        <v>0.52733316507000094</v>
      </c>
      <c r="X248" s="226">
        <v>0.52939894225576045</v>
      </c>
      <c r="Y248" s="225"/>
      <c r="Z248" s="226">
        <v>3.9622882701501529E-2</v>
      </c>
      <c r="AA248" s="226">
        <v>0.19316999372960833</v>
      </c>
      <c r="AB248" s="226">
        <v>0.18386106491907317</v>
      </c>
      <c r="AC248" s="225"/>
      <c r="AD248" s="226">
        <v>0.39896977190582017</v>
      </c>
      <c r="AE248" s="226">
        <v>0.21663629554231992</v>
      </c>
      <c r="AF248" s="226">
        <v>0.22769042309887497</v>
      </c>
      <c r="AG248" s="225"/>
      <c r="AH248" s="226">
        <v>0</v>
      </c>
      <c r="AI248" s="226">
        <v>1.3911290935845035E-2</v>
      </c>
      <c r="AJ248" s="226">
        <v>1.3067906673403787E-2</v>
      </c>
      <c r="AK248" s="225"/>
      <c r="AL248" s="226">
        <v>0</v>
      </c>
      <c r="AM248" s="226">
        <v>4.8949254722225694E-2</v>
      </c>
      <c r="AN248" s="226">
        <v>4.5981663052887541E-2</v>
      </c>
    </row>
    <row r="249" spans="1:40">
      <c r="A249" s="20" t="s">
        <v>15</v>
      </c>
      <c r="B249" s="13" t="s">
        <v>116</v>
      </c>
      <c r="D249" s="226">
        <v>1</v>
      </c>
      <c r="E249" s="226"/>
      <c r="F249" s="226"/>
      <c r="G249" s="226">
        <v>0.99999999999999989</v>
      </c>
      <c r="H249" s="226"/>
      <c r="I249" s="226"/>
      <c r="J249" s="226">
        <v>0.99999999999999978</v>
      </c>
      <c r="K249" s="914"/>
      <c r="L249" s="914"/>
      <c r="M249" s="225"/>
      <c r="N249" s="225"/>
      <c r="O249" s="225"/>
      <c r="P249" s="225"/>
      <c r="Q249" s="225"/>
      <c r="R249" s="225"/>
      <c r="S249" s="225"/>
      <c r="T249" s="225"/>
      <c r="U249" s="225"/>
      <c r="V249" s="226">
        <v>0.2397763120345455</v>
      </c>
      <c r="W249" s="226">
        <v>0.53383787443852637</v>
      </c>
      <c r="X249" s="226">
        <v>0.51856508119761657</v>
      </c>
      <c r="Y249" s="225"/>
      <c r="Z249" s="226">
        <v>2.9401251553222381E-2</v>
      </c>
      <c r="AA249" s="226">
        <v>0.11021329616805677</v>
      </c>
      <c r="AB249" s="226">
        <v>0.10601612861345482</v>
      </c>
      <c r="AC249" s="225"/>
      <c r="AD249" s="226">
        <v>0.7308224364122321</v>
      </c>
      <c r="AE249" s="226">
        <v>0.34161411002805325</v>
      </c>
      <c r="AF249" s="226">
        <v>0.36182857888930425</v>
      </c>
      <c r="AG249" s="225"/>
      <c r="AH249" s="226">
        <v>0</v>
      </c>
      <c r="AI249" s="226">
        <v>1.1808918456817207E-3</v>
      </c>
      <c r="AJ249" s="226">
        <v>1.1195593925330289E-3</v>
      </c>
      <c r="AK249" s="225"/>
      <c r="AL249" s="226">
        <v>0</v>
      </c>
      <c r="AM249" s="226">
        <v>1.3153827519681735E-2</v>
      </c>
      <c r="AN249" s="226">
        <v>1.2470651907091136E-2</v>
      </c>
    </row>
    <row r="250" spans="1:40">
      <c r="A250" s="20" t="s">
        <v>19</v>
      </c>
      <c r="B250" s="13" t="s">
        <v>117</v>
      </c>
      <c r="D250" s="226">
        <v>1</v>
      </c>
      <c r="E250" s="226"/>
      <c r="F250" s="226"/>
      <c r="G250" s="226">
        <v>0.99999999999999989</v>
      </c>
      <c r="H250" s="226"/>
      <c r="I250" s="226"/>
      <c r="J250" s="226">
        <v>1</v>
      </c>
      <c r="K250" s="914"/>
      <c r="L250" s="914"/>
      <c r="M250" s="225"/>
      <c r="N250" s="225"/>
      <c r="O250" s="225"/>
      <c r="P250" s="225"/>
      <c r="Q250" s="225"/>
      <c r="R250" s="225"/>
      <c r="S250" s="225"/>
      <c r="T250" s="225"/>
      <c r="U250" s="225"/>
      <c r="V250" s="226">
        <v>0.34383149188449658</v>
      </c>
      <c r="W250" s="226">
        <v>0.75331350182047996</v>
      </c>
      <c r="X250" s="226">
        <v>0.73590372379351432</v>
      </c>
      <c r="Y250" s="225"/>
      <c r="Z250" s="226">
        <v>0</v>
      </c>
      <c r="AA250" s="226">
        <v>1.5270952511971981E-2</v>
      </c>
      <c r="AB250" s="226">
        <v>1.4621683711285647E-2</v>
      </c>
      <c r="AC250" s="225"/>
      <c r="AD250" s="226">
        <v>0.65616850811550353</v>
      </c>
      <c r="AE250" s="226">
        <v>0.23128090189989089</v>
      </c>
      <c r="AF250" s="226">
        <v>0.24934567332117771</v>
      </c>
      <c r="AG250" s="225"/>
      <c r="AH250" s="226">
        <v>0</v>
      </c>
      <c r="AI250" s="226">
        <v>1.3464376765708562E-4</v>
      </c>
      <c r="AJ250" s="226">
        <v>1.2891917402233554E-4</v>
      </c>
      <c r="AK250" s="225"/>
      <c r="AL250" s="226">
        <v>0</v>
      </c>
      <c r="AM250" s="226">
        <v>0</v>
      </c>
      <c r="AN250" s="226">
        <v>0</v>
      </c>
    </row>
    <row r="251" spans="1:40">
      <c r="A251" s="20" t="s">
        <v>21</v>
      </c>
      <c r="B251" s="13" t="s">
        <v>118</v>
      </c>
      <c r="D251" s="226">
        <v>1</v>
      </c>
      <c r="E251" s="226"/>
      <c r="F251" s="226"/>
      <c r="G251" s="226">
        <v>0.99999999999999989</v>
      </c>
      <c r="H251" s="226"/>
      <c r="I251" s="226"/>
      <c r="J251" s="226">
        <v>1</v>
      </c>
      <c r="K251" s="914"/>
      <c r="L251" s="914"/>
      <c r="M251" s="225"/>
      <c r="N251" s="225"/>
      <c r="O251" s="225"/>
      <c r="P251" s="225"/>
      <c r="Q251" s="225"/>
      <c r="R251" s="225"/>
      <c r="S251" s="225"/>
      <c r="T251" s="225"/>
      <c r="U251" s="225"/>
      <c r="V251" s="226">
        <v>0.37658329832121418</v>
      </c>
      <c r="W251" s="226">
        <v>0.76103550770682626</v>
      </c>
      <c r="X251" s="226">
        <v>0.73002718862773852</v>
      </c>
      <c r="Y251" s="225"/>
      <c r="Z251" s="226">
        <v>0</v>
      </c>
      <c r="AA251" s="226">
        <v>4.4424798583768245E-3</v>
      </c>
      <c r="AB251" s="226">
        <v>4.0841678768405183E-3</v>
      </c>
      <c r="AC251" s="225"/>
      <c r="AD251" s="226">
        <v>0.62341670167878582</v>
      </c>
      <c r="AE251" s="226">
        <v>0.16923751111917243</v>
      </c>
      <c r="AF251" s="226">
        <v>0.20586971901429879</v>
      </c>
      <c r="AG251" s="225"/>
      <c r="AH251" s="226">
        <v>0</v>
      </c>
      <c r="AI251" s="226">
        <v>2.4179056250895952E-4</v>
      </c>
      <c r="AJ251" s="226">
        <v>2.2228873957868777E-4</v>
      </c>
      <c r="AK251" s="225"/>
      <c r="AL251" s="226">
        <v>0</v>
      </c>
      <c r="AM251" s="226">
        <v>6.5042710753115435E-2</v>
      </c>
      <c r="AN251" s="226">
        <v>5.9796635741543647E-2</v>
      </c>
    </row>
    <row r="252" spans="1:40">
      <c r="A252" s="20" t="s">
        <v>23</v>
      </c>
      <c r="B252" s="13" t="s">
        <v>119</v>
      </c>
      <c r="D252" s="226">
        <v>1</v>
      </c>
      <c r="E252" s="226"/>
      <c r="F252" s="226"/>
      <c r="G252" s="226">
        <v>1</v>
      </c>
      <c r="H252" s="226"/>
      <c r="I252" s="226"/>
      <c r="J252" s="226">
        <v>1</v>
      </c>
      <c r="K252" s="914"/>
      <c r="L252" s="914"/>
      <c r="M252" s="225"/>
      <c r="N252" s="225"/>
      <c r="O252" s="225"/>
      <c r="P252" s="225"/>
      <c r="Q252" s="225"/>
      <c r="R252" s="225"/>
      <c r="S252" s="225"/>
      <c r="T252" s="225"/>
      <c r="U252" s="225"/>
      <c r="V252" s="226">
        <v>0.18911923712058198</v>
      </c>
      <c r="W252" s="226">
        <v>0.56382443765242984</v>
      </c>
      <c r="X252" s="226">
        <v>0.46519872501086834</v>
      </c>
      <c r="Y252" s="225"/>
      <c r="Z252" s="226">
        <v>0.49273808191275598</v>
      </c>
      <c r="AA252" s="226">
        <v>3.5387219909601184E-2</v>
      </c>
      <c r="AB252" s="226">
        <v>0.1557659993561378</v>
      </c>
      <c r="AC252" s="225"/>
      <c r="AD252" s="226">
        <v>0.31814268096666204</v>
      </c>
      <c r="AE252" s="226">
        <v>0.37140406648082885</v>
      </c>
      <c r="AF252" s="226">
        <v>0.35738520019566455</v>
      </c>
      <c r="AG252" s="225"/>
      <c r="AH252" s="226">
        <v>0</v>
      </c>
      <c r="AI252" s="226">
        <v>3.072747922229458E-3</v>
      </c>
      <c r="AJ252" s="226">
        <v>2.2639735759764227E-3</v>
      </c>
      <c r="AK252" s="225"/>
      <c r="AL252" s="226">
        <v>0</v>
      </c>
      <c r="AM252" s="226">
        <v>2.6311528034910756E-2</v>
      </c>
      <c r="AN252" s="226">
        <v>1.9386101861352919E-2</v>
      </c>
    </row>
    <row r="253" spans="1:40">
      <c r="A253" s="20" t="s">
        <v>25</v>
      </c>
      <c r="B253" s="13" t="s">
        <v>120</v>
      </c>
      <c r="D253" s="226">
        <v>1</v>
      </c>
      <c r="E253" s="226"/>
      <c r="F253" s="226"/>
      <c r="G253" s="226">
        <v>1</v>
      </c>
      <c r="H253" s="226"/>
      <c r="I253" s="226"/>
      <c r="J253" s="226">
        <v>1.0000000000000002</v>
      </c>
      <c r="K253" s="914"/>
      <c r="L253" s="914"/>
      <c r="M253" s="225"/>
      <c r="N253" s="225"/>
      <c r="O253" s="225"/>
      <c r="P253" s="225"/>
      <c r="Q253" s="225"/>
      <c r="R253" s="225"/>
      <c r="S253" s="225"/>
      <c r="T253" s="225"/>
      <c r="U253" s="225"/>
      <c r="V253" s="226">
        <v>0.5566763814673914</v>
      </c>
      <c r="W253" s="226">
        <v>0.62451477244550346</v>
      </c>
      <c r="X253" s="226">
        <v>0.61873544890325438</v>
      </c>
      <c r="Y253" s="225"/>
      <c r="Z253" s="226">
        <v>0</v>
      </c>
      <c r="AA253" s="226">
        <v>1.2982698047774639E-2</v>
      </c>
      <c r="AB253" s="226">
        <v>1.1876669272805226E-2</v>
      </c>
      <c r="AC253" s="225"/>
      <c r="AD253" s="226">
        <v>0.44332361853260871</v>
      </c>
      <c r="AE253" s="226">
        <v>0.29071827019789587</v>
      </c>
      <c r="AF253" s="226">
        <v>0.30371910452765638</v>
      </c>
      <c r="AG253" s="225"/>
      <c r="AH253" s="226">
        <v>0</v>
      </c>
      <c r="AI253" s="226">
        <v>2.0402980461167158E-4</v>
      </c>
      <c r="AJ253" s="226">
        <v>1.8664799121498888E-4</v>
      </c>
      <c r="AK253" s="225"/>
      <c r="AL253" s="226">
        <v>0</v>
      </c>
      <c r="AM253" s="226">
        <v>7.1580229504214332E-2</v>
      </c>
      <c r="AN253" s="226">
        <v>6.5482129305069206E-2</v>
      </c>
    </row>
    <row r="254" spans="1:40">
      <c r="A254" s="20" t="s">
        <v>27</v>
      </c>
      <c r="B254" s="13" t="s">
        <v>121</v>
      </c>
      <c r="D254" s="226">
        <v>1.0000000000000002</v>
      </c>
      <c r="E254" s="226"/>
      <c r="F254" s="226"/>
      <c r="G254" s="226">
        <v>0.99999999999999989</v>
      </c>
      <c r="H254" s="226"/>
      <c r="I254" s="226"/>
      <c r="J254" s="226">
        <v>0.99999999999999989</v>
      </c>
      <c r="K254" s="914"/>
      <c r="L254" s="914"/>
      <c r="M254" s="225"/>
      <c r="N254" s="225"/>
      <c r="O254" s="225"/>
      <c r="P254" s="225"/>
      <c r="Q254" s="225"/>
      <c r="R254" s="225"/>
      <c r="S254" s="225"/>
      <c r="T254" s="225"/>
      <c r="U254" s="225"/>
      <c r="V254" s="226">
        <v>0.41696280962664317</v>
      </c>
      <c r="W254" s="226">
        <v>0.60289697554394206</v>
      </c>
      <c r="X254" s="226">
        <v>0.58689041783249174</v>
      </c>
      <c r="Y254" s="225"/>
      <c r="Z254" s="226">
        <v>0.19866313389893067</v>
      </c>
      <c r="AA254" s="226">
        <v>6.0586768673397767E-2</v>
      </c>
      <c r="AB254" s="226">
        <v>7.2473380785089053E-2</v>
      </c>
      <c r="AC254" s="225"/>
      <c r="AD254" s="226">
        <v>0.38437405647442635</v>
      </c>
      <c r="AE254" s="226">
        <v>0.24161698877522364</v>
      </c>
      <c r="AF254" s="226">
        <v>0.25390654960752956</v>
      </c>
      <c r="AG254" s="225"/>
      <c r="AH254" s="226">
        <v>0</v>
      </c>
      <c r="AI254" s="226">
        <v>6.7890301647308452E-5</v>
      </c>
      <c r="AJ254" s="226">
        <v>6.2045813486650796E-5</v>
      </c>
      <c r="AK254" s="225"/>
      <c r="AL254" s="226">
        <v>0</v>
      </c>
      <c r="AM254" s="226">
        <v>9.4831376705789117E-2</v>
      </c>
      <c r="AN254" s="226">
        <v>8.666760596140291E-2</v>
      </c>
    </row>
    <row r="255" spans="1:40">
      <c r="A255" s="20" t="s">
        <v>29</v>
      </c>
      <c r="B255" s="13" t="s">
        <v>122</v>
      </c>
      <c r="D255" s="226">
        <v>1</v>
      </c>
      <c r="E255" s="226"/>
      <c r="F255" s="226"/>
      <c r="G255" s="226">
        <v>0.99999999999999978</v>
      </c>
      <c r="H255" s="226"/>
      <c r="I255" s="226"/>
      <c r="J255" s="226">
        <v>0.99999999999999989</v>
      </c>
      <c r="K255" s="914"/>
      <c r="L255" s="914"/>
      <c r="M255" s="225"/>
      <c r="N255" s="225"/>
      <c r="O255" s="225"/>
      <c r="P255" s="225"/>
      <c r="Q255" s="225"/>
      <c r="R255" s="225"/>
      <c r="S255" s="225"/>
      <c r="T255" s="225"/>
      <c r="U255" s="225"/>
      <c r="V255" s="226">
        <v>0.34373151374494748</v>
      </c>
      <c r="W255" s="226">
        <v>0.74308376704765511</v>
      </c>
      <c r="X255" s="226">
        <v>0.72512002205213255</v>
      </c>
      <c r="Y255" s="225"/>
      <c r="Z255" s="226">
        <v>0.12814879925130512</v>
      </c>
      <c r="AA255" s="226">
        <v>0.10065719533816984</v>
      </c>
      <c r="AB255" s="226">
        <v>0.10189382830600523</v>
      </c>
      <c r="AC255" s="225"/>
      <c r="AD255" s="226">
        <v>0.52811968700374734</v>
      </c>
      <c r="AE255" s="226">
        <v>0.14363516443797597</v>
      </c>
      <c r="AF255" s="226">
        <v>0.16093012611898955</v>
      </c>
      <c r="AG255" s="225"/>
      <c r="AH255" s="226">
        <v>0</v>
      </c>
      <c r="AI255" s="226">
        <v>2.5154359287429687E-3</v>
      </c>
      <c r="AJ255" s="226">
        <v>2.4022860736894083E-3</v>
      </c>
      <c r="AK255" s="225"/>
      <c r="AL255" s="226">
        <v>0</v>
      </c>
      <c r="AM255" s="226">
        <v>1.0108437247455948E-2</v>
      </c>
      <c r="AN255" s="226">
        <v>9.6537374491831203E-3</v>
      </c>
    </row>
    <row r="256" spans="1:40">
      <c r="A256" s="20" t="s">
        <v>31</v>
      </c>
      <c r="B256" s="13" t="s">
        <v>123</v>
      </c>
      <c r="D256" s="226">
        <v>1</v>
      </c>
      <c r="E256" s="226"/>
      <c r="F256" s="226"/>
      <c r="G256" s="226">
        <v>1</v>
      </c>
      <c r="H256" s="226"/>
      <c r="I256" s="226"/>
      <c r="J256" s="226">
        <v>0.99999999999999989</v>
      </c>
      <c r="K256" s="914"/>
      <c r="L256" s="914"/>
      <c r="M256" s="225"/>
      <c r="N256" s="225"/>
      <c r="O256" s="225"/>
      <c r="P256" s="225"/>
      <c r="Q256" s="225"/>
      <c r="R256" s="225"/>
      <c r="S256" s="225"/>
      <c r="T256" s="225"/>
      <c r="U256" s="225"/>
      <c r="V256" s="226">
        <v>0.34073041479095162</v>
      </c>
      <c r="W256" s="226">
        <v>0.78865375781589708</v>
      </c>
      <c r="X256" s="226">
        <v>0.75717930130364153</v>
      </c>
      <c r="Y256" s="225"/>
      <c r="Z256" s="226">
        <v>0.17454743845881707</v>
      </c>
      <c r="AA256" s="226">
        <v>2.5307608386338002E-2</v>
      </c>
      <c r="AB256" s="226">
        <v>3.5794319147583256E-2</v>
      </c>
      <c r="AC256" s="225"/>
      <c r="AD256" s="226">
        <v>0.48472214675023134</v>
      </c>
      <c r="AE256" s="226">
        <v>0.1686632892736806</v>
      </c>
      <c r="AF256" s="226">
        <v>0.19087195716265209</v>
      </c>
      <c r="AG256" s="225"/>
      <c r="AH256" s="226">
        <v>0</v>
      </c>
      <c r="AI256" s="226">
        <v>3.9496258189641959E-3</v>
      </c>
      <c r="AJ256" s="226">
        <v>3.6720954602221041E-3</v>
      </c>
      <c r="AK256" s="225"/>
      <c r="AL256" s="226">
        <v>0</v>
      </c>
      <c r="AM256" s="226">
        <v>1.3425718705120172E-2</v>
      </c>
      <c r="AN256" s="226">
        <v>1.248232692590105E-2</v>
      </c>
    </row>
    <row r="257" spans="1:40">
      <c r="A257" s="20" t="s">
        <v>33</v>
      </c>
      <c r="B257" s="13" t="s">
        <v>124</v>
      </c>
      <c r="D257" s="226">
        <v>1</v>
      </c>
      <c r="E257" s="226"/>
      <c r="F257" s="226"/>
      <c r="G257" s="226">
        <v>1</v>
      </c>
      <c r="H257" s="226"/>
      <c r="I257" s="226"/>
      <c r="J257" s="226">
        <v>1</v>
      </c>
      <c r="K257" s="914"/>
      <c r="L257" s="914"/>
      <c r="M257" s="225"/>
      <c r="N257" s="225"/>
      <c r="O257" s="225"/>
      <c r="P257" s="225"/>
      <c r="Q257" s="225"/>
      <c r="R257" s="225"/>
      <c r="S257" s="225"/>
      <c r="T257" s="225"/>
      <c r="U257" s="225"/>
      <c r="V257" s="226">
        <v>0.12545940245114406</v>
      </c>
      <c r="W257" s="226">
        <v>0.57511346383505901</v>
      </c>
      <c r="X257" s="226">
        <v>0.55235713285389565</v>
      </c>
      <c r="Y257" s="225"/>
      <c r="Z257" s="226">
        <v>0.13028833283436878</v>
      </c>
      <c r="AA257" s="226">
        <v>2.7461361291244525E-2</v>
      </c>
      <c r="AB257" s="226">
        <v>3.2665283148470101E-2</v>
      </c>
      <c r="AC257" s="225"/>
      <c r="AD257" s="226">
        <v>0.74425226471448724</v>
      </c>
      <c r="AE257" s="226">
        <v>0.3223197127994919</v>
      </c>
      <c r="AF257" s="226">
        <v>0.3436730989416148</v>
      </c>
      <c r="AG257" s="225"/>
      <c r="AH257" s="226">
        <v>0</v>
      </c>
      <c r="AI257" s="226">
        <v>2.8739101946886475E-3</v>
      </c>
      <c r="AJ257" s="226">
        <v>2.7284658248564434E-3</v>
      </c>
      <c r="AK257" s="225"/>
      <c r="AL257" s="226">
        <v>0</v>
      </c>
      <c r="AM257" s="226">
        <v>7.2231551879515909E-2</v>
      </c>
      <c r="AN257" s="226">
        <v>6.8576019231163104E-2</v>
      </c>
    </row>
    <row r="258" spans="1:40">
      <c r="A258" s="20" t="s">
        <v>35</v>
      </c>
      <c r="B258" s="13" t="s">
        <v>125</v>
      </c>
      <c r="D258" s="226">
        <v>1</v>
      </c>
      <c r="E258" s="226"/>
      <c r="F258" s="226"/>
      <c r="G258" s="226">
        <v>1</v>
      </c>
      <c r="H258" s="226"/>
      <c r="I258" s="226"/>
      <c r="J258" s="226">
        <v>0.99999999999999989</v>
      </c>
      <c r="K258" s="914"/>
      <c r="L258" s="914"/>
      <c r="M258" s="225"/>
      <c r="N258" s="225"/>
      <c r="O258" s="225"/>
      <c r="P258" s="225"/>
      <c r="Q258" s="225"/>
      <c r="R258" s="225"/>
      <c r="S258" s="225"/>
      <c r="T258" s="225"/>
      <c r="U258" s="225"/>
      <c r="V258" s="226">
        <v>0.17025046101565</v>
      </c>
      <c r="W258" s="226">
        <v>0.52567738473574099</v>
      </c>
      <c r="X258" s="226">
        <v>0.46772780042125528</v>
      </c>
      <c r="Y258" s="225"/>
      <c r="Z258" s="226">
        <v>0.27866576333010185</v>
      </c>
      <c r="AA258" s="226">
        <v>6.2429458288409852E-2</v>
      </c>
      <c r="AB258" s="226">
        <v>9.7685099194034439E-2</v>
      </c>
      <c r="AC258" s="225"/>
      <c r="AD258" s="226">
        <v>0.55108377565424815</v>
      </c>
      <c r="AE258" s="226">
        <v>0.39005987964542393</v>
      </c>
      <c r="AF258" s="226">
        <v>0.4163135684226954</v>
      </c>
      <c r="AG258" s="225"/>
      <c r="AH258" s="226">
        <v>0</v>
      </c>
      <c r="AI258" s="226">
        <v>1.8857152280393089E-2</v>
      </c>
      <c r="AJ258" s="226">
        <v>1.5782640860250031E-2</v>
      </c>
      <c r="AK258" s="225"/>
      <c r="AL258" s="226">
        <v>0</v>
      </c>
      <c r="AM258" s="226">
        <v>2.9761250500322479E-3</v>
      </c>
      <c r="AN258" s="226">
        <v>2.4908911017646768E-3</v>
      </c>
    </row>
    <row r="259" spans="1:40">
      <c r="A259" s="20" t="s">
        <v>37</v>
      </c>
      <c r="B259" s="13" t="s">
        <v>126</v>
      </c>
      <c r="D259" s="226">
        <v>1</v>
      </c>
      <c r="E259" s="226"/>
      <c r="F259" s="226"/>
      <c r="G259" s="226">
        <v>1</v>
      </c>
      <c r="H259" s="226"/>
      <c r="I259" s="226"/>
      <c r="J259" s="226">
        <v>1</v>
      </c>
      <c r="K259" s="914"/>
      <c r="L259" s="914"/>
      <c r="M259" s="225"/>
      <c r="N259" s="225"/>
      <c r="O259" s="225"/>
      <c r="P259" s="225"/>
      <c r="Q259" s="225"/>
      <c r="R259" s="225"/>
      <c r="S259" s="225"/>
      <c r="T259" s="225"/>
      <c r="U259" s="225"/>
      <c r="V259" s="226">
        <v>0.61458654126174217</v>
      </c>
      <c r="W259" s="226">
        <v>0.57355408042696365</v>
      </c>
      <c r="X259" s="226">
        <v>0.57765035865659287</v>
      </c>
      <c r="Y259" s="225"/>
      <c r="Z259" s="226">
        <v>5.3320965938005511E-2</v>
      </c>
      <c r="AA259" s="226">
        <v>0.10774880389218289</v>
      </c>
      <c r="AB259" s="226">
        <v>0.1023152626625885</v>
      </c>
      <c r="AC259" s="225"/>
      <c r="AD259" s="226">
        <v>0.33209249280025227</v>
      </c>
      <c r="AE259" s="226">
        <v>0.31851325144188786</v>
      </c>
      <c r="AF259" s="226">
        <v>0.31986886964317307</v>
      </c>
      <c r="AG259" s="225"/>
      <c r="AH259" s="226">
        <v>0</v>
      </c>
      <c r="AI259" s="226">
        <v>1.8386423896564759E-4</v>
      </c>
      <c r="AJ259" s="226">
        <v>1.6550903764552674E-4</v>
      </c>
      <c r="AK259" s="225"/>
      <c r="AL259" s="226">
        <v>0</v>
      </c>
      <c r="AM259" s="226">
        <v>0</v>
      </c>
      <c r="AN259" s="226">
        <v>0</v>
      </c>
    </row>
    <row r="260" spans="1:40">
      <c r="A260" s="20" t="s">
        <v>39</v>
      </c>
      <c r="B260" s="13" t="s">
        <v>127</v>
      </c>
      <c r="D260" s="226">
        <v>0.99999999999999978</v>
      </c>
      <c r="E260" s="226"/>
      <c r="F260" s="226"/>
      <c r="G260" s="226">
        <v>1</v>
      </c>
      <c r="H260" s="226"/>
      <c r="I260" s="226"/>
      <c r="J260" s="226">
        <v>1</v>
      </c>
      <c r="K260" s="914"/>
      <c r="L260" s="914"/>
      <c r="M260" s="225"/>
      <c r="N260" s="225"/>
      <c r="O260" s="225"/>
      <c r="P260" s="225"/>
      <c r="Q260" s="225"/>
      <c r="R260" s="225"/>
      <c r="S260" s="225"/>
      <c r="T260" s="225"/>
      <c r="U260" s="225"/>
      <c r="V260" s="226">
        <v>0.52609293394568546</v>
      </c>
      <c r="W260" s="226">
        <v>0.69526995192867946</v>
      </c>
      <c r="X260" s="226">
        <v>0.68039946147442487</v>
      </c>
      <c r="Y260" s="225"/>
      <c r="Z260" s="226">
        <v>0.12772225282508193</v>
      </c>
      <c r="AA260" s="226">
        <v>0.10157098338732246</v>
      </c>
      <c r="AB260" s="226">
        <v>0.10386965378107496</v>
      </c>
      <c r="AC260" s="225"/>
      <c r="AD260" s="226">
        <v>0.34618481322923245</v>
      </c>
      <c r="AE260" s="226">
        <v>0.18550245257465714</v>
      </c>
      <c r="AF260" s="226">
        <v>0.19962627115692555</v>
      </c>
      <c r="AG260" s="225"/>
      <c r="AH260" s="226">
        <v>0</v>
      </c>
      <c r="AI260" s="226">
        <v>0</v>
      </c>
      <c r="AJ260" s="226">
        <v>0</v>
      </c>
      <c r="AK260" s="225"/>
      <c r="AL260" s="226">
        <v>0</v>
      </c>
      <c r="AM260" s="226">
        <v>1.7656612109340875E-2</v>
      </c>
      <c r="AN260" s="226">
        <v>1.6104613587574614E-2</v>
      </c>
    </row>
    <row r="261" spans="1:40">
      <c r="A261" s="20" t="s">
        <v>41</v>
      </c>
      <c r="B261" s="13" t="s">
        <v>128</v>
      </c>
      <c r="D261" s="226">
        <v>1</v>
      </c>
      <c r="E261" s="226"/>
      <c r="F261" s="226"/>
      <c r="G261" s="226">
        <v>0.99999999999999989</v>
      </c>
      <c r="H261" s="226"/>
      <c r="I261" s="226"/>
      <c r="J261" s="226">
        <v>1.0000000000000002</v>
      </c>
      <c r="K261" s="914"/>
      <c r="L261" s="914"/>
      <c r="M261" s="225"/>
      <c r="N261" s="225"/>
      <c r="O261" s="225"/>
      <c r="P261" s="225"/>
      <c r="Q261" s="225"/>
      <c r="R261" s="225"/>
      <c r="S261" s="225"/>
      <c r="T261" s="225"/>
      <c r="U261" s="225"/>
      <c r="V261" s="226">
        <v>0.16223460276398807</v>
      </c>
      <c r="W261" s="226">
        <v>0.55378482877516233</v>
      </c>
      <c r="X261" s="226">
        <v>0.5180675507206991</v>
      </c>
      <c r="Y261" s="225"/>
      <c r="Z261" s="226">
        <v>0.18241114790305715</v>
      </c>
      <c r="AA261" s="226">
        <v>3.7812445612233986E-2</v>
      </c>
      <c r="AB261" s="226">
        <v>5.1002763770519259E-2</v>
      </c>
      <c r="AC261" s="225"/>
      <c r="AD261" s="226">
        <v>0.65535424933295472</v>
      </c>
      <c r="AE261" s="226">
        <v>0.39803007671738322</v>
      </c>
      <c r="AF261" s="226">
        <v>0.42150323140580076</v>
      </c>
      <c r="AG261" s="225"/>
      <c r="AH261" s="226">
        <v>0</v>
      </c>
      <c r="AI261" s="226">
        <v>1.0372648895220422E-2</v>
      </c>
      <c r="AJ261" s="226">
        <v>9.4264541029810828E-3</v>
      </c>
      <c r="AK261" s="225"/>
      <c r="AL261" s="226">
        <v>0</v>
      </c>
      <c r="AM261" s="226">
        <v>0</v>
      </c>
      <c r="AN261" s="226">
        <v>0</v>
      </c>
    </row>
    <row r="262" spans="1:40">
      <c r="A262" s="20" t="s">
        <v>43</v>
      </c>
      <c r="B262" s="13" t="s">
        <v>129</v>
      </c>
      <c r="D262" s="226">
        <v>1</v>
      </c>
      <c r="E262" s="226"/>
      <c r="F262" s="226"/>
      <c r="G262" s="226">
        <v>1.0000000000000002</v>
      </c>
      <c r="H262" s="226"/>
      <c r="I262" s="226"/>
      <c r="J262" s="226">
        <v>1</v>
      </c>
      <c r="K262" s="914"/>
      <c r="L262" s="914"/>
      <c r="M262" s="225"/>
      <c r="N262" s="225"/>
      <c r="O262" s="225"/>
      <c r="P262" s="225"/>
      <c r="Q262" s="225"/>
      <c r="R262" s="225"/>
      <c r="S262" s="225"/>
      <c r="T262" s="225"/>
      <c r="U262" s="225"/>
      <c r="V262" s="226">
        <v>0.33113116939139076</v>
      </c>
      <c r="W262" s="226">
        <v>0.62155276904387602</v>
      </c>
      <c r="X262" s="226">
        <v>0.61446299784624558</v>
      </c>
      <c r="Y262" s="225"/>
      <c r="Z262" s="226">
        <v>2.0046140465786344E-2</v>
      </c>
      <c r="AA262" s="226">
        <v>0.15220646903738766</v>
      </c>
      <c r="AB262" s="226">
        <v>0.14898017150270879</v>
      </c>
      <c r="AC262" s="225"/>
      <c r="AD262" s="226">
        <v>0.6488226901428229</v>
      </c>
      <c r="AE262" s="226">
        <v>0.1375452644431473</v>
      </c>
      <c r="AF262" s="226">
        <v>0.15002656738707978</v>
      </c>
      <c r="AG262" s="225"/>
      <c r="AH262" s="226">
        <v>0</v>
      </c>
      <c r="AI262" s="226">
        <v>1.9262746396016824E-2</v>
      </c>
      <c r="AJ262" s="226">
        <v>1.8792504290232836E-2</v>
      </c>
      <c r="AK262" s="225"/>
      <c r="AL262" s="226">
        <v>0</v>
      </c>
      <c r="AM262" s="226">
        <v>6.9432751079572377E-2</v>
      </c>
      <c r="AN262" s="226">
        <v>6.7737758973733034E-2</v>
      </c>
    </row>
    <row r="263" spans="1:40">
      <c r="A263" s="20" t="s">
        <v>17</v>
      </c>
      <c r="B263" s="13" t="s">
        <v>130</v>
      </c>
      <c r="D263" s="226">
        <v>0.99999999999999989</v>
      </c>
      <c r="E263" s="226"/>
      <c r="F263" s="226"/>
      <c r="G263" s="226">
        <v>1</v>
      </c>
      <c r="H263" s="226"/>
      <c r="I263" s="226"/>
      <c r="J263" s="226">
        <v>1</v>
      </c>
      <c r="K263" s="914"/>
      <c r="L263" s="914"/>
      <c r="M263" s="225"/>
      <c r="N263" s="225"/>
      <c r="O263" s="225"/>
      <c r="P263" s="225"/>
      <c r="Q263" s="225"/>
      <c r="R263" s="225"/>
      <c r="S263" s="225"/>
      <c r="T263" s="225"/>
      <c r="U263" s="225"/>
      <c r="V263" s="226">
        <v>0.27362860810603684</v>
      </c>
      <c r="W263" s="226">
        <v>0.51911164032398671</v>
      </c>
      <c r="X263" s="226">
        <v>0.50138847456100022</v>
      </c>
      <c r="Y263" s="225"/>
      <c r="Z263" s="226">
        <v>3.0292448357071705E-2</v>
      </c>
      <c r="AA263" s="226">
        <v>0.23496721030244597</v>
      </c>
      <c r="AB263" s="226">
        <v>0.22019028376425237</v>
      </c>
      <c r="AC263" s="225"/>
      <c r="AD263" s="226">
        <v>0.69607894353689137</v>
      </c>
      <c r="AE263" s="226">
        <v>0.24592114937356738</v>
      </c>
      <c r="AF263" s="226">
        <v>0.27842124167474736</v>
      </c>
      <c r="AG263" s="225"/>
      <c r="AH263" s="226">
        <v>0</v>
      </c>
      <c r="AI263" s="226">
        <v>0</v>
      </c>
      <c r="AJ263" s="226">
        <v>0</v>
      </c>
      <c r="AK263" s="225"/>
      <c r="AL263" s="226">
        <v>0</v>
      </c>
      <c r="AM263" s="226">
        <v>0</v>
      </c>
      <c r="AN263" s="226">
        <v>0</v>
      </c>
    </row>
    <row r="264" spans="1:40">
      <c r="A264" s="20" t="s">
        <v>252</v>
      </c>
      <c r="B264" s="13" t="s">
        <v>45</v>
      </c>
      <c r="D264" s="226">
        <v>1</v>
      </c>
      <c r="E264" s="226"/>
      <c r="F264" s="226"/>
      <c r="G264" s="226">
        <v>1</v>
      </c>
      <c r="H264" s="226"/>
      <c r="I264" s="226"/>
      <c r="J264" s="226">
        <v>1</v>
      </c>
      <c r="K264" s="914"/>
      <c r="L264" s="914"/>
      <c r="M264" s="225"/>
      <c r="N264" s="225"/>
      <c r="O264" s="225"/>
      <c r="P264" s="225"/>
      <c r="Q264" s="225"/>
      <c r="R264" s="225"/>
      <c r="S264" s="225"/>
      <c r="T264" s="225"/>
      <c r="U264" s="225"/>
      <c r="V264" s="226">
        <v>0.43013884152107118</v>
      </c>
      <c r="W264" s="226">
        <v>0.4955630617982133</v>
      </c>
      <c r="X264" s="226">
        <v>0.49367933434398426</v>
      </c>
      <c r="Y264" s="225"/>
      <c r="Z264" s="226">
        <v>0</v>
      </c>
      <c r="AA264" s="226">
        <v>0.18403798455473469</v>
      </c>
      <c r="AB264" s="226">
        <v>0.17873906921943228</v>
      </c>
      <c r="AC264" s="225"/>
      <c r="AD264" s="226">
        <v>0.56986115847892882</v>
      </c>
      <c r="AE264" s="226">
        <v>0.30238571748946586</v>
      </c>
      <c r="AF264" s="226">
        <v>0.31008700654403232</v>
      </c>
      <c r="AG264" s="225"/>
      <c r="AH264" s="226">
        <v>0</v>
      </c>
      <c r="AI264" s="226">
        <v>3.7706404691640707E-5</v>
      </c>
      <c r="AJ264" s="226">
        <v>3.6620742693422995E-5</v>
      </c>
      <c r="AK264" s="225"/>
      <c r="AL264" s="226">
        <v>0</v>
      </c>
      <c r="AM264" s="226">
        <v>1.7975529752894515E-2</v>
      </c>
      <c r="AN264" s="226">
        <v>1.7457969149857866E-2</v>
      </c>
    </row>
    <row r="265" spans="1:40">
      <c r="A265" s="20" t="s">
        <v>253</v>
      </c>
      <c r="B265" s="13" t="s">
        <v>46</v>
      </c>
      <c r="D265" s="226">
        <v>1</v>
      </c>
      <c r="E265" s="226"/>
      <c r="F265" s="226"/>
      <c r="G265" s="226">
        <v>0.99999999999999978</v>
      </c>
      <c r="H265" s="226"/>
      <c r="I265" s="226"/>
      <c r="J265" s="226">
        <v>0.99999999999999989</v>
      </c>
      <c r="K265" s="914"/>
      <c r="L265" s="914"/>
      <c r="M265" s="225"/>
      <c r="N265" s="225"/>
      <c r="O265" s="225"/>
      <c r="P265" s="225"/>
      <c r="Q265" s="225"/>
      <c r="R265" s="225"/>
      <c r="S265" s="225"/>
      <c r="T265" s="225"/>
      <c r="U265" s="225"/>
      <c r="V265" s="226">
        <v>0.50815777483484947</v>
      </c>
      <c r="W265" s="226">
        <v>0.7294429424546125</v>
      </c>
      <c r="X265" s="226">
        <v>0.71966522997017424</v>
      </c>
      <c r="Y265" s="225"/>
      <c r="Z265" s="226">
        <v>0.1415599471457562</v>
      </c>
      <c r="AA265" s="226">
        <v>0.12376170479091397</v>
      </c>
      <c r="AB265" s="226">
        <v>0.12454813841566116</v>
      </c>
      <c r="AC265" s="225"/>
      <c r="AD265" s="226">
        <v>0.35028227801939432</v>
      </c>
      <c r="AE265" s="226">
        <v>0.13753258073011637</v>
      </c>
      <c r="AF265" s="226">
        <v>0.14693314468847571</v>
      </c>
      <c r="AG265" s="225"/>
      <c r="AH265" s="226">
        <v>0</v>
      </c>
      <c r="AI265" s="226">
        <v>1.6819324385407731E-3</v>
      </c>
      <c r="AJ265" s="226">
        <v>1.607614525690146E-3</v>
      </c>
      <c r="AK265" s="225"/>
      <c r="AL265" s="226">
        <v>0</v>
      </c>
      <c r="AM265" s="226">
        <v>7.5808395858162165E-3</v>
      </c>
      <c r="AN265" s="226">
        <v>7.2458723999986535E-3</v>
      </c>
    </row>
    <row r="266" spans="1:40">
      <c r="A266" s="20" t="s">
        <v>254</v>
      </c>
      <c r="B266" s="13" t="s">
        <v>47</v>
      </c>
      <c r="D266" s="226">
        <v>1</v>
      </c>
      <c r="E266" s="226"/>
      <c r="F266" s="226"/>
      <c r="G266" s="226">
        <v>0.99999999999999989</v>
      </c>
      <c r="H266" s="226"/>
      <c r="I266" s="226"/>
      <c r="J266" s="226">
        <v>1</v>
      </c>
      <c r="K266" s="914"/>
      <c r="L266" s="914"/>
      <c r="M266" s="225"/>
      <c r="N266" s="225"/>
      <c r="O266" s="225"/>
      <c r="P266" s="225"/>
      <c r="Q266" s="225"/>
      <c r="R266" s="225"/>
      <c r="S266" s="225"/>
      <c r="T266" s="225"/>
      <c r="U266" s="225"/>
      <c r="V266" s="226">
        <v>0.18034919488585507</v>
      </c>
      <c r="W266" s="226">
        <v>0.37447469926404897</v>
      </c>
      <c r="X266" s="226">
        <v>0.34293191356355357</v>
      </c>
      <c r="Y266" s="225"/>
      <c r="Z266" s="226">
        <v>0.40441433815369898</v>
      </c>
      <c r="AA266" s="226">
        <v>0.12467890281425344</v>
      </c>
      <c r="AB266" s="226">
        <v>0.17013215182452654</v>
      </c>
      <c r="AC266" s="225"/>
      <c r="AD266" s="226">
        <v>0.41523646696044597</v>
      </c>
      <c r="AE266" s="226">
        <v>0.48180401602976314</v>
      </c>
      <c r="AF266" s="226">
        <v>0.47098768387584894</v>
      </c>
      <c r="AG266" s="225"/>
      <c r="AH266" s="226">
        <v>0</v>
      </c>
      <c r="AI266" s="226">
        <v>1.5832865310515698E-2</v>
      </c>
      <c r="AJ266" s="226">
        <v>1.3260237467955394E-2</v>
      </c>
      <c r="AK266" s="225"/>
      <c r="AL266" s="226">
        <v>0</v>
      </c>
      <c r="AM266" s="226">
        <v>3.2095165814186419E-3</v>
      </c>
      <c r="AN266" s="226">
        <v>2.6880132681154846E-3</v>
      </c>
    </row>
    <row r="267" spans="1:40">
      <c r="A267" s="20" t="s">
        <v>255</v>
      </c>
      <c r="B267" s="13" t="s">
        <v>48</v>
      </c>
      <c r="D267" s="226">
        <v>1</v>
      </c>
      <c r="E267" s="226"/>
      <c r="F267" s="226"/>
      <c r="G267" s="226">
        <v>1</v>
      </c>
      <c r="H267" s="226"/>
      <c r="I267" s="226"/>
      <c r="J267" s="226">
        <v>1</v>
      </c>
      <c r="K267" s="914"/>
      <c r="L267" s="914"/>
      <c r="M267" s="225"/>
      <c r="N267" s="225"/>
      <c r="O267" s="225"/>
      <c r="P267" s="225"/>
      <c r="Q267" s="225"/>
      <c r="R267" s="225"/>
      <c r="S267" s="225"/>
      <c r="T267" s="225"/>
      <c r="U267" s="225"/>
      <c r="V267" s="226">
        <v>0.52611641733755266</v>
      </c>
      <c r="W267" s="226">
        <v>0.51090299582773158</v>
      </c>
      <c r="X267" s="226">
        <v>0.51154306681667916</v>
      </c>
      <c r="Y267" s="225"/>
      <c r="Z267" s="226">
        <v>3.6710990780192444E-2</v>
      </c>
      <c r="AA267" s="226">
        <v>4.9402456569530406E-2</v>
      </c>
      <c r="AB267" s="226">
        <v>4.8868491277519521E-2</v>
      </c>
      <c r="AC267" s="225"/>
      <c r="AD267" s="226">
        <v>0.43717259188225494</v>
      </c>
      <c r="AE267" s="226">
        <v>0.15531258341051088</v>
      </c>
      <c r="AF267" s="226">
        <v>0.16717121851444355</v>
      </c>
      <c r="AG267" s="225"/>
      <c r="AH267" s="226">
        <v>0</v>
      </c>
      <c r="AI267" s="226">
        <v>0</v>
      </c>
      <c r="AJ267" s="226">
        <v>0</v>
      </c>
      <c r="AK267" s="225"/>
      <c r="AL267" s="226">
        <v>0</v>
      </c>
      <c r="AM267" s="226">
        <v>0.28438196419222717</v>
      </c>
      <c r="AN267" s="226">
        <v>0.27241722339135771</v>
      </c>
    </row>
    <row r="268" spans="1:40">
      <c r="A268" s="20" t="s">
        <v>256</v>
      </c>
      <c r="B268" s="13" t="s">
        <v>131</v>
      </c>
      <c r="D268" s="226">
        <v>1</v>
      </c>
      <c r="E268" s="226"/>
      <c r="F268" s="226"/>
      <c r="G268" s="226">
        <v>1</v>
      </c>
      <c r="H268" s="226"/>
      <c r="I268" s="226"/>
      <c r="J268" s="226">
        <v>1</v>
      </c>
      <c r="K268" s="914"/>
      <c r="L268" s="914"/>
      <c r="M268" s="225"/>
      <c r="N268" s="225"/>
      <c r="O268" s="225"/>
      <c r="P268" s="225"/>
      <c r="Q268" s="225"/>
      <c r="R268" s="225"/>
      <c r="S268" s="225"/>
      <c r="T268" s="225"/>
      <c r="U268" s="225"/>
      <c r="V268" s="226">
        <v>0.48384131810473202</v>
      </c>
      <c r="W268" s="226">
        <v>0.69012930902291558</v>
      </c>
      <c r="X268" s="226">
        <v>0.67375987669527682</v>
      </c>
      <c r="Y268" s="225"/>
      <c r="Z268" s="226">
        <v>0.13825496721335045</v>
      </c>
      <c r="AA268" s="226">
        <v>4.1002371563907958E-2</v>
      </c>
      <c r="AB268" s="226">
        <v>4.8719591437371937E-2</v>
      </c>
      <c r="AC268" s="225"/>
      <c r="AD268" s="226">
        <v>0.37790371468191747</v>
      </c>
      <c r="AE268" s="226">
        <v>0.13021311710619698</v>
      </c>
      <c r="AF268" s="226">
        <v>0.14986794265935408</v>
      </c>
      <c r="AG268" s="225"/>
      <c r="AH268" s="226">
        <v>0</v>
      </c>
      <c r="AI268" s="226">
        <v>7.7800392161894716E-4</v>
      </c>
      <c r="AJ268" s="226">
        <v>7.1626749920825072E-4</v>
      </c>
      <c r="AK268" s="225"/>
      <c r="AL268" s="226">
        <v>0</v>
      </c>
      <c r="AM268" s="226">
        <v>0.13787719838536056</v>
      </c>
      <c r="AN268" s="226">
        <v>0.12693632170878891</v>
      </c>
    </row>
    <row r="269" spans="1:40">
      <c r="B269" s="13" t="s">
        <v>387</v>
      </c>
      <c r="D269" s="226">
        <v>0.99999999999999989</v>
      </c>
      <c r="E269" s="226"/>
      <c r="F269" s="226"/>
      <c r="G269" s="226">
        <v>0.99999999999999978</v>
      </c>
      <c r="H269" s="226"/>
      <c r="I269" s="226"/>
      <c r="J269" s="226">
        <v>1.0000000000000002</v>
      </c>
      <c r="K269" s="914"/>
      <c r="L269" s="914"/>
      <c r="M269" s="225"/>
      <c r="N269" s="225"/>
      <c r="O269" s="225"/>
      <c r="P269" s="225"/>
      <c r="Q269" s="225"/>
      <c r="R269" s="225"/>
      <c r="S269" s="225"/>
      <c r="T269" s="225"/>
      <c r="U269" s="225"/>
      <c r="V269" s="226">
        <v>0.31445673145661018</v>
      </c>
      <c r="W269" s="226">
        <v>0.61962745880200398</v>
      </c>
      <c r="X269" s="226">
        <v>0.59403688711253622</v>
      </c>
      <c r="Y269" s="225"/>
      <c r="Z269" s="226">
        <v>0.22874421719824525</v>
      </c>
      <c r="AA269" s="226">
        <v>8.7361382995704451E-2</v>
      </c>
      <c r="AB269" s="226">
        <v>9.9217263098599573E-2</v>
      </c>
      <c r="AC269" s="225"/>
      <c r="AD269" s="226">
        <v>0.45676875110197296</v>
      </c>
      <c r="AE269" s="226">
        <v>0.24323758487260927</v>
      </c>
      <c r="AF269" s="226">
        <v>0.26114357692126217</v>
      </c>
      <c r="AG269" s="225"/>
      <c r="AH269" s="226">
        <v>3.0300243171550361E-5</v>
      </c>
      <c r="AI269" s="226">
        <v>8.3505178456095563E-3</v>
      </c>
      <c r="AJ269" s="226">
        <v>7.6528129022839144E-3</v>
      </c>
      <c r="AK269" s="225"/>
      <c r="AL269" s="226">
        <v>0</v>
      </c>
      <c r="AM269" s="226">
        <v>4.1423055484072602E-2</v>
      </c>
      <c r="AN269" s="226">
        <v>3.794945996531824E-2</v>
      </c>
    </row>
    <row r="270" spans="1:40">
      <c r="A270" s="20"/>
    </row>
    <row r="271" spans="1:40">
      <c r="AB271" s="16" t="s">
        <v>290</v>
      </c>
    </row>
    <row r="272" spans="1:40">
      <c r="S272" s="20" t="s">
        <v>361</v>
      </c>
      <c r="T272" s="20" t="s">
        <v>362</v>
      </c>
      <c r="U272" s="13" t="s">
        <v>2167</v>
      </c>
      <c r="V272" s="13" t="s">
        <v>2168</v>
      </c>
      <c r="W272" s="13" t="s">
        <v>2169</v>
      </c>
      <c r="X272" s="13" t="s">
        <v>2170</v>
      </c>
      <c r="Z272" s="20" t="s">
        <v>361</v>
      </c>
      <c r="AA272" s="20" t="s">
        <v>362</v>
      </c>
      <c r="AB272" s="20" t="s">
        <v>2171</v>
      </c>
      <c r="AC272" s="20" t="s">
        <v>2172</v>
      </c>
      <c r="AD272" s="20" t="s">
        <v>2173</v>
      </c>
      <c r="AE272" s="20" t="s">
        <v>2174</v>
      </c>
    </row>
    <row r="273" spans="19:31">
      <c r="S273" s="20" t="s">
        <v>104</v>
      </c>
      <c r="T273" s="13" t="s">
        <v>4</v>
      </c>
      <c r="U273" s="226">
        <v>0.82858263221626471</v>
      </c>
      <c r="V273" s="226">
        <v>0</v>
      </c>
      <c r="W273" s="226">
        <v>0</v>
      </c>
      <c r="X273" s="226">
        <v>0.17141736778373537</v>
      </c>
      <c r="Z273" s="20" t="s">
        <v>104</v>
      </c>
      <c r="AA273" s="13" t="s">
        <v>4</v>
      </c>
      <c r="AB273" s="226">
        <v>0.30869384464341937</v>
      </c>
      <c r="AC273" s="226">
        <v>2.0059006728623873E-4</v>
      </c>
      <c r="AD273" s="226">
        <v>3.3844758770213347E-2</v>
      </c>
      <c r="AE273" s="226">
        <v>0.65726080651908092</v>
      </c>
    </row>
    <row r="274" spans="19:31">
      <c r="S274" s="20" t="s">
        <v>5</v>
      </c>
      <c r="T274" s="13" t="s">
        <v>111</v>
      </c>
      <c r="U274" s="226">
        <v>0.54930744257503994</v>
      </c>
      <c r="V274" s="226">
        <v>1.8894979260230497E-3</v>
      </c>
      <c r="W274" s="226">
        <v>3.4095744517899922E-2</v>
      </c>
      <c r="X274" s="226">
        <v>0.41470731498103702</v>
      </c>
      <c r="Z274" s="20" t="s">
        <v>5</v>
      </c>
      <c r="AA274" s="13" t="s">
        <v>111</v>
      </c>
      <c r="AB274" s="226">
        <v>0.21722203710082605</v>
      </c>
      <c r="AC274" s="226">
        <v>3.7615534716206538E-2</v>
      </c>
      <c r="AD274" s="226">
        <v>0.21648779385130149</v>
      </c>
      <c r="AE274" s="226">
        <v>0.51032673312170973</v>
      </c>
    </row>
    <row r="275" spans="19:31">
      <c r="S275" s="20" t="s">
        <v>7</v>
      </c>
      <c r="T275" s="13" t="s">
        <v>112</v>
      </c>
      <c r="U275" s="226">
        <v>0.50199393411869775</v>
      </c>
      <c r="V275" s="226">
        <v>0</v>
      </c>
      <c r="W275" s="226">
        <v>2.5363418992049407E-2</v>
      </c>
      <c r="X275" s="226">
        <v>0.47264264688925273</v>
      </c>
      <c r="Z275" s="20" t="s">
        <v>7</v>
      </c>
      <c r="AA275" s="13" t="s">
        <v>112</v>
      </c>
      <c r="AB275" s="226">
        <v>0.17526626228771658</v>
      </c>
      <c r="AC275" s="226">
        <v>3.5518672950062957E-4</v>
      </c>
      <c r="AD275" s="226">
        <v>3.7230921717434216E-2</v>
      </c>
      <c r="AE275" s="226">
        <v>0.74575919225273846</v>
      </c>
    </row>
    <row r="276" spans="19:31">
      <c r="S276" s="20" t="s">
        <v>9</v>
      </c>
      <c r="T276" s="13" t="s">
        <v>113</v>
      </c>
      <c r="U276" s="226">
        <v>0.41407057249557061</v>
      </c>
      <c r="V276" s="226">
        <v>0</v>
      </c>
      <c r="W276" s="226">
        <v>0.23961357308027945</v>
      </c>
      <c r="X276" s="226">
        <v>0.34631585442414997</v>
      </c>
      <c r="Z276" s="20" t="s">
        <v>9</v>
      </c>
      <c r="AA276" s="13" t="s">
        <v>113</v>
      </c>
      <c r="AB276" s="226">
        <v>9.4825792234298947E-2</v>
      </c>
      <c r="AC276" s="226">
        <v>2.8493103162434291E-2</v>
      </c>
      <c r="AD276" s="226">
        <v>9.1627005720475108E-2</v>
      </c>
      <c r="AE276" s="226">
        <v>0.73457103140956725</v>
      </c>
    </row>
    <row r="277" spans="19:31">
      <c r="S277" s="20" t="s">
        <v>11</v>
      </c>
      <c r="T277" s="13" t="s">
        <v>114</v>
      </c>
      <c r="U277" s="226">
        <v>0.47037884152544251</v>
      </c>
      <c r="V277" s="226">
        <v>0</v>
      </c>
      <c r="W277" s="226">
        <v>0</v>
      </c>
      <c r="X277" s="226">
        <v>0.52962115847455749</v>
      </c>
      <c r="Z277" s="20" t="s">
        <v>11</v>
      </c>
      <c r="AA277" s="13" t="s">
        <v>114</v>
      </c>
      <c r="AB277" s="226">
        <v>0.28693396956204253</v>
      </c>
      <c r="AC277" s="226">
        <v>0</v>
      </c>
      <c r="AD277" s="226">
        <v>0.13026882102317056</v>
      </c>
      <c r="AE277" s="226">
        <v>0.57031071894570762</v>
      </c>
    </row>
    <row r="278" spans="19:31">
      <c r="S278" s="20" t="s">
        <v>13</v>
      </c>
      <c r="T278" s="13" t="s">
        <v>115</v>
      </c>
      <c r="U278" s="226">
        <v>0.39896977190582017</v>
      </c>
      <c r="V278" s="226">
        <v>0</v>
      </c>
      <c r="W278" s="226">
        <v>3.9622882701501529E-2</v>
      </c>
      <c r="X278" s="226">
        <v>0.56140734539267834</v>
      </c>
      <c r="Z278" s="20" t="s">
        <v>13</v>
      </c>
      <c r="AA278" s="13" t="s">
        <v>115</v>
      </c>
      <c r="AB278" s="226">
        <v>0.21663629554231992</v>
      </c>
      <c r="AC278" s="226">
        <v>1.3911290935845035E-2</v>
      </c>
      <c r="AD278" s="226">
        <v>0.19316999372960833</v>
      </c>
      <c r="AE278" s="226">
        <v>0.52733316507000094</v>
      </c>
    </row>
    <row r="279" spans="19:31">
      <c r="S279" s="20" t="s">
        <v>15</v>
      </c>
      <c r="T279" s="13" t="s">
        <v>116</v>
      </c>
      <c r="U279" s="226">
        <v>0.7308224364122321</v>
      </c>
      <c r="V279" s="226">
        <v>0</v>
      </c>
      <c r="W279" s="226">
        <v>2.9401251553222381E-2</v>
      </c>
      <c r="X279" s="226">
        <v>0.2397763120345455</v>
      </c>
      <c r="Z279" s="20" t="s">
        <v>15</v>
      </c>
      <c r="AA279" s="13" t="s">
        <v>116</v>
      </c>
      <c r="AB279" s="226">
        <v>0.34161411002805325</v>
      </c>
      <c r="AC279" s="226">
        <v>1.1808918456817207E-3</v>
      </c>
      <c r="AD279" s="226">
        <v>0.11021329616805677</v>
      </c>
      <c r="AE279" s="226">
        <v>0.53383787443852637</v>
      </c>
    </row>
    <row r="280" spans="19:31">
      <c r="S280" s="20" t="s">
        <v>19</v>
      </c>
      <c r="T280" s="13" t="s">
        <v>117</v>
      </c>
      <c r="U280" s="226">
        <v>0.65616850811550353</v>
      </c>
      <c r="V280" s="226">
        <v>0</v>
      </c>
      <c r="W280" s="226">
        <v>0</v>
      </c>
      <c r="X280" s="226">
        <v>0.34383149188449658</v>
      </c>
      <c r="Z280" s="20" t="s">
        <v>19</v>
      </c>
      <c r="AA280" s="13" t="s">
        <v>117</v>
      </c>
      <c r="AB280" s="226">
        <v>0.23128090189989089</v>
      </c>
      <c r="AC280" s="226">
        <v>1.3464376765708562E-4</v>
      </c>
      <c r="AD280" s="226">
        <v>1.5270952511971981E-2</v>
      </c>
      <c r="AE280" s="226">
        <v>0.75331350182047996</v>
      </c>
    </row>
    <row r="281" spans="19:31">
      <c r="S281" s="20" t="s">
        <v>21</v>
      </c>
      <c r="T281" s="13" t="s">
        <v>118</v>
      </c>
      <c r="U281" s="226">
        <v>0.62341670167878582</v>
      </c>
      <c r="V281" s="226">
        <v>0</v>
      </c>
      <c r="W281" s="226">
        <v>0</v>
      </c>
      <c r="X281" s="226">
        <v>0.37658329832121418</v>
      </c>
      <c r="Z281" s="20" t="s">
        <v>21</v>
      </c>
      <c r="AA281" s="13" t="s">
        <v>118</v>
      </c>
      <c r="AB281" s="226">
        <v>0.16923751111917243</v>
      </c>
      <c r="AC281" s="226">
        <v>2.4179056250895952E-4</v>
      </c>
      <c r="AD281" s="226">
        <v>4.4424798583768245E-3</v>
      </c>
      <c r="AE281" s="226">
        <v>0.76103550770682626</v>
      </c>
    </row>
    <row r="282" spans="19:31">
      <c r="S282" s="20" t="s">
        <v>23</v>
      </c>
      <c r="T282" s="13" t="s">
        <v>119</v>
      </c>
      <c r="U282" s="226">
        <v>0.31814268096666204</v>
      </c>
      <c r="V282" s="226">
        <v>0</v>
      </c>
      <c r="W282" s="226">
        <v>0.49273808191275598</v>
      </c>
      <c r="X282" s="226">
        <v>0.18911923712058198</v>
      </c>
      <c r="Z282" s="20" t="s">
        <v>23</v>
      </c>
      <c r="AA282" s="13" t="s">
        <v>119</v>
      </c>
      <c r="AB282" s="226">
        <v>0.37140406648082885</v>
      </c>
      <c r="AC282" s="226">
        <v>3.072747922229458E-3</v>
      </c>
      <c r="AD282" s="226">
        <v>3.5387219909601184E-2</v>
      </c>
      <c r="AE282" s="226">
        <v>0.56382443765242984</v>
      </c>
    </row>
    <row r="283" spans="19:31">
      <c r="S283" s="20" t="s">
        <v>25</v>
      </c>
      <c r="T283" s="13" t="s">
        <v>120</v>
      </c>
      <c r="U283" s="226">
        <v>0.44332361853260871</v>
      </c>
      <c r="V283" s="226">
        <v>0</v>
      </c>
      <c r="W283" s="226">
        <v>0</v>
      </c>
      <c r="X283" s="226">
        <v>0.5566763814673914</v>
      </c>
      <c r="Z283" s="20" t="s">
        <v>25</v>
      </c>
      <c r="AA283" s="13" t="s">
        <v>120</v>
      </c>
      <c r="AB283" s="226">
        <v>0.29071827019789587</v>
      </c>
      <c r="AC283" s="226">
        <v>2.0402980461167158E-4</v>
      </c>
      <c r="AD283" s="226">
        <v>1.2982698047774639E-2</v>
      </c>
      <c r="AE283" s="226">
        <v>0.62451477244550346</v>
      </c>
    </row>
    <row r="284" spans="19:31">
      <c r="S284" s="20" t="s">
        <v>27</v>
      </c>
      <c r="T284" s="13" t="s">
        <v>121</v>
      </c>
      <c r="U284" s="226">
        <v>0.38437405647442635</v>
      </c>
      <c r="V284" s="226">
        <v>0</v>
      </c>
      <c r="W284" s="226">
        <v>0.19866313389893067</v>
      </c>
      <c r="X284" s="226">
        <v>0.41696280962664317</v>
      </c>
      <c r="Z284" s="20" t="s">
        <v>27</v>
      </c>
      <c r="AA284" s="13" t="s">
        <v>121</v>
      </c>
      <c r="AB284" s="226">
        <v>0.24161698877522364</v>
      </c>
      <c r="AC284" s="226">
        <v>6.7890301647308452E-5</v>
      </c>
      <c r="AD284" s="226">
        <v>6.0586768673397767E-2</v>
      </c>
      <c r="AE284" s="226">
        <v>0.60289697554394206</v>
      </c>
    </row>
    <row r="285" spans="19:31">
      <c r="S285" s="20" t="s">
        <v>29</v>
      </c>
      <c r="T285" s="13" t="s">
        <v>122</v>
      </c>
      <c r="U285" s="226">
        <v>0.52811968700374734</v>
      </c>
      <c r="V285" s="226">
        <v>0</v>
      </c>
      <c r="W285" s="226">
        <v>0.12814879925130512</v>
      </c>
      <c r="X285" s="226">
        <v>0.34373151374494748</v>
      </c>
      <c r="Z285" s="20" t="s">
        <v>29</v>
      </c>
      <c r="AA285" s="13" t="s">
        <v>122</v>
      </c>
      <c r="AB285" s="226">
        <v>0.14363516443797597</v>
      </c>
      <c r="AC285" s="226">
        <v>2.5154359287429687E-3</v>
      </c>
      <c r="AD285" s="226">
        <v>0.10065719533816984</v>
      </c>
      <c r="AE285" s="226">
        <v>0.74308376704765511</v>
      </c>
    </row>
    <row r="286" spans="19:31">
      <c r="S286" s="20" t="s">
        <v>31</v>
      </c>
      <c r="T286" s="13" t="s">
        <v>123</v>
      </c>
      <c r="U286" s="226">
        <v>0.48472214675023134</v>
      </c>
      <c r="V286" s="226">
        <v>0</v>
      </c>
      <c r="W286" s="226">
        <v>0.17454743845881707</v>
      </c>
      <c r="X286" s="226">
        <v>0.34073041479095162</v>
      </c>
      <c r="Z286" s="20" t="s">
        <v>31</v>
      </c>
      <c r="AA286" s="13" t="s">
        <v>123</v>
      </c>
      <c r="AB286" s="226">
        <v>0.1686632892736806</v>
      </c>
      <c r="AC286" s="226">
        <v>3.9496258189641959E-3</v>
      </c>
      <c r="AD286" s="226">
        <v>2.5307608386338002E-2</v>
      </c>
      <c r="AE286" s="226">
        <v>0.78865375781589708</v>
      </c>
    </row>
    <row r="287" spans="19:31">
      <c r="S287" s="20" t="s">
        <v>33</v>
      </c>
      <c r="T287" s="13" t="s">
        <v>124</v>
      </c>
      <c r="U287" s="226">
        <v>0.74425226471448724</v>
      </c>
      <c r="V287" s="226">
        <v>0</v>
      </c>
      <c r="W287" s="226">
        <v>0.13028833283436878</v>
      </c>
      <c r="X287" s="226">
        <v>0.12545940245114406</v>
      </c>
      <c r="Z287" s="20" t="s">
        <v>33</v>
      </c>
      <c r="AA287" s="13" t="s">
        <v>124</v>
      </c>
      <c r="AB287" s="226">
        <v>0.3223197127994919</v>
      </c>
      <c r="AC287" s="226">
        <v>2.8739101946886475E-3</v>
      </c>
      <c r="AD287" s="226">
        <v>2.7461361291244525E-2</v>
      </c>
      <c r="AE287" s="226">
        <v>0.57511346383505901</v>
      </c>
    </row>
    <row r="288" spans="19:31">
      <c r="S288" s="20" t="s">
        <v>35</v>
      </c>
      <c r="T288" s="13" t="s">
        <v>125</v>
      </c>
      <c r="U288" s="226">
        <v>0.55108377565424815</v>
      </c>
      <c r="V288" s="226">
        <v>0</v>
      </c>
      <c r="W288" s="226">
        <v>0.27866576333010185</v>
      </c>
      <c r="X288" s="226">
        <v>0.17025046101565</v>
      </c>
      <c r="Z288" s="20" t="s">
        <v>35</v>
      </c>
      <c r="AA288" s="13" t="s">
        <v>125</v>
      </c>
      <c r="AB288" s="226">
        <v>0.39005987964542393</v>
      </c>
      <c r="AC288" s="226">
        <v>1.8857152280393089E-2</v>
      </c>
      <c r="AD288" s="226">
        <v>6.2429458288409852E-2</v>
      </c>
      <c r="AE288" s="226">
        <v>0.52567738473574099</v>
      </c>
    </row>
    <row r="289" spans="19:31">
      <c r="S289" s="20" t="s">
        <v>37</v>
      </c>
      <c r="T289" s="13" t="s">
        <v>126</v>
      </c>
      <c r="U289" s="226">
        <v>0.33209249280025227</v>
      </c>
      <c r="V289" s="226">
        <v>0</v>
      </c>
      <c r="W289" s="226">
        <v>5.3320965938005511E-2</v>
      </c>
      <c r="X289" s="226">
        <v>0.61458654126174217</v>
      </c>
      <c r="Z289" s="20" t="s">
        <v>37</v>
      </c>
      <c r="AA289" s="13" t="s">
        <v>126</v>
      </c>
      <c r="AB289" s="226">
        <v>0.31851325144188786</v>
      </c>
      <c r="AC289" s="226">
        <v>1.8386423896564759E-4</v>
      </c>
      <c r="AD289" s="226">
        <v>0.10774880389218289</v>
      </c>
      <c r="AE289" s="226">
        <v>0.57355408042696365</v>
      </c>
    </row>
    <row r="290" spans="19:31">
      <c r="S290" s="20" t="s">
        <v>39</v>
      </c>
      <c r="T290" s="13" t="s">
        <v>127</v>
      </c>
      <c r="U290" s="226">
        <v>0.34618481322923245</v>
      </c>
      <c r="V290" s="226">
        <v>0</v>
      </c>
      <c r="W290" s="226">
        <v>0.12772225282508193</v>
      </c>
      <c r="X290" s="226">
        <v>0.52609293394568546</v>
      </c>
      <c r="Z290" s="20" t="s">
        <v>39</v>
      </c>
      <c r="AA290" s="13" t="s">
        <v>127</v>
      </c>
      <c r="AB290" s="226">
        <v>0.18550245257465714</v>
      </c>
      <c r="AC290" s="226">
        <v>0</v>
      </c>
      <c r="AD290" s="226">
        <v>0.10157098338732246</v>
      </c>
      <c r="AE290" s="226">
        <v>0.69526995192867946</v>
      </c>
    </row>
    <row r="291" spans="19:31">
      <c r="S291" s="20" t="s">
        <v>41</v>
      </c>
      <c r="T291" s="13" t="s">
        <v>128</v>
      </c>
      <c r="U291" s="226">
        <v>0.65535424933295472</v>
      </c>
      <c r="V291" s="226">
        <v>0</v>
      </c>
      <c r="W291" s="226">
        <v>0.18241114790305715</v>
      </c>
      <c r="X291" s="226">
        <v>0.16223460276398807</v>
      </c>
      <c r="Z291" s="20" t="s">
        <v>41</v>
      </c>
      <c r="AA291" s="13" t="s">
        <v>128</v>
      </c>
      <c r="AB291" s="226">
        <v>0.39803007671738322</v>
      </c>
      <c r="AC291" s="226">
        <v>1.0372648895220422E-2</v>
      </c>
      <c r="AD291" s="226">
        <v>3.7812445612233986E-2</v>
      </c>
      <c r="AE291" s="226">
        <v>0.55378482877516233</v>
      </c>
    </row>
    <row r="292" spans="19:31">
      <c r="S292" s="20" t="s">
        <v>43</v>
      </c>
      <c r="T292" s="13" t="s">
        <v>129</v>
      </c>
      <c r="U292" s="226">
        <v>0.6488226901428229</v>
      </c>
      <c r="V292" s="226">
        <v>0</v>
      </c>
      <c r="W292" s="226">
        <v>2.0046140465786344E-2</v>
      </c>
      <c r="X292" s="226">
        <v>0.33113116939139076</v>
      </c>
      <c r="Z292" s="20" t="s">
        <v>43</v>
      </c>
      <c r="AA292" s="13" t="s">
        <v>129</v>
      </c>
      <c r="AB292" s="226">
        <v>0.1375452644431473</v>
      </c>
      <c r="AC292" s="226">
        <v>1.9262746396016824E-2</v>
      </c>
      <c r="AD292" s="226">
        <v>0.15220646903738766</v>
      </c>
      <c r="AE292" s="226">
        <v>0.62155276904387602</v>
      </c>
    </row>
    <row r="293" spans="19:31">
      <c r="S293" s="20" t="s">
        <v>17</v>
      </c>
      <c r="T293" s="13" t="s">
        <v>130</v>
      </c>
      <c r="U293" s="226">
        <v>0.69607894353689137</v>
      </c>
      <c r="V293" s="226">
        <v>0</v>
      </c>
      <c r="W293" s="226">
        <v>3.0292448357071705E-2</v>
      </c>
      <c r="X293" s="226">
        <v>0.27362860810603684</v>
      </c>
      <c r="Z293" s="20" t="s">
        <v>17</v>
      </c>
      <c r="AA293" s="13" t="s">
        <v>130</v>
      </c>
      <c r="AB293" s="226">
        <v>0.24592114937356738</v>
      </c>
      <c r="AC293" s="226">
        <v>0</v>
      </c>
      <c r="AD293" s="226">
        <v>0.23496721030244597</v>
      </c>
      <c r="AE293" s="226">
        <v>0.51911164032398671</v>
      </c>
    </row>
    <row r="294" spans="19:31">
      <c r="S294" s="20" t="s">
        <v>252</v>
      </c>
      <c r="T294" s="13" t="s">
        <v>45</v>
      </c>
      <c r="U294" s="226">
        <v>0.56986115847892882</v>
      </c>
      <c r="V294" s="226">
        <v>0</v>
      </c>
      <c r="W294" s="226">
        <v>0</v>
      </c>
      <c r="X294" s="226">
        <v>0.43013884152107118</v>
      </c>
      <c r="Z294" s="20" t="s">
        <v>252</v>
      </c>
      <c r="AA294" s="13" t="s">
        <v>45</v>
      </c>
      <c r="AB294" s="226">
        <v>0.30238571748946586</v>
      </c>
      <c r="AC294" s="226">
        <v>3.7706404691640707E-5</v>
      </c>
      <c r="AD294" s="226">
        <v>0.18403798455473469</v>
      </c>
      <c r="AE294" s="226">
        <v>0.4955630617982133</v>
      </c>
    </row>
    <row r="295" spans="19:31">
      <c r="S295" s="20" t="s">
        <v>253</v>
      </c>
      <c r="T295" s="13" t="s">
        <v>46</v>
      </c>
      <c r="U295" s="226">
        <v>0.35028227801939432</v>
      </c>
      <c r="V295" s="226">
        <v>0</v>
      </c>
      <c r="W295" s="226">
        <v>0.1415599471457562</v>
      </c>
      <c r="X295" s="226">
        <v>0.50815777483484947</v>
      </c>
      <c r="Z295" s="20" t="s">
        <v>253</v>
      </c>
      <c r="AA295" s="13" t="s">
        <v>46</v>
      </c>
      <c r="AB295" s="226">
        <v>0.13753258073011637</v>
      </c>
      <c r="AC295" s="226">
        <v>1.6819324385407731E-3</v>
      </c>
      <c r="AD295" s="226">
        <v>0.12376170479091397</v>
      </c>
      <c r="AE295" s="226">
        <v>0.7294429424546125</v>
      </c>
    </row>
    <row r="296" spans="19:31">
      <c r="S296" s="20" t="s">
        <v>254</v>
      </c>
      <c r="T296" s="13" t="s">
        <v>47</v>
      </c>
      <c r="U296" s="226">
        <v>0.41523646696044597</v>
      </c>
      <c r="V296" s="226">
        <v>0</v>
      </c>
      <c r="W296" s="226">
        <v>0.40441433815369898</v>
      </c>
      <c r="X296" s="226">
        <v>0.18034919488585507</v>
      </c>
      <c r="Z296" s="20" t="s">
        <v>254</v>
      </c>
      <c r="AA296" s="13" t="s">
        <v>47</v>
      </c>
      <c r="AB296" s="226">
        <v>0.48180401602976314</v>
      </c>
      <c r="AC296" s="226">
        <v>1.5832865310515698E-2</v>
      </c>
      <c r="AD296" s="226">
        <v>0.12467890281425344</v>
      </c>
      <c r="AE296" s="226">
        <v>0.37447469926404897</v>
      </c>
    </row>
    <row r="297" spans="19:31">
      <c r="S297" s="20" t="s">
        <v>255</v>
      </c>
      <c r="T297" s="13" t="s">
        <v>48</v>
      </c>
      <c r="U297" s="226">
        <v>0.43717259188225494</v>
      </c>
      <c r="V297" s="226">
        <v>0</v>
      </c>
      <c r="W297" s="226">
        <v>3.6710990780192444E-2</v>
      </c>
      <c r="X297" s="226">
        <v>0.52611641733755266</v>
      </c>
      <c r="Z297" s="20" t="s">
        <v>255</v>
      </c>
      <c r="AA297" s="13" t="s">
        <v>48</v>
      </c>
      <c r="AB297" s="226">
        <v>0.15531258341051088</v>
      </c>
      <c r="AC297" s="226">
        <v>0</v>
      </c>
      <c r="AD297" s="226">
        <v>4.9402456569530406E-2</v>
      </c>
      <c r="AE297" s="226">
        <v>0.51090299582773158</v>
      </c>
    </row>
    <row r="298" spans="19:31">
      <c r="S298" s="20" t="s">
        <v>256</v>
      </c>
      <c r="T298" s="13" t="s">
        <v>131</v>
      </c>
      <c r="U298" s="226">
        <v>0.37790371468191747</v>
      </c>
      <c r="V298" s="226">
        <v>0</v>
      </c>
      <c r="W298" s="226">
        <v>0.13825496721335045</v>
      </c>
      <c r="X298" s="226">
        <v>0.48384131810473202</v>
      </c>
      <c r="Z298" s="20" t="s">
        <v>256</v>
      </c>
      <c r="AA298" s="13" t="s">
        <v>131</v>
      </c>
      <c r="AB298" s="226">
        <v>0.13021311710619698</v>
      </c>
      <c r="AC298" s="226">
        <v>7.7800392161894716E-4</v>
      </c>
      <c r="AD298" s="226">
        <v>4.1002371563907958E-2</v>
      </c>
      <c r="AE298" s="226">
        <v>0.69012930902291558</v>
      </c>
    </row>
    <row r="299" spans="19:31">
      <c r="S299" s="27"/>
      <c r="T299" s="13" t="s">
        <v>387</v>
      </c>
      <c r="U299" s="226">
        <v>0.45676875110197296</v>
      </c>
      <c r="V299" s="226">
        <v>3.0300243171550361E-5</v>
      </c>
      <c r="W299" s="226">
        <v>0.22874421719824525</v>
      </c>
      <c r="X299" s="226">
        <v>0.31445673145661018</v>
      </c>
      <c r="Z299" s="27"/>
      <c r="AA299" s="13" t="s">
        <v>387</v>
      </c>
      <c r="AB299" s="226">
        <v>0.24323758487260927</v>
      </c>
      <c r="AC299" s="226">
        <v>8.3505178456095563E-3</v>
      </c>
      <c r="AD299" s="226">
        <v>8.7361382995704451E-2</v>
      </c>
      <c r="AE299" s="226">
        <v>0.61962745880200398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N270"/>
  <sheetViews>
    <sheetView topLeftCell="A25" zoomScaleNormal="100" workbookViewId="0">
      <selection activeCell="D35" sqref="D35:I37"/>
    </sheetView>
  </sheetViews>
  <sheetFormatPr defaultRowHeight="15"/>
  <cols>
    <col min="1" max="1" width="9.5703125" style="27" customWidth="1"/>
    <col min="2" max="2" width="19.42578125" style="16" customWidth="1"/>
    <col min="3" max="3" width="7.85546875" style="16" customWidth="1"/>
    <col min="4" max="6" width="15.42578125" style="16" customWidth="1"/>
    <col min="7" max="10" width="19.42578125" style="16" customWidth="1"/>
    <col min="11" max="11" width="15.42578125" style="16" customWidth="1"/>
    <col min="12" max="12" width="15" style="16" customWidth="1"/>
    <col min="13" max="13" width="7.85546875" style="16" customWidth="1"/>
    <col min="14" max="14" width="15.28515625" style="16" customWidth="1"/>
    <col min="15" max="15" width="19.140625" style="16" customWidth="1"/>
    <col min="16" max="16" width="17.42578125" style="16" customWidth="1"/>
    <col min="17" max="17" width="9.140625" style="16"/>
    <col min="18" max="18" width="15.7109375" style="16" customWidth="1"/>
    <col min="19" max="19" width="15.28515625" style="16" customWidth="1"/>
    <col min="20" max="20" width="14.42578125" style="16" customWidth="1"/>
    <col min="21" max="21" width="9.140625" style="16"/>
    <col min="22" max="22" width="11.42578125" style="16" customWidth="1"/>
    <col min="23" max="23" width="14.28515625" style="16" customWidth="1"/>
    <col min="24" max="24" width="13.42578125" style="16" customWidth="1"/>
    <col min="25" max="25" width="9.140625" style="16"/>
    <col min="26" max="26" width="15.42578125" style="16" customWidth="1"/>
    <col min="27" max="27" width="15.5703125" style="16" customWidth="1"/>
    <col min="28" max="28" width="19.42578125" style="16" customWidth="1"/>
    <col min="29" max="29" width="9.140625" style="16"/>
    <col min="30" max="30" width="12" style="16" customWidth="1"/>
    <col min="31" max="31" width="14" style="16" customWidth="1"/>
    <col min="32" max="32" width="13.140625" style="16" customWidth="1"/>
    <col min="33" max="33" width="9.140625" style="16"/>
    <col min="34" max="34" width="12.7109375" style="16" customWidth="1"/>
    <col min="35" max="35" width="15.7109375" style="16" customWidth="1"/>
    <col min="36" max="36" width="17.7109375" style="16" customWidth="1"/>
    <col min="37" max="37" width="9.140625" style="16"/>
    <col min="38" max="38" width="11.42578125" style="16" customWidth="1"/>
    <col min="39" max="39" width="12.140625" style="16" customWidth="1"/>
    <col min="40" max="40" width="12" style="16" customWidth="1"/>
    <col min="41" max="16384" width="9.140625" style="16"/>
  </cols>
  <sheetData>
    <row r="1" spans="1:36">
      <c r="A1" s="16" t="s">
        <v>285</v>
      </c>
    </row>
    <row r="2" spans="1:36">
      <c r="A2" s="16" t="s">
        <v>2095</v>
      </c>
    </row>
    <row r="4" spans="1:36">
      <c r="A4" s="176" t="s">
        <v>370</v>
      </c>
      <c r="D4" s="44" t="s">
        <v>371</v>
      </c>
      <c r="E4" s="44"/>
      <c r="F4" s="44"/>
      <c r="N4" s="44" t="s">
        <v>138</v>
      </c>
      <c r="R4" s="44" t="s">
        <v>160</v>
      </c>
      <c r="V4" s="44" t="s">
        <v>165</v>
      </c>
      <c r="Z4" s="44" t="s">
        <v>167</v>
      </c>
      <c r="AD4" s="44" t="s">
        <v>170</v>
      </c>
      <c r="AH4" s="177"/>
      <c r="AI4" s="177"/>
      <c r="AJ4" s="177"/>
    </row>
    <row r="5" spans="1:36">
      <c r="AH5" s="177"/>
      <c r="AI5" s="177"/>
      <c r="AJ5" s="177"/>
    </row>
    <row r="6" spans="1:36">
      <c r="A6" s="932" t="s">
        <v>361</v>
      </c>
      <c r="B6" s="933" t="s">
        <v>1</v>
      </c>
      <c r="C6" s="145"/>
      <c r="D6" s="143" t="s">
        <v>2139</v>
      </c>
      <c r="E6" s="143" t="s">
        <v>2136</v>
      </c>
      <c r="F6" s="919" t="s">
        <v>2133</v>
      </c>
      <c r="G6" s="143" t="s">
        <v>2140</v>
      </c>
      <c r="H6" s="143" t="s">
        <v>2137</v>
      </c>
      <c r="I6" s="143" t="s">
        <v>2134</v>
      </c>
      <c r="J6" s="143" t="s">
        <v>2</v>
      </c>
      <c r="K6" s="143" t="s">
        <v>2132</v>
      </c>
      <c r="L6" s="143" t="s">
        <v>2135</v>
      </c>
      <c r="M6" s="145"/>
      <c r="N6" s="24" t="s">
        <v>204</v>
      </c>
      <c r="O6" s="24" t="s">
        <v>290</v>
      </c>
      <c r="P6" s="24" t="s">
        <v>2</v>
      </c>
      <c r="R6" s="24" t="s">
        <v>204</v>
      </c>
      <c r="S6" s="24" t="s">
        <v>290</v>
      </c>
      <c r="T6" s="24" t="s">
        <v>2</v>
      </c>
      <c r="V6" s="24" t="s">
        <v>204</v>
      </c>
      <c r="W6" s="24" t="s">
        <v>290</v>
      </c>
      <c r="X6" s="24" t="s">
        <v>2</v>
      </c>
      <c r="Z6" s="24" t="s">
        <v>204</v>
      </c>
      <c r="AA6" s="24" t="s">
        <v>290</v>
      </c>
      <c r="AB6" s="24" t="s">
        <v>2</v>
      </c>
      <c r="AD6" s="24" t="s">
        <v>204</v>
      </c>
      <c r="AE6" s="24" t="s">
        <v>290</v>
      </c>
      <c r="AF6" s="24" t="s">
        <v>2</v>
      </c>
      <c r="AH6" s="174"/>
      <c r="AI6" s="174"/>
      <c r="AJ6" s="174"/>
    </row>
    <row r="7" spans="1:36">
      <c r="A7" s="20" t="s">
        <v>104</v>
      </c>
      <c r="B7" s="13" t="s">
        <v>4</v>
      </c>
      <c r="C7" s="178"/>
      <c r="D7" s="916">
        <v>3302.2080000000001</v>
      </c>
      <c r="E7" s="20">
        <v>2</v>
      </c>
      <c r="F7" s="918">
        <f>SUM(D7/E7)</f>
        <v>1651.104</v>
      </c>
      <c r="G7" s="916">
        <v>512859.19999999995</v>
      </c>
      <c r="H7" s="858">
        <v>60</v>
      </c>
      <c r="I7" s="916">
        <f>SUM(G7/H7)</f>
        <v>8547.6533333333318</v>
      </c>
      <c r="J7" s="179">
        <v>516161.40799999994</v>
      </c>
      <c r="K7" s="878">
        <v>21921</v>
      </c>
      <c r="L7" s="916">
        <f>SUM(J7/K7)</f>
        <v>23.54643529036084</v>
      </c>
      <c r="M7" s="178"/>
      <c r="N7" s="179"/>
      <c r="O7" s="179">
        <v>391245.576</v>
      </c>
      <c r="P7" s="179">
        <v>391245.576</v>
      </c>
      <c r="R7" s="179">
        <v>3302.2080000000001</v>
      </c>
      <c r="S7" s="179"/>
      <c r="T7" s="179">
        <v>3302.2080000000001</v>
      </c>
      <c r="V7" s="179"/>
      <c r="W7" s="179">
        <v>285.60000000000002</v>
      </c>
      <c r="X7" s="179">
        <v>285.60000000000002</v>
      </c>
      <c r="Z7" s="179"/>
      <c r="AA7" s="179">
        <v>27837.72</v>
      </c>
      <c r="AB7" s="179">
        <v>27837.72</v>
      </c>
      <c r="AD7" s="179"/>
      <c r="AE7" s="179">
        <v>93490.304000000004</v>
      </c>
      <c r="AF7" s="179">
        <v>93490.304000000004</v>
      </c>
      <c r="AH7" s="180"/>
      <c r="AI7" s="180"/>
      <c r="AJ7" s="180"/>
    </row>
    <row r="8" spans="1:36">
      <c r="A8" s="20" t="s">
        <v>5</v>
      </c>
      <c r="B8" s="13" t="s">
        <v>111</v>
      </c>
      <c r="C8" s="178"/>
      <c r="D8" s="916">
        <v>43318.8</v>
      </c>
      <c r="E8" s="20">
        <v>7</v>
      </c>
      <c r="F8" s="918">
        <f t="shared" ref="F8:F33" si="0">SUM(D8/E8)</f>
        <v>6188.4000000000005</v>
      </c>
      <c r="G8" s="916">
        <v>858755.9047999999</v>
      </c>
      <c r="H8" s="858">
        <v>121</v>
      </c>
      <c r="I8" s="916">
        <f t="shared" ref="I8:I33" si="1">SUM(G8/H8)</f>
        <v>7097.1562380165278</v>
      </c>
      <c r="J8" s="179">
        <v>902074.70479999995</v>
      </c>
      <c r="K8" s="878">
        <v>65956</v>
      </c>
      <c r="L8" s="916">
        <f t="shared" ref="L8:L32" si="2">SUM(J8/K8)</f>
        <v>13.676916501910364</v>
      </c>
      <c r="M8" s="178"/>
      <c r="N8" s="179"/>
      <c r="O8" s="179">
        <v>763928.22</v>
      </c>
      <c r="P8" s="179">
        <v>763928.22</v>
      </c>
      <c r="R8" s="179">
        <v>43318.8</v>
      </c>
      <c r="S8" s="179"/>
      <c r="T8" s="179">
        <v>43318.8</v>
      </c>
      <c r="V8" s="179"/>
      <c r="W8" s="179"/>
      <c r="X8" s="179"/>
      <c r="Z8" s="179"/>
      <c r="AA8" s="179">
        <v>11301.72</v>
      </c>
      <c r="AB8" s="179">
        <v>11301.72</v>
      </c>
      <c r="AD8" s="179"/>
      <c r="AE8" s="179">
        <v>83525.964800000002</v>
      </c>
      <c r="AF8" s="179">
        <v>83525.964800000002</v>
      </c>
      <c r="AH8" s="180"/>
      <c r="AI8" s="180"/>
      <c r="AJ8" s="180"/>
    </row>
    <row r="9" spans="1:36">
      <c r="A9" s="20" t="s">
        <v>7</v>
      </c>
      <c r="B9" s="13" t="s">
        <v>112</v>
      </c>
      <c r="C9" s="178"/>
      <c r="D9" s="916">
        <v>66572.731200000009</v>
      </c>
      <c r="E9" s="20">
        <v>11</v>
      </c>
      <c r="F9" s="918">
        <f t="shared" si="0"/>
        <v>6052.0664727272733</v>
      </c>
      <c r="G9" s="916">
        <v>2269917.9624000001</v>
      </c>
      <c r="H9" s="858">
        <v>518</v>
      </c>
      <c r="I9" s="916">
        <f t="shared" si="1"/>
        <v>4382.0810084942086</v>
      </c>
      <c r="J9" s="179">
        <v>2336490.6935999999</v>
      </c>
      <c r="K9" s="878">
        <v>135376</v>
      </c>
      <c r="L9" s="916">
        <f t="shared" si="2"/>
        <v>17.25926821297719</v>
      </c>
      <c r="M9" s="178"/>
      <c r="N9" s="179">
        <v>6996</v>
      </c>
      <c r="O9" s="179">
        <v>2250635.46</v>
      </c>
      <c r="P9" s="179">
        <v>2257631.46</v>
      </c>
      <c r="R9" s="179">
        <v>59576.731200000002</v>
      </c>
      <c r="S9" s="179"/>
      <c r="T9" s="179">
        <v>59576.731200000002</v>
      </c>
      <c r="V9" s="179"/>
      <c r="W9" s="179"/>
      <c r="X9" s="179"/>
      <c r="Z9" s="179"/>
      <c r="AA9" s="179"/>
      <c r="AB9" s="179"/>
      <c r="AD9" s="179"/>
      <c r="AE9" s="179">
        <v>19282.502400000001</v>
      </c>
      <c r="AF9" s="179">
        <v>19282.502400000001</v>
      </c>
      <c r="AH9" s="180"/>
      <c r="AI9" s="180"/>
      <c r="AJ9" s="180"/>
    </row>
    <row r="10" spans="1:36">
      <c r="A10" s="20" t="s">
        <v>9</v>
      </c>
      <c r="B10" s="13" t="s">
        <v>113</v>
      </c>
      <c r="C10" s="178"/>
      <c r="D10" s="916">
        <v>106078.728</v>
      </c>
      <c r="E10" s="20">
        <v>14</v>
      </c>
      <c r="F10" s="918">
        <f t="shared" si="0"/>
        <v>7577.0520000000006</v>
      </c>
      <c r="G10" s="916">
        <v>5129445.8500000006</v>
      </c>
      <c r="H10" s="858">
        <v>629</v>
      </c>
      <c r="I10" s="916">
        <f t="shared" si="1"/>
        <v>8154.92186009539</v>
      </c>
      <c r="J10" s="179">
        <v>5235524.5780000007</v>
      </c>
      <c r="K10" s="878">
        <v>121186</v>
      </c>
      <c r="L10" s="916">
        <f t="shared" si="2"/>
        <v>43.202387883088811</v>
      </c>
      <c r="M10" s="178"/>
      <c r="N10" s="179">
        <v>14313.18</v>
      </c>
      <c r="O10" s="179">
        <v>3371138.67</v>
      </c>
      <c r="P10" s="179">
        <v>3385451.85</v>
      </c>
      <c r="R10" s="179">
        <v>91765.547999999995</v>
      </c>
      <c r="S10" s="179"/>
      <c r="T10" s="179">
        <v>91765.547999999995</v>
      </c>
      <c r="V10" s="179"/>
      <c r="W10" s="179">
        <v>624313.03200000001</v>
      </c>
      <c r="X10" s="179">
        <v>624313.03200000001</v>
      </c>
      <c r="Z10" s="179"/>
      <c r="AA10" s="179">
        <v>49760.004000000001</v>
      </c>
      <c r="AB10" s="179">
        <v>49760.004000000001</v>
      </c>
      <c r="AD10" s="179"/>
      <c r="AE10" s="179">
        <v>1084234.1440000001</v>
      </c>
      <c r="AF10" s="179">
        <v>1084234.1440000001</v>
      </c>
      <c r="AH10" s="180"/>
      <c r="AI10" s="180"/>
      <c r="AJ10" s="180"/>
    </row>
    <row r="11" spans="1:36">
      <c r="A11" s="20" t="s">
        <v>11</v>
      </c>
      <c r="B11" s="13" t="s">
        <v>114</v>
      </c>
      <c r="C11" s="178"/>
      <c r="D11" s="916">
        <v>99089.863200000007</v>
      </c>
      <c r="E11" s="20">
        <v>11</v>
      </c>
      <c r="F11" s="918">
        <f t="shared" si="0"/>
        <v>9008.169381818183</v>
      </c>
      <c r="G11" s="916">
        <v>1436143.65</v>
      </c>
      <c r="H11" s="858">
        <v>235</v>
      </c>
      <c r="I11" s="916">
        <f t="shared" si="1"/>
        <v>6111.2495744680846</v>
      </c>
      <c r="J11" s="179">
        <v>1535233.5131999999</v>
      </c>
      <c r="K11" s="878">
        <v>114292</v>
      </c>
      <c r="L11" s="916">
        <f t="shared" si="2"/>
        <v>13.432554450005249</v>
      </c>
      <c r="M11" s="178"/>
      <c r="N11" s="179">
        <v>5853.7439999999997</v>
      </c>
      <c r="O11" s="179">
        <v>1426679.97</v>
      </c>
      <c r="P11" s="179">
        <v>1432533.7139999999</v>
      </c>
      <c r="R11" s="179">
        <v>93236.119200000001</v>
      </c>
      <c r="S11" s="179"/>
      <c r="T11" s="179">
        <v>93236.119200000001</v>
      </c>
      <c r="V11" s="179"/>
      <c r="W11" s="179"/>
      <c r="X11" s="179"/>
      <c r="Z11" s="179"/>
      <c r="AA11" s="179"/>
      <c r="AB11" s="179"/>
      <c r="AD11" s="179"/>
      <c r="AE11" s="179">
        <v>9463.68</v>
      </c>
      <c r="AF11" s="179">
        <v>9463.68</v>
      </c>
      <c r="AH11" s="180"/>
      <c r="AI11" s="180"/>
      <c r="AJ11" s="180"/>
    </row>
    <row r="12" spans="1:36">
      <c r="A12" s="20" t="s">
        <v>13</v>
      </c>
      <c r="B12" s="13" t="s">
        <v>115</v>
      </c>
      <c r="C12" s="178"/>
      <c r="D12" s="916">
        <v>93229.288800000009</v>
      </c>
      <c r="E12" s="20">
        <v>11</v>
      </c>
      <c r="F12" s="918">
        <f t="shared" si="0"/>
        <v>8475.3898909090913</v>
      </c>
      <c r="G12" s="916">
        <v>1356875.1783999999</v>
      </c>
      <c r="H12" s="858">
        <v>259</v>
      </c>
      <c r="I12" s="916">
        <f t="shared" si="1"/>
        <v>5238.900302702702</v>
      </c>
      <c r="J12" s="179">
        <v>1450104.4671999998</v>
      </c>
      <c r="K12" s="878">
        <v>62439</v>
      </c>
      <c r="L12" s="916">
        <f t="shared" si="2"/>
        <v>23.224338429507196</v>
      </c>
      <c r="M12" s="178"/>
      <c r="N12" s="179">
        <v>20357.088</v>
      </c>
      <c r="O12" s="179">
        <v>1294114.3559999999</v>
      </c>
      <c r="P12" s="179">
        <v>1314471.4439999999</v>
      </c>
      <c r="R12" s="179">
        <v>72872.200800000006</v>
      </c>
      <c r="S12" s="179"/>
      <c r="T12" s="179">
        <v>72872.200800000006</v>
      </c>
      <c r="V12" s="179"/>
      <c r="W12" s="179">
        <v>26619.062399999999</v>
      </c>
      <c r="X12" s="179">
        <v>26619.062399999999</v>
      </c>
      <c r="Z12" s="179"/>
      <c r="AA12" s="179"/>
      <c r="AB12" s="179"/>
      <c r="AD12" s="179"/>
      <c r="AE12" s="179">
        <v>36141.760000000002</v>
      </c>
      <c r="AF12" s="179">
        <v>36141.760000000002</v>
      </c>
      <c r="AH12" s="180"/>
      <c r="AI12" s="180"/>
      <c r="AJ12" s="180"/>
    </row>
    <row r="13" spans="1:36">
      <c r="A13" s="20" t="s">
        <v>15</v>
      </c>
      <c r="B13" s="13" t="s">
        <v>116</v>
      </c>
      <c r="C13" s="178"/>
      <c r="D13" s="916">
        <v>31245.96</v>
      </c>
      <c r="E13" s="20">
        <v>8</v>
      </c>
      <c r="F13" s="918">
        <f t="shared" si="0"/>
        <v>3905.7449999999999</v>
      </c>
      <c r="G13" s="916">
        <v>1269853.97</v>
      </c>
      <c r="H13" s="858">
        <v>180</v>
      </c>
      <c r="I13" s="916">
        <f t="shared" si="1"/>
        <v>7054.7442777777778</v>
      </c>
      <c r="J13" s="179">
        <v>1301099.93</v>
      </c>
      <c r="K13" s="878">
        <v>112378</v>
      </c>
      <c r="L13" s="916">
        <f t="shared" si="2"/>
        <v>11.577888287743152</v>
      </c>
      <c r="M13" s="178"/>
      <c r="N13" s="179">
        <v>10335</v>
      </c>
      <c r="O13" s="179">
        <v>1165926.966</v>
      </c>
      <c r="P13" s="179">
        <v>1176261.966</v>
      </c>
      <c r="R13" s="179">
        <v>20910.96</v>
      </c>
      <c r="S13" s="179"/>
      <c r="T13" s="179">
        <v>20910.96</v>
      </c>
      <c r="V13" s="179"/>
      <c r="W13" s="179">
        <v>25912.488000000001</v>
      </c>
      <c r="X13" s="179">
        <v>25912.488000000001</v>
      </c>
      <c r="Z13" s="179"/>
      <c r="AA13" s="179">
        <v>23630.58</v>
      </c>
      <c r="AB13" s="179">
        <v>23630.58</v>
      </c>
      <c r="AD13" s="179"/>
      <c r="AE13" s="179">
        <v>54383.936000000002</v>
      </c>
      <c r="AF13" s="179">
        <v>54383.936000000002</v>
      </c>
      <c r="AH13" s="180"/>
      <c r="AI13" s="180"/>
      <c r="AJ13" s="180"/>
    </row>
    <row r="14" spans="1:36">
      <c r="A14" s="20" t="s">
        <v>19</v>
      </c>
      <c r="B14" s="13" t="s">
        <v>117</v>
      </c>
      <c r="C14" s="178"/>
      <c r="D14" s="916">
        <v>37154.375999999997</v>
      </c>
      <c r="E14" s="20">
        <v>5</v>
      </c>
      <c r="F14" s="918">
        <f t="shared" si="0"/>
        <v>7430.8751999999995</v>
      </c>
      <c r="G14" s="916">
        <v>1833212.976</v>
      </c>
      <c r="H14" s="858">
        <v>308</v>
      </c>
      <c r="I14" s="916">
        <f t="shared" si="1"/>
        <v>5951.9901818181816</v>
      </c>
      <c r="J14" s="179">
        <v>1870367.352</v>
      </c>
      <c r="K14" s="878">
        <v>69582</v>
      </c>
      <c r="L14" s="916">
        <f t="shared" si="2"/>
        <v>26.880045873932914</v>
      </c>
      <c r="M14" s="178"/>
      <c r="N14" s="179"/>
      <c r="O14" s="179">
        <v>1747132.7039999999</v>
      </c>
      <c r="P14" s="179">
        <v>1747132.7039999999</v>
      </c>
      <c r="R14" s="179">
        <v>37154.375999999997</v>
      </c>
      <c r="S14" s="179"/>
      <c r="T14" s="179">
        <v>37154.375999999997</v>
      </c>
      <c r="V14" s="179"/>
      <c r="W14" s="179">
        <v>57719.76</v>
      </c>
      <c r="X14" s="179">
        <v>57719.76</v>
      </c>
      <c r="Z14" s="179"/>
      <c r="AA14" s="179"/>
      <c r="AB14" s="179"/>
      <c r="AD14" s="179"/>
      <c r="AE14" s="179">
        <v>28360.511999999999</v>
      </c>
      <c r="AF14" s="179">
        <v>28360.511999999999</v>
      </c>
      <c r="AH14" s="180"/>
      <c r="AI14" s="180"/>
      <c r="AJ14" s="180"/>
    </row>
    <row r="15" spans="1:36">
      <c r="A15" s="20" t="s">
        <v>21</v>
      </c>
      <c r="B15" s="13" t="s">
        <v>118</v>
      </c>
      <c r="C15" s="178"/>
      <c r="D15" s="916">
        <v>67686.239999999991</v>
      </c>
      <c r="E15" s="20">
        <v>16</v>
      </c>
      <c r="F15" s="918">
        <f t="shared" si="0"/>
        <v>4230.3899999999994</v>
      </c>
      <c r="G15" s="916">
        <v>1559145.0103999998</v>
      </c>
      <c r="H15" s="858">
        <v>203</v>
      </c>
      <c r="I15" s="916">
        <f t="shared" si="1"/>
        <v>7680.5172926108362</v>
      </c>
      <c r="J15" s="179">
        <v>1626831.2503999998</v>
      </c>
      <c r="K15" s="878">
        <v>56234</v>
      </c>
      <c r="L15" s="916">
        <f t="shared" si="2"/>
        <v>28.929673336415689</v>
      </c>
      <c r="M15" s="178"/>
      <c r="N15" s="179">
        <v>6042</v>
      </c>
      <c r="O15" s="179">
        <v>1245893.79</v>
      </c>
      <c r="P15" s="179">
        <v>1251935.79</v>
      </c>
      <c r="R15" s="179">
        <v>61644.24</v>
      </c>
      <c r="S15" s="179"/>
      <c r="T15" s="179">
        <v>61644.24</v>
      </c>
      <c r="V15" s="179"/>
      <c r="W15" s="179">
        <v>64987.7088</v>
      </c>
      <c r="X15" s="179">
        <v>64987.7088</v>
      </c>
      <c r="Z15" s="179"/>
      <c r="AA15" s="179">
        <v>28437.15</v>
      </c>
      <c r="AB15" s="179">
        <v>28437.15</v>
      </c>
      <c r="AD15" s="179"/>
      <c r="AE15" s="179">
        <v>219826.3616</v>
      </c>
      <c r="AF15" s="179">
        <v>219826.3616</v>
      </c>
      <c r="AH15" s="180"/>
      <c r="AI15" s="180"/>
      <c r="AJ15" s="180"/>
    </row>
    <row r="16" spans="1:36">
      <c r="A16" s="20" t="s">
        <v>23</v>
      </c>
      <c r="B16" s="13" t="s">
        <v>119</v>
      </c>
      <c r="C16" s="178"/>
      <c r="D16" s="916">
        <v>159771.52799999999</v>
      </c>
      <c r="E16" s="20">
        <v>16</v>
      </c>
      <c r="F16" s="918">
        <f t="shared" si="0"/>
        <v>9985.7204999999994</v>
      </c>
      <c r="G16" s="916">
        <v>1333372.7127999999</v>
      </c>
      <c r="H16" s="858">
        <v>195</v>
      </c>
      <c r="I16" s="916">
        <f t="shared" si="1"/>
        <v>6837.8087835897431</v>
      </c>
      <c r="J16" s="179">
        <v>1493144.2407999998</v>
      </c>
      <c r="K16" s="878">
        <v>80555</v>
      </c>
      <c r="L16" s="916">
        <f t="shared" si="2"/>
        <v>18.535711511389731</v>
      </c>
      <c r="M16" s="178"/>
      <c r="N16" s="179"/>
      <c r="O16" s="179">
        <v>1155577.02</v>
      </c>
      <c r="P16" s="179">
        <v>1155577.02</v>
      </c>
      <c r="R16" s="179">
        <v>159771.52799999999</v>
      </c>
      <c r="S16" s="179"/>
      <c r="T16" s="179">
        <v>159771.52799999999</v>
      </c>
      <c r="V16" s="179"/>
      <c r="W16" s="179">
        <v>85398.969599999997</v>
      </c>
      <c r="X16" s="179">
        <v>85398.969599999997</v>
      </c>
      <c r="Z16" s="179"/>
      <c r="AA16" s="179"/>
      <c r="AB16" s="179"/>
      <c r="AD16" s="179"/>
      <c r="AE16" s="179">
        <v>92396.723199999993</v>
      </c>
      <c r="AF16" s="179">
        <v>92396.723199999993</v>
      </c>
      <c r="AH16" s="180"/>
      <c r="AI16" s="180"/>
      <c r="AJ16" s="180"/>
    </row>
    <row r="17" spans="1:36">
      <c r="A17" s="20" t="s">
        <v>25</v>
      </c>
      <c r="B17" s="13" t="s">
        <v>120</v>
      </c>
      <c r="C17" s="178"/>
      <c r="D17" s="916">
        <v>133249.8768</v>
      </c>
      <c r="E17" s="20">
        <v>15</v>
      </c>
      <c r="F17" s="918">
        <f t="shared" si="0"/>
        <v>8883.3251199999995</v>
      </c>
      <c r="G17" s="916">
        <v>1605221.52</v>
      </c>
      <c r="H17" s="858">
        <v>338</v>
      </c>
      <c r="I17" s="916">
        <f t="shared" si="1"/>
        <v>4749.1760946745562</v>
      </c>
      <c r="J17" s="179">
        <v>1738471.3968000002</v>
      </c>
      <c r="K17" s="878">
        <v>136343</v>
      </c>
      <c r="L17" s="916">
        <f t="shared" si="2"/>
        <v>12.750719852137625</v>
      </c>
      <c r="M17" s="178"/>
      <c r="N17" s="179">
        <v>3230.88</v>
      </c>
      <c r="O17" s="179">
        <v>1592178.936</v>
      </c>
      <c r="P17" s="179">
        <v>1595409.8160000001</v>
      </c>
      <c r="R17" s="179">
        <v>130018.99679999999</v>
      </c>
      <c r="S17" s="179"/>
      <c r="T17" s="179">
        <v>130018.99679999999</v>
      </c>
      <c r="V17" s="179"/>
      <c r="W17" s="179">
        <v>3570</v>
      </c>
      <c r="X17" s="179">
        <v>3570</v>
      </c>
      <c r="Z17" s="179"/>
      <c r="AA17" s="179">
        <v>9472.5840000000007</v>
      </c>
      <c r="AB17" s="179">
        <v>9472.5840000000007</v>
      </c>
      <c r="AD17" s="179"/>
      <c r="AE17" s="179"/>
      <c r="AF17" s="179"/>
      <c r="AH17" s="180"/>
      <c r="AI17" s="180"/>
      <c r="AJ17" s="180"/>
    </row>
    <row r="18" spans="1:36">
      <c r="A18" s="20" t="s">
        <v>27</v>
      </c>
      <c r="B18" s="13" t="s">
        <v>121</v>
      </c>
      <c r="C18" s="178"/>
      <c r="D18" s="916">
        <v>55972.480799999998</v>
      </c>
      <c r="E18" s="20">
        <v>11</v>
      </c>
      <c r="F18" s="918">
        <f t="shared" si="0"/>
        <v>5088.4073454545451</v>
      </c>
      <c r="G18" s="916">
        <v>859184.31600000011</v>
      </c>
      <c r="H18" s="858">
        <v>138</v>
      </c>
      <c r="I18" s="916">
        <f t="shared" si="1"/>
        <v>6225.9733043478273</v>
      </c>
      <c r="J18" s="179">
        <v>915156.79679999989</v>
      </c>
      <c r="K18" s="878">
        <v>66844</v>
      </c>
      <c r="L18" s="916">
        <f t="shared" si="2"/>
        <v>13.690934067380766</v>
      </c>
      <c r="M18" s="178"/>
      <c r="N18" s="179">
        <v>3943.2</v>
      </c>
      <c r="O18" s="179">
        <v>840637.45200000005</v>
      </c>
      <c r="P18" s="179">
        <v>844580.652</v>
      </c>
      <c r="R18" s="179">
        <v>52029.2808</v>
      </c>
      <c r="S18" s="179"/>
      <c r="T18" s="179">
        <v>52029.2808</v>
      </c>
      <c r="V18" s="179"/>
      <c r="W18" s="179">
        <v>18546.864000000001</v>
      </c>
      <c r="X18" s="179">
        <v>18546.864000000001</v>
      </c>
      <c r="Z18" s="179"/>
      <c r="AA18" s="179"/>
      <c r="AB18" s="179"/>
      <c r="AD18" s="179"/>
      <c r="AE18" s="179"/>
      <c r="AF18" s="179"/>
      <c r="AH18" s="180"/>
      <c r="AI18" s="180"/>
      <c r="AJ18" s="180"/>
    </row>
    <row r="19" spans="1:36">
      <c r="A19" s="20" t="s">
        <v>29</v>
      </c>
      <c r="B19" s="13" t="s">
        <v>122</v>
      </c>
      <c r="C19" s="178"/>
      <c r="D19" s="916">
        <v>50442.336000000003</v>
      </c>
      <c r="E19" s="20">
        <v>10</v>
      </c>
      <c r="F19" s="918">
        <f t="shared" si="0"/>
        <v>5044.2336000000005</v>
      </c>
      <c r="G19" s="916">
        <v>2315177.7275999999</v>
      </c>
      <c r="H19" s="858">
        <v>367</v>
      </c>
      <c r="I19" s="916">
        <f t="shared" si="1"/>
        <v>6308.3861787465939</v>
      </c>
      <c r="J19" s="179">
        <v>2365620.0636</v>
      </c>
      <c r="K19" s="878">
        <v>74363</v>
      </c>
      <c r="L19" s="916">
        <f t="shared" si="2"/>
        <v>31.811788975700281</v>
      </c>
      <c r="M19" s="178"/>
      <c r="N19" s="179">
        <v>13356</v>
      </c>
      <c r="O19" s="179">
        <v>1580376.6839999999</v>
      </c>
      <c r="P19" s="179">
        <v>1593732.6839999999</v>
      </c>
      <c r="R19" s="179">
        <v>37086.336000000003</v>
      </c>
      <c r="S19" s="179"/>
      <c r="T19" s="179">
        <v>37086.336000000003</v>
      </c>
      <c r="V19" s="179"/>
      <c r="W19" s="179">
        <v>33118.461600000002</v>
      </c>
      <c r="X19" s="179">
        <v>33118.461600000002</v>
      </c>
      <c r="Z19" s="179"/>
      <c r="AA19" s="179">
        <v>456013.59</v>
      </c>
      <c r="AB19" s="179">
        <v>456013.59</v>
      </c>
      <c r="AD19" s="179"/>
      <c r="AE19" s="179">
        <v>245668.992</v>
      </c>
      <c r="AF19" s="179">
        <v>245668.992</v>
      </c>
      <c r="AH19" s="180"/>
      <c r="AI19" s="180"/>
      <c r="AJ19" s="180"/>
    </row>
    <row r="20" spans="1:36">
      <c r="A20" s="20" t="s">
        <v>31</v>
      </c>
      <c r="B20" s="13" t="s">
        <v>123</v>
      </c>
      <c r="C20" s="178"/>
      <c r="D20" s="916">
        <v>90492.607199999999</v>
      </c>
      <c r="E20" s="20">
        <v>12</v>
      </c>
      <c r="F20" s="918">
        <f t="shared" si="0"/>
        <v>7541.0505999999996</v>
      </c>
      <c r="G20" s="916">
        <v>2771354.2391999997</v>
      </c>
      <c r="H20" s="858">
        <v>336</v>
      </c>
      <c r="I20" s="916">
        <f t="shared" si="1"/>
        <v>8248.0780928571421</v>
      </c>
      <c r="J20" s="179">
        <v>2861846.8463999997</v>
      </c>
      <c r="K20" s="878">
        <v>78617</v>
      </c>
      <c r="L20" s="916">
        <f t="shared" si="2"/>
        <v>36.402391930498489</v>
      </c>
      <c r="M20" s="178"/>
      <c r="N20" s="179">
        <v>7721.04</v>
      </c>
      <c r="O20" s="179">
        <v>2175226.2119999998</v>
      </c>
      <c r="P20" s="179">
        <v>2182947.2519999999</v>
      </c>
      <c r="R20" s="179">
        <v>82771.567200000005</v>
      </c>
      <c r="S20" s="179"/>
      <c r="T20" s="179">
        <v>82771.567200000005</v>
      </c>
      <c r="V20" s="179"/>
      <c r="W20" s="179">
        <v>356647.56959999999</v>
      </c>
      <c r="X20" s="179">
        <v>356647.56959999999</v>
      </c>
      <c r="Z20" s="179"/>
      <c r="AA20" s="179">
        <v>9222</v>
      </c>
      <c r="AB20" s="179">
        <v>9222</v>
      </c>
      <c r="AD20" s="179"/>
      <c r="AE20" s="179">
        <v>230258.45759999999</v>
      </c>
      <c r="AF20" s="179">
        <v>230258.45759999999</v>
      </c>
      <c r="AH20" s="180"/>
      <c r="AI20" s="180"/>
      <c r="AJ20" s="180"/>
    </row>
    <row r="21" spans="1:36">
      <c r="A21" s="20" t="s">
        <v>33</v>
      </c>
      <c r="B21" s="13" t="s">
        <v>124</v>
      </c>
      <c r="C21" s="178"/>
      <c r="D21" s="916">
        <v>13807.8</v>
      </c>
      <c r="E21" s="20">
        <v>3</v>
      </c>
      <c r="F21" s="918">
        <f t="shared" si="0"/>
        <v>4602.5999999999995</v>
      </c>
      <c r="G21" s="916">
        <v>1187398.2707999998</v>
      </c>
      <c r="H21" s="858">
        <v>208</v>
      </c>
      <c r="I21" s="916">
        <f t="shared" si="1"/>
        <v>5708.6455326923069</v>
      </c>
      <c r="J21" s="179">
        <v>1201206.0707999999</v>
      </c>
      <c r="K21" s="878">
        <v>74042</v>
      </c>
      <c r="L21" s="916">
        <f t="shared" si="2"/>
        <v>16.223306647578401</v>
      </c>
      <c r="M21" s="178"/>
      <c r="N21" s="179">
        <v>5552.28</v>
      </c>
      <c r="O21" s="179">
        <v>1132470.8219999999</v>
      </c>
      <c r="P21" s="179">
        <v>1138023.102</v>
      </c>
      <c r="R21" s="179">
        <v>8255.52</v>
      </c>
      <c r="S21" s="179"/>
      <c r="T21" s="179">
        <v>8255.52</v>
      </c>
      <c r="V21" s="179"/>
      <c r="W21" s="179">
        <v>54927.448799999998</v>
      </c>
      <c r="X21" s="179">
        <v>54927.448799999998</v>
      </c>
      <c r="Z21" s="179"/>
      <c r="AA21" s="179"/>
      <c r="AB21" s="179"/>
      <c r="AD21" s="179"/>
      <c r="AE21" s="179"/>
      <c r="AF21" s="179"/>
      <c r="AH21" s="180"/>
      <c r="AI21" s="180"/>
      <c r="AJ21" s="180"/>
    </row>
    <row r="22" spans="1:36">
      <c r="A22" s="20" t="s">
        <v>35</v>
      </c>
      <c r="B22" s="13" t="s">
        <v>125</v>
      </c>
      <c r="C22" s="178"/>
      <c r="D22" s="916">
        <v>140871.0852</v>
      </c>
      <c r="E22" s="20">
        <v>18</v>
      </c>
      <c r="F22" s="918">
        <f t="shared" si="0"/>
        <v>7826.1714000000002</v>
      </c>
      <c r="G22" s="916">
        <v>2232833.9179999996</v>
      </c>
      <c r="H22" s="858">
        <v>276</v>
      </c>
      <c r="I22" s="916">
        <f t="shared" si="1"/>
        <v>8089.9779637681149</v>
      </c>
      <c r="J22" s="179">
        <v>2373705.0031999997</v>
      </c>
      <c r="K22" s="878">
        <v>168096</v>
      </c>
      <c r="L22" s="916">
        <f t="shared" si="2"/>
        <v>14.121127232057869</v>
      </c>
      <c r="M22" s="178"/>
      <c r="N22" s="179">
        <v>9453.1859999999997</v>
      </c>
      <c r="O22" s="179">
        <v>1809618.75</v>
      </c>
      <c r="P22" s="179">
        <v>1819071.936</v>
      </c>
      <c r="R22" s="179">
        <v>131417.89920000001</v>
      </c>
      <c r="S22" s="179"/>
      <c r="T22" s="179">
        <v>131417.89920000001</v>
      </c>
      <c r="V22" s="179"/>
      <c r="W22" s="179">
        <v>130427.5224</v>
      </c>
      <c r="X22" s="179">
        <v>130427.5224</v>
      </c>
      <c r="Z22" s="179"/>
      <c r="AA22" s="179">
        <v>41949.923999999999</v>
      </c>
      <c r="AB22" s="179">
        <v>41949.923999999999</v>
      </c>
      <c r="AD22" s="179"/>
      <c r="AE22" s="179">
        <v>250837.72159999999</v>
      </c>
      <c r="AF22" s="179">
        <v>250837.72159999999</v>
      </c>
      <c r="AH22" s="180"/>
      <c r="AI22" s="180"/>
      <c r="AJ22" s="180"/>
    </row>
    <row r="23" spans="1:36">
      <c r="A23" s="20" t="s">
        <v>37</v>
      </c>
      <c r="B23" s="13" t="s">
        <v>126</v>
      </c>
      <c r="C23" s="178"/>
      <c r="D23" s="916">
        <v>112696.67039999999</v>
      </c>
      <c r="E23" s="20">
        <v>12</v>
      </c>
      <c r="F23" s="918">
        <f t="shared" si="0"/>
        <v>9391.3891999999996</v>
      </c>
      <c r="G23" s="916">
        <v>948341.9776000001</v>
      </c>
      <c r="H23" s="858">
        <v>143</v>
      </c>
      <c r="I23" s="916">
        <f t="shared" si="1"/>
        <v>6631.7620811188817</v>
      </c>
      <c r="J23" s="179">
        <v>1061038.648</v>
      </c>
      <c r="K23" s="878">
        <v>95184</v>
      </c>
      <c r="L23" s="916">
        <f t="shared" si="2"/>
        <v>11.147237434863003</v>
      </c>
      <c r="M23" s="178"/>
      <c r="N23" s="179">
        <v>14259.12</v>
      </c>
      <c r="O23" s="179">
        <v>772281.44400000002</v>
      </c>
      <c r="P23" s="179">
        <v>786540.56400000001</v>
      </c>
      <c r="R23" s="179">
        <v>98437.550399999993</v>
      </c>
      <c r="S23" s="179"/>
      <c r="T23" s="179">
        <v>98437.550399999993</v>
      </c>
      <c r="V23" s="179"/>
      <c r="W23" s="179">
        <v>36730.444799999997</v>
      </c>
      <c r="X23" s="179">
        <v>36730.444799999997</v>
      </c>
      <c r="Z23" s="179"/>
      <c r="AA23" s="179">
        <v>36445.980000000003</v>
      </c>
      <c r="AB23" s="179">
        <v>36445.980000000003</v>
      </c>
      <c r="AD23" s="179"/>
      <c r="AE23" s="179">
        <v>102884.1088</v>
      </c>
      <c r="AF23" s="179">
        <v>102884.1088</v>
      </c>
      <c r="AH23" s="180"/>
      <c r="AI23" s="180"/>
      <c r="AJ23" s="180"/>
    </row>
    <row r="24" spans="1:36">
      <c r="A24" s="20" t="s">
        <v>39</v>
      </c>
      <c r="B24" s="13" t="s">
        <v>127</v>
      </c>
      <c r="C24" s="178"/>
      <c r="D24" s="916">
        <v>143536.7928</v>
      </c>
      <c r="E24" s="20">
        <v>24</v>
      </c>
      <c r="F24" s="918">
        <f t="shared" si="0"/>
        <v>5980.6997000000001</v>
      </c>
      <c r="G24" s="916">
        <v>1968399.452</v>
      </c>
      <c r="H24" s="858">
        <v>282</v>
      </c>
      <c r="I24" s="916">
        <f t="shared" si="1"/>
        <v>6980.1399007092205</v>
      </c>
      <c r="J24" s="179">
        <v>2111936.2448</v>
      </c>
      <c r="K24" s="878">
        <v>107396</v>
      </c>
      <c r="L24" s="916">
        <f t="shared" si="2"/>
        <v>19.664943245558494</v>
      </c>
      <c r="M24" s="178"/>
      <c r="N24" s="179">
        <v>25284.18</v>
      </c>
      <c r="O24" s="179">
        <v>1910292.3559999999</v>
      </c>
      <c r="P24" s="179">
        <v>1935576.5360000001</v>
      </c>
      <c r="R24" s="179">
        <v>118252.6128</v>
      </c>
      <c r="S24" s="179"/>
      <c r="T24" s="179">
        <v>118252.6128</v>
      </c>
      <c r="V24" s="179"/>
      <c r="W24" s="179">
        <v>48480.6</v>
      </c>
      <c r="X24" s="179">
        <v>48480.6</v>
      </c>
      <c r="Z24" s="179"/>
      <c r="AA24" s="179"/>
      <c r="AB24" s="179"/>
      <c r="AD24" s="179"/>
      <c r="AE24" s="179">
        <v>9626.4959999999992</v>
      </c>
      <c r="AF24" s="179">
        <v>9626.4959999999992</v>
      </c>
      <c r="AH24" s="180"/>
      <c r="AI24" s="180"/>
      <c r="AJ24" s="180"/>
    </row>
    <row r="25" spans="1:36">
      <c r="A25" s="20" t="s">
        <v>41</v>
      </c>
      <c r="B25" s="13" t="s">
        <v>128</v>
      </c>
      <c r="C25" s="178"/>
      <c r="D25" s="916">
        <v>21976.92</v>
      </c>
      <c r="E25" s="20">
        <v>6</v>
      </c>
      <c r="F25" s="918">
        <f t="shared" si="0"/>
        <v>3662.8199999999997</v>
      </c>
      <c r="G25" s="916">
        <v>747364.03600000008</v>
      </c>
      <c r="H25" s="858">
        <v>102</v>
      </c>
      <c r="I25" s="916">
        <f t="shared" si="1"/>
        <v>7327.0983921568632</v>
      </c>
      <c r="J25" s="179">
        <v>769340.95600000012</v>
      </c>
      <c r="K25" s="878">
        <v>61717</v>
      </c>
      <c r="L25" s="916">
        <f t="shared" si="2"/>
        <v>12.465624641508825</v>
      </c>
      <c r="M25" s="178"/>
      <c r="N25" s="179"/>
      <c r="O25" s="179">
        <v>645859.90800000005</v>
      </c>
      <c r="P25" s="179">
        <v>645859.90800000005</v>
      </c>
      <c r="R25" s="179">
        <v>21976.92</v>
      </c>
      <c r="S25" s="179"/>
      <c r="T25" s="179">
        <v>21976.92</v>
      </c>
      <c r="V25" s="179"/>
      <c r="W25" s="179">
        <v>57211.392</v>
      </c>
      <c r="X25" s="179">
        <v>57211.392</v>
      </c>
      <c r="Z25" s="179"/>
      <c r="AA25" s="179"/>
      <c r="AB25" s="179"/>
      <c r="AD25" s="179"/>
      <c r="AE25" s="179">
        <v>44292.735999999997</v>
      </c>
      <c r="AF25" s="179">
        <v>44292.735999999997</v>
      </c>
      <c r="AH25" s="180"/>
      <c r="AI25" s="180"/>
      <c r="AJ25" s="180"/>
    </row>
    <row r="26" spans="1:36">
      <c r="A26" s="20" t="s">
        <v>43</v>
      </c>
      <c r="B26" s="13" t="s">
        <v>129</v>
      </c>
      <c r="C26" s="178"/>
      <c r="D26" s="916">
        <v>21578.712</v>
      </c>
      <c r="E26" s="20">
        <v>6</v>
      </c>
      <c r="F26" s="918">
        <f t="shared" si="0"/>
        <v>3596.4519999999998</v>
      </c>
      <c r="G26" s="916">
        <v>1618700.892</v>
      </c>
      <c r="H26" s="858">
        <v>319</v>
      </c>
      <c r="I26" s="916">
        <f t="shared" si="1"/>
        <v>5074.2974670846397</v>
      </c>
      <c r="J26" s="179">
        <v>1640279.6040000001</v>
      </c>
      <c r="K26" s="878">
        <v>53413</v>
      </c>
      <c r="L26" s="916">
        <f t="shared" si="2"/>
        <v>30.709370452886002</v>
      </c>
      <c r="M26" s="178"/>
      <c r="N26" s="179">
        <v>9050.2800000000007</v>
      </c>
      <c r="O26" s="179">
        <v>1546555.476</v>
      </c>
      <c r="P26" s="179">
        <v>1555605.7560000001</v>
      </c>
      <c r="R26" s="179">
        <v>12528.432000000001</v>
      </c>
      <c r="S26" s="179"/>
      <c r="T26" s="179">
        <v>12528.432000000001</v>
      </c>
      <c r="V26" s="179"/>
      <c r="W26" s="179">
        <v>72145.415999999997</v>
      </c>
      <c r="X26" s="179">
        <v>72145.415999999997</v>
      </c>
      <c r="Z26" s="179"/>
      <c r="AA26" s="179"/>
      <c r="AB26" s="179"/>
      <c r="AD26" s="179"/>
      <c r="AE26" s="179"/>
      <c r="AF26" s="179"/>
      <c r="AH26" s="180"/>
      <c r="AI26" s="180"/>
      <c r="AJ26" s="180"/>
    </row>
    <row r="27" spans="1:36">
      <c r="A27" s="20" t="s">
        <v>17</v>
      </c>
      <c r="B27" s="13" t="s">
        <v>130</v>
      </c>
      <c r="C27" s="178"/>
      <c r="D27" s="916">
        <v>18408.902399999999</v>
      </c>
      <c r="E27" s="20">
        <v>3</v>
      </c>
      <c r="F27" s="918">
        <f t="shared" si="0"/>
        <v>6136.3008</v>
      </c>
      <c r="G27" s="916">
        <v>448810.55440000002</v>
      </c>
      <c r="H27" s="858">
        <v>68</v>
      </c>
      <c r="I27" s="916">
        <f t="shared" si="1"/>
        <v>6600.1552117647061</v>
      </c>
      <c r="J27" s="179">
        <v>467219.45680000004</v>
      </c>
      <c r="K27" s="878">
        <v>26664</v>
      </c>
      <c r="L27" s="916">
        <f t="shared" si="2"/>
        <v>17.522481878187822</v>
      </c>
      <c r="M27" s="178"/>
      <c r="N27" s="179"/>
      <c r="O27" s="179">
        <v>401319.18</v>
      </c>
      <c r="P27" s="179">
        <v>401319.18</v>
      </c>
      <c r="R27" s="179">
        <v>18408.902399999999</v>
      </c>
      <c r="S27" s="179"/>
      <c r="T27" s="179">
        <v>18408.902399999999</v>
      </c>
      <c r="V27" s="179"/>
      <c r="W27" s="179">
        <v>31180.094400000002</v>
      </c>
      <c r="X27" s="179">
        <v>31180.094400000002</v>
      </c>
      <c r="Z27" s="179"/>
      <c r="AA27" s="179">
        <v>2912.88</v>
      </c>
      <c r="AB27" s="179">
        <v>2912.88</v>
      </c>
      <c r="AD27" s="179"/>
      <c r="AE27" s="179">
        <v>13398.4</v>
      </c>
      <c r="AF27" s="179">
        <v>13398.4</v>
      </c>
      <c r="AH27" s="180"/>
      <c r="AI27" s="180"/>
      <c r="AJ27" s="180"/>
    </row>
    <row r="28" spans="1:36">
      <c r="A28" s="20" t="s">
        <v>252</v>
      </c>
      <c r="B28" s="13" t="s">
        <v>45</v>
      </c>
      <c r="C28" s="178"/>
      <c r="D28" s="916">
        <v>22249.533599999999</v>
      </c>
      <c r="E28" s="20">
        <v>5</v>
      </c>
      <c r="F28" s="918">
        <f t="shared" si="0"/>
        <v>4449.90672</v>
      </c>
      <c r="G28" s="916">
        <v>864656.65720000013</v>
      </c>
      <c r="H28" s="858">
        <v>113</v>
      </c>
      <c r="I28" s="916">
        <f t="shared" si="1"/>
        <v>7651.8288247787623</v>
      </c>
      <c r="J28" s="179">
        <v>886906.1908000001</v>
      </c>
      <c r="K28" s="878">
        <v>46478</v>
      </c>
      <c r="L28" s="916">
        <f t="shared" si="2"/>
        <v>19.08227959034382</v>
      </c>
      <c r="M28" s="178"/>
      <c r="N28" s="179"/>
      <c r="O28" s="179">
        <v>790459.27800000005</v>
      </c>
      <c r="P28" s="179">
        <v>790459.27800000005</v>
      </c>
      <c r="R28" s="179">
        <v>22249.533599999999</v>
      </c>
      <c r="S28" s="179"/>
      <c r="T28" s="179">
        <v>22249.533599999999</v>
      </c>
      <c r="V28" s="179"/>
      <c r="W28" s="179">
        <v>7211.4</v>
      </c>
      <c r="X28" s="179">
        <v>7211.4</v>
      </c>
      <c r="Z28" s="179"/>
      <c r="AA28" s="179">
        <v>17633.736000000001</v>
      </c>
      <c r="AB28" s="179">
        <v>17633.736000000001</v>
      </c>
      <c r="AD28" s="179"/>
      <c r="AE28" s="179">
        <v>49352.243199999997</v>
      </c>
      <c r="AF28" s="179">
        <v>49352.243199999997</v>
      </c>
      <c r="AH28" s="180"/>
      <c r="AI28" s="180"/>
      <c r="AJ28" s="180"/>
    </row>
    <row r="29" spans="1:36">
      <c r="A29" s="20" t="s">
        <v>253</v>
      </c>
      <c r="B29" s="13" t="s">
        <v>46</v>
      </c>
      <c r="C29" s="178"/>
      <c r="D29" s="916">
        <v>97594.070400000011</v>
      </c>
      <c r="E29" s="20">
        <v>19</v>
      </c>
      <c r="F29" s="918">
        <f t="shared" si="0"/>
        <v>5136.530021052632</v>
      </c>
      <c r="G29" s="916">
        <v>3030432.4024</v>
      </c>
      <c r="H29" s="858">
        <v>448</v>
      </c>
      <c r="I29" s="916">
        <f t="shared" si="1"/>
        <v>6764.3580410714285</v>
      </c>
      <c r="J29" s="179">
        <v>3128026.4728000001</v>
      </c>
      <c r="K29" s="879">
        <v>61973</v>
      </c>
      <c r="L29" s="916">
        <f t="shared" si="2"/>
        <v>50.474020505704097</v>
      </c>
      <c r="M29" s="178"/>
      <c r="N29" s="179">
        <v>11081.664000000001</v>
      </c>
      <c r="O29" s="179">
        <v>1843777.6740000001</v>
      </c>
      <c r="P29" s="179">
        <v>1854859.338</v>
      </c>
      <c r="R29" s="179">
        <v>86512.406400000007</v>
      </c>
      <c r="S29" s="179"/>
      <c r="T29" s="179">
        <v>86512.406400000007</v>
      </c>
      <c r="V29" s="179"/>
      <c r="W29" s="179">
        <v>126754.1352</v>
      </c>
      <c r="X29" s="179">
        <v>126754.1352</v>
      </c>
      <c r="Z29" s="179"/>
      <c r="AA29" s="179">
        <v>745865.50199999998</v>
      </c>
      <c r="AB29" s="179">
        <v>745865.50199999998</v>
      </c>
      <c r="AD29" s="179"/>
      <c r="AE29" s="179">
        <v>314035.09120000002</v>
      </c>
      <c r="AF29" s="179">
        <v>314035.09120000002</v>
      </c>
      <c r="AH29" s="180"/>
      <c r="AI29" s="180"/>
      <c r="AJ29" s="180"/>
    </row>
    <row r="30" spans="1:36">
      <c r="A30" s="20" t="s">
        <v>254</v>
      </c>
      <c r="B30" s="13" t="s">
        <v>47</v>
      </c>
      <c r="C30" s="178"/>
      <c r="D30" s="916">
        <v>224732.94</v>
      </c>
      <c r="E30" s="20">
        <v>25</v>
      </c>
      <c r="F30" s="918">
        <f t="shared" si="0"/>
        <v>8989.3176000000003</v>
      </c>
      <c r="G30" s="916">
        <v>2405189.7379999999</v>
      </c>
      <c r="H30" s="858">
        <v>315</v>
      </c>
      <c r="I30" s="916">
        <f t="shared" si="1"/>
        <v>7635.5229777777777</v>
      </c>
      <c r="J30" s="179">
        <v>2629922.6779999998</v>
      </c>
      <c r="K30" s="878">
        <v>189111</v>
      </c>
      <c r="L30" s="916">
        <f t="shared" si="2"/>
        <v>13.906767337701138</v>
      </c>
      <c r="M30" s="178"/>
      <c r="N30" s="179">
        <v>33653.94</v>
      </c>
      <c r="O30" s="179">
        <v>2024760.378</v>
      </c>
      <c r="P30" s="179">
        <v>2058414.318</v>
      </c>
      <c r="R30" s="179">
        <v>191079</v>
      </c>
      <c r="S30" s="179"/>
      <c r="T30" s="179">
        <v>191079</v>
      </c>
      <c r="V30" s="179"/>
      <c r="W30" s="179">
        <v>105159.0624</v>
      </c>
      <c r="X30" s="179">
        <v>105159.0624</v>
      </c>
      <c r="Z30" s="179"/>
      <c r="AA30" s="179">
        <v>8797.152</v>
      </c>
      <c r="AB30" s="179">
        <v>8797.152</v>
      </c>
      <c r="AD30" s="179"/>
      <c r="AE30" s="179">
        <v>266473.14559999999</v>
      </c>
      <c r="AF30" s="179">
        <v>266473.14559999999</v>
      </c>
      <c r="AH30" s="180"/>
      <c r="AI30" s="180"/>
      <c r="AJ30" s="180"/>
    </row>
    <row r="31" spans="1:36" ht="15.75" thickBot="1">
      <c r="A31" s="20" t="s">
        <v>255</v>
      </c>
      <c r="B31" s="13" t="s">
        <v>48</v>
      </c>
      <c r="C31" s="178"/>
      <c r="D31" s="916">
        <v>60164.596799999999</v>
      </c>
      <c r="E31" s="20">
        <v>7</v>
      </c>
      <c r="F31" s="918">
        <f t="shared" si="0"/>
        <v>8594.9423999999999</v>
      </c>
      <c r="G31" s="916">
        <v>1330236.5399999998</v>
      </c>
      <c r="H31" s="886">
        <v>268</v>
      </c>
      <c r="I31" s="916">
        <f t="shared" si="1"/>
        <v>4963.5691791044765</v>
      </c>
      <c r="J31" s="179">
        <v>1390401.1367999997</v>
      </c>
      <c r="K31" s="878">
        <v>47527</v>
      </c>
      <c r="L31" s="916">
        <f t="shared" si="2"/>
        <v>29.25497373703368</v>
      </c>
      <c r="M31" s="178"/>
      <c r="N31" s="179"/>
      <c r="O31" s="179">
        <v>1223866.2479999999</v>
      </c>
      <c r="P31" s="179">
        <v>1223866.2479999999</v>
      </c>
      <c r="R31" s="179">
        <v>60164.596799999999</v>
      </c>
      <c r="S31" s="179"/>
      <c r="T31" s="179">
        <v>60164.596799999999</v>
      </c>
      <c r="V31" s="179"/>
      <c r="W31" s="179">
        <v>106370.292</v>
      </c>
      <c r="X31" s="179">
        <v>106370.292</v>
      </c>
      <c r="Z31" s="179"/>
      <c r="AA31" s="179"/>
      <c r="AB31" s="179"/>
      <c r="AD31" s="179"/>
      <c r="AE31" s="179"/>
      <c r="AF31" s="179"/>
      <c r="AH31" s="180"/>
      <c r="AI31" s="180"/>
      <c r="AJ31" s="180"/>
    </row>
    <row r="32" spans="1:36" ht="15.75" thickBot="1">
      <c r="A32" s="20" t="s">
        <v>256</v>
      </c>
      <c r="B32" s="13" t="s">
        <v>131</v>
      </c>
      <c r="C32" s="178"/>
      <c r="D32" s="927">
        <v>133086.07440000001</v>
      </c>
      <c r="E32" s="56">
        <v>22</v>
      </c>
      <c r="F32" s="959">
        <f t="shared" si="0"/>
        <v>6049.3670181818188</v>
      </c>
      <c r="G32" s="927">
        <v>2202388.4500000007</v>
      </c>
      <c r="H32" s="928">
        <v>493</v>
      </c>
      <c r="I32" s="927">
        <f t="shared" si="1"/>
        <v>4467.319371196756</v>
      </c>
      <c r="J32" s="179">
        <v>2335474.5244000005</v>
      </c>
      <c r="K32" s="915">
        <f>SUM(K7:K31)</f>
        <v>2127687</v>
      </c>
      <c r="L32" s="916">
        <f t="shared" si="2"/>
        <v>1.0976588776450673</v>
      </c>
      <c r="M32" s="178"/>
      <c r="N32" s="179">
        <v>15697.116</v>
      </c>
      <c r="O32" s="179">
        <v>2017796.8140000007</v>
      </c>
      <c r="P32" s="179">
        <v>2033493.9300000006</v>
      </c>
      <c r="R32" s="179">
        <v>117388.9584</v>
      </c>
      <c r="S32" s="179"/>
      <c r="T32" s="179">
        <v>117388.9584</v>
      </c>
      <c r="V32" s="179"/>
      <c r="W32" s="179">
        <v>53355.791999999994</v>
      </c>
      <c r="X32" s="179">
        <v>53355.791999999994</v>
      </c>
      <c r="Z32" s="179"/>
      <c r="AA32" s="179">
        <v>50411.268000000004</v>
      </c>
      <c r="AB32" s="179">
        <v>50411.268000000004</v>
      </c>
      <c r="AD32" s="179"/>
      <c r="AE32" s="179">
        <v>80824.576000000001</v>
      </c>
      <c r="AF32" s="179">
        <v>80824.576000000001</v>
      </c>
      <c r="AH32" s="180"/>
      <c r="AI32" s="180"/>
      <c r="AJ32" s="180"/>
    </row>
    <row r="33" spans="1:36">
      <c r="A33" s="20"/>
      <c r="B33" s="13" t="s">
        <v>2144</v>
      </c>
      <c r="C33" s="178"/>
      <c r="D33" s="960">
        <f>SUM(D7:D32)</f>
        <v>2048311.122</v>
      </c>
      <c r="E33" s="38">
        <v>299</v>
      </c>
      <c r="F33" s="917">
        <f t="shared" si="0"/>
        <v>6850.5388695652173</v>
      </c>
      <c r="G33" s="960">
        <f>SUM(G7:G32)</f>
        <v>44095273.105999999</v>
      </c>
      <c r="H33" s="20">
        <v>6922</v>
      </c>
      <c r="I33" s="916">
        <f t="shared" si="1"/>
        <v>6370.308163247616</v>
      </c>
      <c r="J33" s="178"/>
      <c r="L33" s="178"/>
      <c r="M33" s="178"/>
    </row>
    <row r="34" spans="1:36">
      <c r="C34" s="178"/>
      <c r="D34" s="178"/>
      <c r="E34" s="155"/>
      <c r="F34" s="178"/>
      <c r="G34" s="178"/>
      <c r="H34" s="75"/>
      <c r="I34" s="178"/>
      <c r="J34" s="178"/>
      <c r="L34" s="178"/>
      <c r="M34" s="178"/>
    </row>
    <row r="35" spans="1:36">
      <c r="C35" s="178"/>
      <c r="D35" s="844" t="s">
        <v>2149</v>
      </c>
      <c r="E35" s="930" t="s">
        <v>2145</v>
      </c>
      <c r="F35" s="844" t="s">
        <v>2146</v>
      </c>
      <c r="G35" s="844" t="s">
        <v>2097</v>
      </c>
      <c r="H35" s="930" t="s">
        <v>2147</v>
      </c>
      <c r="I35" s="844" t="s">
        <v>2148</v>
      </c>
      <c r="J35" s="954"/>
      <c r="K35" s="922"/>
      <c r="L35" s="178"/>
      <c r="M35" s="178"/>
    </row>
    <row r="36" spans="1:36">
      <c r="C36" s="178"/>
      <c r="D36" s="844" t="s">
        <v>204</v>
      </c>
      <c r="E36" s="934">
        <f>MIN(F7:F31)</f>
        <v>1651.104</v>
      </c>
      <c r="F36" s="844">
        <f>MAX(F7:F31)</f>
        <v>9985.7204999999994</v>
      </c>
      <c r="G36" s="844">
        <f>AVERAGE(F7:F31)</f>
        <v>6377.1623580784708</v>
      </c>
      <c r="H36" s="934">
        <f>STDEV(F7:F31)</f>
        <v>2215.5501768793924</v>
      </c>
      <c r="I36" s="844" t="s">
        <v>2159</v>
      </c>
      <c r="J36" s="937">
        <f>SUM(G36-H36)</f>
        <v>4161.6121811990779</v>
      </c>
      <c r="K36" s="935">
        <f>SUM(H36+G36)</f>
        <v>8592.7125349578637</v>
      </c>
      <c r="L36" s="178"/>
      <c r="M36" s="178"/>
    </row>
    <row r="37" spans="1:36">
      <c r="C37" s="178"/>
      <c r="D37" s="844" t="s">
        <v>290</v>
      </c>
      <c r="E37" s="934">
        <f>MIN(I7:I31)</f>
        <v>4382.0810084942086</v>
      </c>
      <c r="F37" s="844">
        <f>MAX(I7:I31)</f>
        <v>8547.6533333333318</v>
      </c>
      <c r="G37" s="844">
        <f>AVERAGE(I7:I31)</f>
        <v>6640.6396838224036</v>
      </c>
      <c r="H37" s="934">
        <f>STDEV(I7:I31)</f>
        <v>1164.4945756286809</v>
      </c>
      <c r="I37" s="844" t="s">
        <v>2160</v>
      </c>
      <c r="J37" s="937">
        <f>SUM(G37-H37)</f>
        <v>5476.145108193723</v>
      </c>
      <c r="K37" s="935">
        <f>SUM(H37+G37)</f>
        <v>7805.1342594510843</v>
      </c>
      <c r="L37" s="178"/>
      <c r="M37" s="178"/>
    </row>
    <row r="38" spans="1:36">
      <c r="C38" s="178"/>
      <c r="D38" s="178"/>
      <c r="E38" s="155"/>
      <c r="F38" s="178"/>
      <c r="G38" s="178"/>
      <c r="H38" s="75"/>
      <c r="I38" s="178"/>
      <c r="J38" s="178"/>
      <c r="L38" s="178"/>
      <c r="M38" s="178"/>
    </row>
    <row r="39" spans="1:36">
      <c r="A39" s="176" t="s">
        <v>372</v>
      </c>
      <c r="D39" s="44" t="s">
        <v>373</v>
      </c>
      <c r="E39" s="44"/>
      <c r="F39" s="44"/>
      <c r="N39" s="44" t="s">
        <v>374</v>
      </c>
      <c r="R39" s="44" t="s">
        <v>375</v>
      </c>
      <c r="V39" s="44" t="s">
        <v>376</v>
      </c>
      <c r="Z39" s="44" t="s">
        <v>377</v>
      </c>
      <c r="AD39" s="44" t="s">
        <v>378</v>
      </c>
      <c r="AH39" s="44" t="s">
        <v>379</v>
      </c>
    </row>
    <row r="40" spans="1:36">
      <c r="A40" s="142"/>
      <c r="B40" s="181"/>
      <c r="C40" s="181"/>
    </row>
    <row r="41" spans="1:36">
      <c r="A41" s="932" t="s">
        <v>361</v>
      </c>
      <c r="B41" s="933" t="s">
        <v>1</v>
      </c>
      <c r="C41" s="145"/>
      <c r="D41" s="143" t="s">
        <v>2141</v>
      </c>
      <c r="E41" s="143" t="s">
        <v>2136</v>
      </c>
      <c r="F41" s="919" t="s">
        <v>2133</v>
      </c>
      <c r="G41" s="143" t="s">
        <v>2142</v>
      </c>
      <c r="H41" s="143" t="s">
        <v>2137</v>
      </c>
      <c r="I41" s="143" t="s">
        <v>2134</v>
      </c>
      <c r="J41" s="143" t="s">
        <v>2</v>
      </c>
      <c r="K41" s="143" t="s">
        <v>2132</v>
      </c>
      <c r="L41" s="143" t="s">
        <v>2135</v>
      </c>
      <c r="N41" s="24" t="s">
        <v>204</v>
      </c>
      <c r="O41" s="24" t="s">
        <v>290</v>
      </c>
      <c r="P41" s="24" t="s">
        <v>2</v>
      </c>
      <c r="R41" s="24" t="s">
        <v>204</v>
      </c>
      <c r="S41" s="24" t="s">
        <v>290</v>
      </c>
      <c r="T41" s="24" t="s">
        <v>2</v>
      </c>
      <c r="V41" s="24" t="s">
        <v>204</v>
      </c>
      <c r="W41" s="24" t="s">
        <v>290</v>
      </c>
      <c r="X41" s="24" t="s">
        <v>2</v>
      </c>
      <c r="Z41" s="24" t="s">
        <v>204</v>
      </c>
      <c r="AA41" s="24" t="s">
        <v>290</v>
      </c>
      <c r="AB41" s="24" t="s">
        <v>2</v>
      </c>
      <c r="AD41" s="24" t="s">
        <v>204</v>
      </c>
      <c r="AE41" s="24" t="s">
        <v>290</v>
      </c>
      <c r="AF41" s="24" t="s">
        <v>2</v>
      </c>
      <c r="AH41" s="24" t="s">
        <v>204</v>
      </c>
      <c r="AI41" s="24" t="s">
        <v>290</v>
      </c>
      <c r="AJ41" s="24" t="s">
        <v>2</v>
      </c>
    </row>
    <row r="42" spans="1:36">
      <c r="A42" s="20" t="s">
        <v>104</v>
      </c>
      <c r="B42" s="13" t="s">
        <v>4</v>
      </c>
      <c r="D42" s="916">
        <v>0</v>
      </c>
      <c r="E42" s="20">
        <v>0</v>
      </c>
      <c r="F42" s="916">
        <v>0</v>
      </c>
      <c r="G42" s="916">
        <v>26408.9928</v>
      </c>
      <c r="H42" s="858">
        <v>4</v>
      </c>
      <c r="I42" s="916">
        <f>SUM(G42/H42)</f>
        <v>6602.2482</v>
      </c>
      <c r="J42" s="916">
        <v>26408.9928</v>
      </c>
      <c r="K42" s="878">
        <v>21921</v>
      </c>
      <c r="L42" s="916">
        <f>SUM(J42/K42)</f>
        <v>1.2047348569864513</v>
      </c>
      <c r="N42" s="179"/>
      <c r="O42" s="179">
        <v>22992.124800000001</v>
      </c>
      <c r="P42" s="179">
        <v>22992.124800000001</v>
      </c>
      <c r="R42" s="179"/>
      <c r="S42" s="179">
        <v>3416.8679999999999</v>
      </c>
      <c r="T42" s="179">
        <v>3416.8679999999999</v>
      </c>
      <c r="V42" s="179"/>
      <c r="W42" s="179"/>
      <c r="X42" s="179"/>
      <c r="Z42" s="179"/>
      <c r="AA42" s="179"/>
      <c r="AB42" s="179"/>
      <c r="AD42" s="179"/>
      <c r="AE42" s="179"/>
      <c r="AF42" s="179"/>
      <c r="AH42" s="179"/>
      <c r="AI42" s="179"/>
      <c r="AJ42" s="179"/>
    </row>
    <row r="43" spans="1:36">
      <c r="A43" s="20" t="s">
        <v>5</v>
      </c>
      <c r="B43" s="13" t="s">
        <v>111</v>
      </c>
      <c r="D43" s="916">
        <v>3561.5160000000001</v>
      </c>
      <c r="E43" s="20">
        <v>2</v>
      </c>
      <c r="F43" s="916">
        <f t="shared" ref="F43:F68" si="3">SUM(D43/E43)</f>
        <v>1780.758</v>
      </c>
      <c r="G43" s="916">
        <v>364296.36</v>
      </c>
      <c r="H43" s="858">
        <v>63</v>
      </c>
      <c r="I43" s="916">
        <f t="shared" ref="I43:I68" si="4">SUM(G43/H43)</f>
        <v>5782.4819047619048</v>
      </c>
      <c r="J43" s="916">
        <v>367857.87599999999</v>
      </c>
      <c r="K43" s="878">
        <v>65956</v>
      </c>
      <c r="L43" s="916">
        <f t="shared" ref="L43:L67" si="5">SUM(J43/K43)</f>
        <v>5.5773223967493477</v>
      </c>
      <c r="N43" s="179"/>
      <c r="O43" s="179">
        <v>361171.39199999999</v>
      </c>
      <c r="P43" s="179">
        <v>361171.39199999999</v>
      </c>
      <c r="R43" s="179">
        <v>3561.5160000000001</v>
      </c>
      <c r="S43" s="179"/>
      <c r="T43" s="179">
        <v>3561.5160000000001</v>
      </c>
      <c r="V43" s="179"/>
      <c r="W43" s="179"/>
      <c r="X43" s="179"/>
      <c r="Z43" s="179"/>
      <c r="AA43" s="179"/>
      <c r="AB43" s="179"/>
      <c r="AD43" s="179"/>
      <c r="AE43" s="179"/>
      <c r="AF43" s="179"/>
      <c r="AH43" s="179"/>
      <c r="AI43" s="179">
        <v>3124.9679999999998</v>
      </c>
      <c r="AJ43" s="179">
        <v>3124.9679999999998</v>
      </c>
    </row>
    <row r="44" spans="1:36">
      <c r="A44" s="20" t="s">
        <v>7</v>
      </c>
      <c r="B44" s="13" t="s">
        <v>112</v>
      </c>
      <c r="D44" s="916">
        <v>3572.4920000000002</v>
      </c>
      <c r="E44" s="20">
        <v>3</v>
      </c>
      <c r="F44" s="916">
        <f t="shared" si="3"/>
        <v>1190.8306666666667</v>
      </c>
      <c r="G44" s="916">
        <v>113322.288</v>
      </c>
      <c r="H44" s="858">
        <v>23</v>
      </c>
      <c r="I44" s="916">
        <f t="shared" si="4"/>
        <v>4927.0559999999996</v>
      </c>
      <c r="J44" s="916">
        <v>116894.78</v>
      </c>
      <c r="K44" s="878">
        <v>135376</v>
      </c>
      <c r="L44" s="916">
        <f t="shared" si="5"/>
        <v>0.86348230114643654</v>
      </c>
      <c r="N44" s="179"/>
      <c r="O44" s="179">
        <v>112557.216</v>
      </c>
      <c r="P44" s="179">
        <v>112557.216</v>
      </c>
      <c r="R44" s="179">
        <v>3572.4920000000002</v>
      </c>
      <c r="S44" s="179"/>
      <c r="T44" s="179">
        <v>3572.4920000000002</v>
      </c>
      <c r="V44" s="179"/>
      <c r="W44" s="179"/>
      <c r="X44" s="179"/>
      <c r="Z44" s="179"/>
      <c r="AA44" s="179"/>
      <c r="AB44" s="179"/>
      <c r="AD44" s="179"/>
      <c r="AE44" s="179"/>
      <c r="AF44" s="179"/>
      <c r="AH44" s="179"/>
      <c r="AI44" s="179">
        <v>765.072</v>
      </c>
      <c r="AJ44" s="179">
        <v>765.072</v>
      </c>
    </row>
    <row r="45" spans="1:36">
      <c r="A45" s="20" t="s">
        <v>9</v>
      </c>
      <c r="B45" s="13" t="s">
        <v>113</v>
      </c>
      <c r="D45" s="916">
        <v>73395.146999999997</v>
      </c>
      <c r="E45" s="20">
        <v>12</v>
      </c>
      <c r="F45" s="916">
        <f t="shared" si="3"/>
        <v>6116.2622499999998</v>
      </c>
      <c r="G45" s="916">
        <v>639823.43999999994</v>
      </c>
      <c r="H45" s="858">
        <v>143</v>
      </c>
      <c r="I45" s="916">
        <f t="shared" si="4"/>
        <v>4474.2897902097902</v>
      </c>
      <c r="J45" s="916">
        <v>713218.58699999994</v>
      </c>
      <c r="K45" s="878">
        <v>121186</v>
      </c>
      <c r="L45" s="916">
        <f t="shared" si="5"/>
        <v>5.8853216295611697</v>
      </c>
      <c r="N45" s="179"/>
      <c r="O45" s="179">
        <v>631786.07999999996</v>
      </c>
      <c r="P45" s="179">
        <v>631786.07999999996</v>
      </c>
      <c r="R45" s="179">
        <v>69214.361999999994</v>
      </c>
      <c r="S45" s="179"/>
      <c r="T45" s="179">
        <v>69214.361999999994</v>
      </c>
      <c r="V45" s="179">
        <v>4180.7849999999999</v>
      </c>
      <c r="W45" s="179"/>
      <c r="X45" s="179">
        <v>4180.7849999999999</v>
      </c>
      <c r="Z45" s="179"/>
      <c r="AA45" s="179">
        <v>8037.36</v>
      </c>
      <c r="AB45" s="179">
        <v>8037.36</v>
      </c>
      <c r="AD45" s="179"/>
      <c r="AE45" s="179"/>
      <c r="AF45" s="179"/>
      <c r="AH45" s="179"/>
      <c r="AI45" s="179"/>
      <c r="AJ45" s="179"/>
    </row>
    <row r="46" spans="1:36">
      <c r="A46" s="20" t="s">
        <v>11</v>
      </c>
      <c r="B46" s="13" t="s">
        <v>114</v>
      </c>
      <c r="D46" s="916">
        <v>0</v>
      </c>
      <c r="E46" s="20">
        <v>0</v>
      </c>
      <c r="F46" s="916">
        <v>0</v>
      </c>
      <c r="G46" s="916">
        <v>328040.0208</v>
      </c>
      <c r="H46" s="858">
        <v>46</v>
      </c>
      <c r="I46" s="916">
        <f t="shared" si="4"/>
        <v>7131.3047999999999</v>
      </c>
      <c r="J46" s="916">
        <v>328040.0208</v>
      </c>
      <c r="K46" s="878">
        <v>114292</v>
      </c>
      <c r="L46" s="916">
        <f t="shared" si="5"/>
        <v>2.8701923214223219</v>
      </c>
      <c r="N46" s="179"/>
      <c r="O46" s="179">
        <v>315465.79200000002</v>
      </c>
      <c r="P46" s="179">
        <v>315465.79200000002</v>
      </c>
      <c r="R46" s="179"/>
      <c r="S46" s="179"/>
      <c r="T46" s="179"/>
      <c r="V46" s="179"/>
      <c r="W46" s="179"/>
      <c r="X46" s="179"/>
      <c r="Z46" s="179"/>
      <c r="AA46" s="179"/>
      <c r="AB46" s="179"/>
      <c r="AD46" s="179"/>
      <c r="AE46" s="179"/>
      <c r="AF46" s="179"/>
      <c r="AH46" s="179"/>
      <c r="AI46" s="179">
        <v>12574.228800000001</v>
      </c>
      <c r="AJ46" s="179">
        <v>12574.228800000001</v>
      </c>
    </row>
    <row r="47" spans="1:36">
      <c r="A47" s="20" t="s">
        <v>13</v>
      </c>
      <c r="B47" s="13" t="s">
        <v>115</v>
      </c>
      <c r="D47" s="916">
        <v>6579.9160000000002</v>
      </c>
      <c r="E47" s="20">
        <v>1</v>
      </c>
      <c r="F47" s="916">
        <f t="shared" si="3"/>
        <v>6579.9160000000002</v>
      </c>
      <c r="G47" s="916">
        <v>497043.59039999999</v>
      </c>
      <c r="H47" s="858">
        <v>55</v>
      </c>
      <c r="I47" s="916">
        <f t="shared" si="4"/>
        <v>9037.1561890909088</v>
      </c>
      <c r="J47" s="916">
        <v>503623.50640000001</v>
      </c>
      <c r="K47" s="878">
        <v>62439</v>
      </c>
      <c r="L47" s="916">
        <f t="shared" si="5"/>
        <v>8.0658483704095207</v>
      </c>
      <c r="N47" s="179"/>
      <c r="O47" s="179">
        <v>492861.59039999999</v>
      </c>
      <c r="P47" s="179">
        <v>492861.59039999999</v>
      </c>
      <c r="R47" s="179">
        <v>6579.9160000000002</v>
      </c>
      <c r="S47" s="179"/>
      <c r="T47" s="179">
        <v>6579.9160000000002</v>
      </c>
      <c r="V47" s="179"/>
      <c r="W47" s="179"/>
      <c r="X47" s="179"/>
      <c r="Z47" s="179"/>
      <c r="AA47" s="179"/>
      <c r="AB47" s="179"/>
      <c r="AD47" s="179"/>
      <c r="AE47" s="179">
        <v>4182</v>
      </c>
      <c r="AF47" s="179">
        <v>4182</v>
      </c>
      <c r="AH47" s="179"/>
      <c r="AI47" s="179"/>
      <c r="AJ47" s="179"/>
    </row>
    <row r="48" spans="1:36">
      <c r="A48" s="20" t="s">
        <v>15</v>
      </c>
      <c r="B48" s="13" t="s">
        <v>116</v>
      </c>
      <c r="D48" s="916">
        <v>3831.364</v>
      </c>
      <c r="E48" s="20">
        <v>3</v>
      </c>
      <c r="F48" s="916">
        <f t="shared" si="3"/>
        <v>1277.1213333333333</v>
      </c>
      <c r="G48" s="916">
        <v>262167.22039999999</v>
      </c>
      <c r="H48" s="858">
        <v>54</v>
      </c>
      <c r="I48" s="916">
        <f t="shared" si="4"/>
        <v>4854.9485259259254</v>
      </c>
      <c r="J48" s="916">
        <v>265998.58439999999</v>
      </c>
      <c r="K48" s="878">
        <v>112378</v>
      </c>
      <c r="L48" s="916">
        <f t="shared" si="5"/>
        <v>2.3669987399668972</v>
      </c>
      <c r="N48" s="179">
        <v>1987.2</v>
      </c>
      <c r="O48" s="179">
        <v>154794.71040000001</v>
      </c>
      <c r="P48" s="179">
        <v>156781.91039999999</v>
      </c>
      <c r="R48" s="179">
        <v>1844.164</v>
      </c>
      <c r="S48" s="179"/>
      <c r="T48" s="179">
        <v>1844.164</v>
      </c>
      <c r="V48" s="179"/>
      <c r="W48" s="179"/>
      <c r="X48" s="179"/>
      <c r="Z48" s="179"/>
      <c r="AA48" s="179"/>
      <c r="AB48" s="179"/>
      <c r="AD48" s="179"/>
      <c r="AE48" s="179"/>
      <c r="AF48" s="179"/>
      <c r="AH48" s="179"/>
      <c r="AI48" s="179">
        <v>107372.51</v>
      </c>
      <c r="AJ48" s="179">
        <v>107372.51</v>
      </c>
    </row>
    <row r="49" spans="1:36">
      <c r="A49" s="20" t="s">
        <v>19</v>
      </c>
      <c r="B49" s="13" t="s">
        <v>117</v>
      </c>
      <c r="D49" s="916">
        <v>0</v>
      </c>
      <c r="E49" s="20">
        <v>0</v>
      </c>
      <c r="F49" s="916">
        <v>0</v>
      </c>
      <c r="G49" s="916">
        <v>37162.360999999997</v>
      </c>
      <c r="H49" s="858">
        <v>6</v>
      </c>
      <c r="I49" s="916">
        <f t="shared" si="4"/>
        <v>6193.7268333333332</v>
      </c>
      <c r="J49" s="916">
        <v>37162.360999999997</v>
      </c>
      <c r="K49" s="878">
        <v>69582</v>
      </c>
      <c r="L49" s="916">
        <f t="shared" si="5"/>
        <v>0.53408009255267164</v>
      </c>
      <c r="N49" s="179"/>
      <c r="O49" s="179">
        <v>14451.36</v>
      </c>
      <c r="P49" s="179">
        <v>14451.36</v>
      </c>
      <c r="R49" s="179"/>
      <c r="S49" s="179"/>
      <c r="T49" s="179"/>
      <c r="V49" s="179"/>
      <c r="W49" s="179"/>
      <c r="X49" s="179"/>
      <c r="Z49" s="179"/>
      <c r="AA49" s="179">
        <v>16234.56</v>
      </c>
      <c r="AB49" s="179">
        <v>16234.56</v>
      </c>
      <c r="AD49" s="179"/>
      <c r="AE49" s="179"/>
      <c r="AF49" s="179"/>
      <c r="AH49" s="179"/>
      <c r="AI49" s="179">
        <v>6476.4409999999998</v>
      </c>
      <c r="AJ49" s="179">
        <v>6476.4409999999998</v>
      </c>
    </row>
    <row r="50" spans="1:36">
      <c r="A50" s="20" t="s">
        <v>21</v>
      </c>
      <c r="B50" s="13" t="s">
        <v>118</v>
      </c>
      <c r="D50" s="916">
        <v>0</v>
      </c>
      <c r="E50" s="20">
        <v>0</v>
      </c>
      <c r="F50" s="916">
        <v>0</v>
      </c>
      <c r="G50" s="916">
        <v>9101.3760000000002</v>
      </c>
      <c r="H50" s="858">
        <v>2</v>
      </c>
      <c r="I50" s="916">
        <f t="shared" si="4"/>
        <v>4550.6880000000001</v>
      </c>
      <c r="J50" s="916">
        <v>9101.3760000000002</v>
      </c>
      <c r="K50" s="878">
        <v>56234</v>
      </c>
      <c r="L50" s="916">
        <f t="shared" si="5"/>
        <v>0.16184827684319095</v>
      </c>
      <c r="N50" s="179"/>
      <c r="O50" s="179">
        <v>9101.3760000000002</v>
      </c>
      <c r="P50" s="179">
        <v>9101.3760000000002</v>
      </c>
      <c r="R50" s="179"/>
      <c r="S50" s="179"/>
      <c r="T50" s="179"/>
      <c r="V50" s="179"/>
      <c r="W50" s="179"/>
      <c r="X50" s="179"/>
      <c r="Z50" s="179"/>
      <c r="AA50" s="179"/>
      <c r="AB50" s="179"/>
      <c r="AD50" s="179"/>
      <c r="AE50" s="179"/>
      <c r="AF50" s="179"/>
      <c r="AH50" s="179"/>
      <c r="AI50" s="179"/>
      <c r="AJ50" s="179"/>
    </row>
    <row r="51" spans="1:36">
      <c r="A51" s="20" t="s">
        <v>23</v>
      </c>
      <c r="B51" s="13" t="s">
        <v>119</v>
      </c>
      <c r="D51" s="916">
        <v>416274.50199999998</v>
      </c>
      <c r="E51" s="20">
        <v>38</v>
      </c>
      <c r="F51" s="916">
        <f t="shared" si="3"/>
        <v>10954.592157894736</v>
      </c>
      <c r="G51" s="916">
        <v>83686.251000000004</v>
      </c>
      <c r="H51" s="858">
        <v>16</v>
      </c>
      <c r="I51" s="916">
        <f t="shared" si="4"/>
        <v>5230.3906875000002</v>
      </c>
      <c r="J51" s="916">
        <v>499960.75299999997</v>
      </c>
      <c r="K51" s="878">
        <v>80555</v>
      </c>
      <c r="L51" s="916">
        <f t="shared" si="5"/>
        <v>6.2064521507044876</v>
      </c>
      <c r="N51" s="179"/>
      <c r="O51" s="179">
        <v>28337.472000000002</v>
      </c>
      <c r="P51" s="179">
        <v>28337.472000000002</v>
      </c>
      <c r="R51" s="179">
        <v>416274.50199999998</v>
      </c>
      <c r="S51" s="179"/>
      <c r="T51" s="179">
        <v>416274.50199999998</v>
      </c>
      <c r="V51" s="179"/>
      <c r="W51" s="179"/>
      <c r="X51" s="179"/>
      <c r="Z51" s="179"/>
      <c r="AA51" s="179">
        <v>31955.040000000001</v>
      </c>
      <c r="AB51" s="179">
        <v>31955.040000000001</v>
      </c>
      <c r="AD51" s="179"/>
      <c r="AE51" s="179"/>
      <c r="AF51" s="179"/>
      <c r="AH51" s="179"/>
      <c r="AI51" s="179">
        <v>23393.739000000001</v>
      </c>
      <c r="AJ51" s="179">
        <v>23393.739000000001</v>
      </c>
    </row>
    <row r="52" spans="1:36">
      <c r="A52" s="20" t="s">
        <v>25</v>
      </c>
      <c r="B52" s="13" t="s">
        <v>120</v>
      </c>
      <c r="D52" s="916">
        <v>0</v>
      </c>
      <c r="E52" s="20">
        <v>0</v>
      </c>
      <c r="F52" s="916">
        <v>0</v>
      </c>
      <c r="G52" s="916">
        <v>33370.077400000002</v>
      </c>
      <c r="H52" s="858">
        <v>6</v>
      </c>
      <c r="I52" s="916">
        <f t="shared" si="4"/>
        <v>5561.6795666666667</v>
      </c>
      <c r="J52" s="916">
        <v>33370.077400000002</v>
      </c>
      <c r="K52" s="878">
        <v>136343</v>
      </c>
      <c r="L52" s="916">
        <f t="shared" si="5"/>
        <v>0.24475093990890623</v>
      </c>
      <c r="N52" s="179"/>
      <c r="O52" s="179">
        <v>23996.544000000002</v>
      </c>
      <c r="P52" s="179">
        <v>23996.544000000002</v>
      </c>
      <c r="R52" s="179"/>
      <c r="S52" s="179"/>
      <c r="T52" s="179"/>
      <c r="V52" s="179"/>
      <c r="W52" s="179"/>
      <c r="X52" s="179"/>
      <c r="Z52" s="179"/>
      <c r="AA52" s="179"/>
      <c r="AB52" s="179"/>
      <c r="AD52" s="179"/>
      <c r="AE52" s="179"/>
      <c r="AF52" s="179"/>
      <c r="AH52" s="179"/>
      <c r="AI52" s="179">
        <v>9373.5334000000003</v>
      </c>
      <c r="AJ52" s="179">
        <v>9373.5334000000003</v>
      </c>
    </row>
    <row r="53" spans="1:36">
      <c r="A53" s="20" t="s">
        <v>27</v>
      </c>
      <c r="B53" s="13" t="s">
        <v>121</v>
      </c>
      <c r="D53" s="916">
        <v>26668.25</v>
      </c>
      <c r="E53" s="20">
        <v>3</v>
      </c>
      <c r="F53" s="916">
        <f t="shared" si="3"/>
        <v>8889.4166666666661</v>
      </c>
      <c r="G53" s="916">
        <v>86341.785600000003</v>
      </c>
      <c r="H53" s="858">
        <v>23</v>
      </c>
      <c r="I53" s="916">
        <f t="shared" si="4"/>
        <v>3753.9906782608696</v>
      </c>
      <c r="J53" s="916">
        <v>113010.0356</v>
      </c>
      <c r="K53" s="878">
        <v>66844</v>
      </c>
      <c r="L53" s="916">
        <f t="shared" si="5"/>
        <v>1.6906533959667285</v>
      </c>
      <c r="N53" s="179"/>
      <c r="O53" s="179">
        <v>85048.185599999997</v>
      </c>
      <c r="P53" s="179">
        <v>85048.185599999997</v>
      </c>
      <c r="R53" s="179">
        <v>26668.25</v>
      </c>
      <c r="S53" s="179">
        <v>1293.5999999999999</v>
      </c>
      <c r="T53" s="179">
        <v>27961.85</v>
      </c>
      <c r="V53" s="179"/>
      <c r="W53" s="179"/>
      <c r="X53" s="179"/>
      <c r="Z53" s="179"/>
      <c r="AA53" s="179"/>
      <c r="AB53" s="179"/>
      <c r="AD53" s="179"/>
      <c r="AE53" s="179"/>
      <c r="AF53" s="179"/>
      <c r="AH53" s="179"/>
      <c r="AI53" s="179"/>
      <c r="AJ53" s="179"/>
    </row>
    <row r="54" spans="1:36">
      <c r="A54" s="20" t="s">
        <v>29</v>
      </c>
      <c r="B54" s="13" t="s">
        <v>122</v>
      </c>
      <c r="D54" s="916">
        <v>18805.738000000001</v>
      </c>
      <c r="E54" s="20">
        <v>3</v>
      </c>
      <c r="F54" s="916">
        <f t="shared" si="3"/>
        <v>6268.579333333334</v>
      </c>
      <c r="G54" s="916">
        <v>313611.07199999999</v>
      </c>
      <c r="H54" s="858">
        <v>74</v>
      </c>
      <c r="I54" s="916">
        <f t="shared" si="4"/>
        <v>4237.9874594594594</v>
      </c>
      <c r="J54" s="916">
        <v>332416.81</v>
      </c>
      <c r="K54" s="878">
        <v>74363</v>
      </c>
      <c r="L54" s="916">
        <f t="shared" si="5"/>
        <v>4.4701909551793229</v>
      </c>
      <c r="N54" s="179">
        <v>2318.4</v>
      </c>
      <c r="O54" s="179">
        <v>313611.07199999999</v>
      </c>
      <c r="P54" s="179">
        <v>315929.47200000001</v>
      </c>
      <c r="R54" s="179">
        <v>12162.388000000001</v>
      </c>
      <c r="S54" s="179"/>
      <c r="T54" s="179">
        <v>12162.388000000001</v>
      </c>
      <c r="V54" s="179">
        <v>4324.95</v>
      </c>
      <c r="W54" s="179"/>
      <c r="X54" s="179">
        <v>4324.95</v>
      </c>
      <c r="Z54" s="179"/>
      <c r="AA54" s="179"/>
      <c r="AB54" s="179"/>
      <c r="AD54" s="179"/>
      <c r="AE54" s="179"/>
      <c r="AF54" s="179"/>
      <c r="AH54" s="179"/>
      <c r="AI54" s="179"/>
      <c r="AJ54" s="179"/>
    </row>
    <row r="55" spans="1:36">
      <c r="A55" s="20" t="s">
        <v>31</v>
      </c>
      <c r="B55" s="13" t="s">
        <v>123</v>
      </c>
      <c r="D55" s="916">
        <v>46357.038</v>
      </c>
      <c r="E55" s="20">
        <v>10</v>
      </c>
      <c r="F55" s="916">
        <f t="shared" si="3"/>
        <v>4635.7038000000002</v>
      </c>
      <c r="G55" s="916">
        <v>88931.73599999999</v>
      </c>
      <c r="H55" s="858">
        <v>24</v>
      </c>
      <c r="I55" s="916">
        <f t="shared" si="4"/>
        <v>3705.4889999999996</v>
      </c>
      <c r="J55" s="916">
        <v>135288.774</v>
      </c>
      <c r="K55" s="878">
        <v>78617</v>
      </c>
      <c r="L55" s="916">
        <f t="shared" si="5"/>
        <v>1.7208590254016307</v>
      </c>
      <c r="N55" s="179"/>
      <c r="O55" s="179">
        <v>80026.751999999993</v>
      </c>
      <c r="P55" s="179">
        <v>80026.751999999993</v>
      </c>
      <c r="R55" s="179">
        <v>46357.038</v>
      </c>
      <c r="S55" s="179"/>
      <c r="T55" s="179">
        <v>46357.038</v>
      </c>
      <c r="V55" s="179"/>
      <c r="W55" s="179"/>
      <c r="X55" s="179"/>
      <c r="Z55" s="179"/>
      <c r="AA55" s="179"/>
      <c r="AB55" s="179"/>
      <c r="AD55" s="179"/>
      <c r="AE55" s="179"/>
      <c r="AF55" s="179"/>
      <c r="AH55" s="179"/>
      <c r="AI55" s="179">
        <v>8904.9840000000004</v>
      </c>
      <c r="AJ55" s="179">
        <v>8904.9840000000004</v>
      </c>
    </row>
    <row r="56" spans="1:36">
      <c r="A56" s="20" t="s">
        <v>33</v>
      </c>
      <c r="B56" s="13" t="s">
        <v>124</v>
      </c>
      <c r="D56" s="916">
        <v>14339.262000000001</v>
      </c>
      <c r="E56" s="20">
        <v>9</v>
      </c>
      <c r="F56" s="916">
        <f t="shared" si="3"/>
        <v>1593.2513333333334</v>
      </c>
      <c r="G56" s="916">
        <v>56697.634400000003</v>
      </c>
      <c r="H56" s="858">
        <v>12</v>
      </c>
      <c r="I56" s="916">
        <f t="shared" si="4"/>
        <v>4724.8028666666669</v>
      </c>
      <c r="J56" s="916">
        <v>71036.896399999998</v>
      </c>
      <c r="K56" s="878">
        <v>74042</v>
      </c>
      <c r="L56" s="916">
        <f t="shared" si="5"/>
        <v>0.95941352745738906</v>
      </c>
      <c r="N56" s="179"/>
      <c r="O56" s="179">
        <v>34723.008000000002</v>
      </c>
      <c r="P56" s="179">
        <v>34723.008000000002</v>
      </c>
      <c r="R56" s="179">
        <v>14339.262000000001</v>
      </c>
      <c r="S56" s="179"/>
      <c r="T56" s="179">
        <v>14339.262000000001</v>
      </c>
      <c r="V56" s="179"/>
      <c r="W56" s="179"/>
      <c r="X56" s="179"/>
      <c r="Z56" s="179"/>
      <c r="AA56" s="179">
        <v>9454.32</v>
      </c>
      <c r="AB56" s="179">
        <v>9454.32</v>
      </c>
      <c r="AD56" s="179"/>
      <c r="AE56" s="179"/>
      <c r="AF56" s="179"/>
      <c r="AH56" s="179"/>
      <c r="AI56" s="179">
        <v>12520.306399999999</v>
      </c>
      <c r="AJ56" s="179">
        <v>12520.306399999999</v>
      </c>
    </row>
    <row r="57" spans="1:36">
      <c r="A57" s="20" t="s">
        <v>35</v>
      </c>
      <c r="B57" s="13" t="s">
        <v>125</v>
      </c>
      <c r="D57" s="916">
        <v>230577.63399999999</v>
      </c>
      <c r="E57" s="20">
        <v>36</v>
      </c>
      <c r="F57" s="916">
        <f t="shared" si="3"/>
        <v>6404.9342777777774</v>
      </c>
      <c r="G57" s="916">
        <v>265171.40740000003</v>
      </c>
      <c r="H57" s="858">
        <v>45</v>
      </c>
      <c r="I57" s="916">
        <f t="shared" si="4"/>
        <v>5892.697942222223</v>
      </c>
      <c r="J57" s="916">
        <v>495749.04139999999</v>
      </c>
      <c r="K57" s="878">
        <v>168096</v>
      </c>
      <c r="L57" s="916">
        <f t="shared" si="5"/>
        <v>2.9492018929659243</v>
      </c>
      <c r="N57" s="179"/>
      <c r="O57" s="179">
        <v>152841.2928</v>
      </c>
      <c r="P57" s="179">
        <v>152841.2928</v>
      </c>
      <c r="R57" s="179">
        <v>230577.63399999999</v>
      </c>
      <c r="S57" s="179"/>
      <c r="T57" s="179">
        <v>230577.63399999999</v>
      </c>
      <c r="V57" s="179"/>
      <c r="W57" s="179"/>
      <c r="X57" s="179"/>
      <c r="Z57" s="179"/>
      <c r="AA57" s="179">
        <v>64841.04</v>
      </c>
      <c r="AB57" s="179">
        <v>64841.04</v>
      </c>
      <c r="AD57" s="179"/>
      <c r="AE57" s="179">
        <v>14688</v>
      </c>
      <c r="AF57" s="179">
        <v>14688</v>
      </c>
      <c r="AH57" s="179"/>
      <c r="AI57" s="179">
        <v>32801.0746</v>
      </c>
      <c r="AJ57" s="179">
        <v>32801.0746</v>
      </c>
    </row>
    <row r="58" spans="1:36">
      <c r="A58" s="20" t="s">
        <v>37</v>
      </c>
      <c r="B58" s="13" t="s">
        <v>126</v>
      </c>
      <c r="D58" s="916">
        <v>9777.4599999999991</v>
      </c>
      <c r="E58" s="20">
        <v>1</v>
      </c>
      <c r="F58" s="916">
        <f t="shared" si="3"/>
        <v>9777.4599999999991</v>
      </c>
      <c r="G58" s="916">
        <v>178157.06880000001</v>
      </c>
      <c r="H58" s="858">
        <v>40</v>
      </c>
      <c r="I58" s="916">
        <f t="shared" si="4"/>
        <v>4453.9267200000004</v>
      </c>
      <c r="J58" s="916">
        <v>187934.5288</v>
      </c>
      <c r="K58" s="878">
        <v>95184</v>
      </c>
      <c r="L58" s="916">
        <f t="shared" si="5"/>
        <v>1.974434030929568</v>
      </c>
      <c r="N58" s="179"/>
      <c r="O58" s="179">
        <v>176747.3088</v>
      </c>
      <c r="P58" s="179">
        <v>176747.3088</v>
      </c>
      <c r="R58" s="179">
        <v>9777.4599999999991</v>
      </c>
      <c r="S58" s="179"/>
      <c r="T58" s="179">
        <v>9777.4599999999991</v>
      </c>
      <c r="V58" s="179"/>
      <c r="W58" s="179"/>
      <c r="X58" s="179"/>
      <c r="Z58" s="179"/>
      <c r="AA58" s="179"/>
      <c r="AB58" s="179"/>
      <c r="AD58" s="179"/>
      <c r="AE58" s="179"/>
      <c r="AF58" s="179"/>
      <c r="AH58" s="179"/>
      <c r="AI58" s="179">
        <v>1409.76</v>
      </c>
      <c r="AJ58" s="179">
        <v>1409.76</v>
      </c>
    </row>
    <row r="59" spans="1:36">
      <c r="A59" s="20" t="s">
        <v>39</v>
      </c>
      <c r="B59" s="13" t="s">
        <v>127</v>
      </c>
      <c r="D59" s="916">
        <v>34847.156000000003</v>
      </c>
      <c r="E59" s="20">
        <v>10</v>
      </c>
      <c r="F59" s="916">
        <f t="shared" si="3"/>
        <v>3484.7156000000004</v>
      </c>
      <c r="G59" s="916">
        <v>287560.63380000001</v>
      </c>
      <c r="H59" s="858">
        <v>67</v>
      </c>
      <c r="I59" s="916">
        <f t="shared" si="4"/>
        <v>4291.9497582089552</v>
      </c>
      <c r="J59" s="916">
        <v>322407.78980000003</v>
      </c>
      <c r="K59" s="878">
        <v>107396</v>
      </c>
      <c r="L59" s="916">
        <f t="shared" si="5"/>
        <v>3.0020465361838431</v>
      </c>
      <c r="N59" s="179">
        <v>2252.16</v>
      </c>
      <c r="O59" s="179">
        <v>275823.5808</v>
      </c>
      <c r="P59" s="179">
        <v>278075.74080000003</v>
      </c>
      <c r="R59" s="179">
        <v>32594.995999999999</v>
      </c>
      <c r="S59" s="179"/>
      <c r="T59" s="179">
        <v>32594.995999999999</v>
      </c>
      <c r="V59" s="179"/>
      <c r="W59" s="179"/>
      <c r="X59" s="179"/>
      <c r="Z59" s="179"/>
      <c r="AA59" s="179"/>
      <c r="AB59" s="179"/>
      <c r="AD59" s="179"/>
      <c r="AE59" s="179"/>
      <c r="AF59" s="179"/>
      <c r="AH59" s="179"/>
      <c r="AI59" s="179">
        <v>11737.053</v>
      </c>
      <c r="AJ59" s="179">
        <v>11737.053</v>
      </c>
    </row>
    <row r="60" spans="1:36">
      <c r="A60" s="20" t="s">
        <v>41</v>
      </c>
      <c r="B60" s="13" t="s">
        <v>128</v>
      </c>
      <c r="D60" s="916">
        <v>24710.112000000001</v>
      </c>
      <c r="E60" s="20">
        <v>5</v>
      </c>
      <c r="F60" s="916">
        <f t="shared" si="3"/>
        <v>4942.0223999999998</v>
      </c>
      <c r="G60" s="916">
        <v>51030.04</v>
      </c>
      <c r="H60" s="858">
        <v>11</v>
      </c>
      <c r="I60" s="916">
        <f t="shared" si="4"/>
        <v>4639.0945454545454</v>
      </c>
      <c r="J60" s="916">
        <v>75740.152000000002</v>
      </c>
      <c r="K60" s="878">
        <v>61717</v>
      </c>
      <c r="L60" s="916">
        <f t="shared" si="5"/>
        <v>1.2272170066594295</v>
      </c>
      <c r="N60" s="179"/>
      <c r="O60" s="179">
        <v>29370.815999999999</v>
      </c>
      <c r="P60" s="179">
        <v>29370.815999999999</v>
      </c>
      <c r="R60" s="179">
        <v>24710.112000000001</v>
      </c>
      <c r="S60" s="179"/>
      <c r="T60" s="179">
        <v>24710.112000000001</v>
      </c>
      <c r="V60" s="179"/>
      <c r="W60" s="179"/>
      <c r="X60" s="179"/>
      <c r="Z60" s="179"/>
      <c r="AA60" s="179">
        <v>16956</v>
      </c>
      <c r="AB60" s="179">
        <v>16956</v>
      </c>
      <c r="AD60" s="179"/>
      <c r="AE60" s="179"/>
      <c r="AF60" s="179"/>
      <c r="AH60" s="179"/>
      <c r="AI60" s="179">
        <v>4703.2240000000002</v>
      </c>
      <c r="AJ60" s="179">
        <v>4703.2240000000002</v>
      </c>
    </row>
    <row r="61" spans="1:36">
      <c r="A61" s="20" t="s">
        <v>43</v>
      </c>
      <c r="B61" s="13" t="s">
        <v>129</v>
      </c>
      <c r="D61" s="916">
        <v>1306.3399999999999</v>
      </c>
      <c r="E61" s="20">
        <v>1</v>
      </c>
      <c r="F61" s="916">
        <f t="shared" si="3"/>
        <v>1306.3399999999999</v>
      </c>
      <c r="G61" s="916">
        <v>396389.10719999997</v>
      </c>
      <c r="H61" s="858">
        <v>70</v>
      </c>
      <c r="I61" s="916">
        <f t="shared" si="4"/>
        <v>5662.7015314285709</v>
      </c>
      <c r="J61" s="916">
        <v>397695.4472</v>
      </c>
      <c r="K61" s="878">
        <v>53413</v>
      </c>
      <c r="L61" s="916">
        <f t="shared" si="5"/>
        <v>7.4456676689195511</v>
      </c>
      <c r="N61" s="179"/>
      <c r="O61" s="179">
        <v>391044.30719999998</v>
      </c>
      <c r="P61" s="179">
        <v>391044.30719999998</v>
      </c>
      <c r="R61" s="179">
        <v>1306.3399999999999</v>
      </c>
      <c r="S61" s="179"/>
      <c r="T61" s="179">
        <v>1306.3399999999999</v>
      </c>
      <c r="V61" s="179"/>
      <c r="W61" s="179"/>
      <c r="X61" s="179"/>
      <c r="Z61" s="179"/>
      <c r="AA61" s="179"/>
      <c r="AB61" s="179"/>
      <c r="AD61" s="179"/>
      <c r="AE61" s="179">
        <v>5344.8</v>
      </c>
      <c r="AF61" s="179">
        <v>5344.8</v>
      </c>
      <c r="AH61" s="179"/>
      <c r="AI61" s="179"/>
      <c r="AJ61" s="179"/>
    </row>
    <row r="62" spans="1:36">
      <c r="A62" s="20" t="s">
        <v>17</v>
      </c>
      <c r="B62" s="13" t="s">
        <v>130</v>
      </c>
      <c r="D62" s="916">
        <v>2037.9839999999999</v>
      </c>
      <c r="E62" s="20">
        <v>1</v>
      </c>
      <c r="F62" s="916">
        <f t="shared" si="3"/>
        <v>2037.9839999999999</v>
      </c>
      <c r="G62" s="916">
        <v>203146.59839999999</v>
      </c>
      <c r="H62" s="858">
        <v>36</v>
      </c>
      <c r="I62" s="916">
        <f t="shared" si="4"/>
        <v>5642.9610666666667</v>
      </c>
      <c r="J62" s="916">
        <v>205184.58240000001</v>
      </c>
      <c r="K62" s="878">
        <v>26664</v>
      </c>
      <c r="L62" s="916">
        <f t="shared" si="5"/>
        <v>7.6951913591359142</v>
      </c>
      <c r="N62" s="179">
        <v>2037.9839999999999</v>
      </c>
      <c r="O62" s="179">
        <v>203146.59839999999</v>
      </c>
      <c r="P62" s="179">
        <v>205184.58240000001</v>
      </c>
      <c r="R62" s="179"/>
      <c r="S62" s="179"/>
      <c r="T62" s="179"/>
      <c r="V62" s="179"/>
      <c r="W62" s="179"/>
      <c r="X62" s="179"/>
      <c r="Z62" s="179"/>
      <c r="AA62" s="179"/>
      <c r="AB62" s="179"/>
      <c r="AD62" s="179"/>
      <c r="AE62" s="179"/>
      <c r="AF62" s="179"/>
      <c r="AH62" s="179"/>
      <c r="AI62" s="179"/>
      <c r="AJ62" s="179"/>
    </row>
    <row r="63" spans="1:36">
      <c r="A63" s="20" t="s">
        <v>252</v>
      </c>
      <c r="B63" s="13" t="s">
        <v>45</v>
      </c>
      <c r="D63" s="916">
        <v>0</v>
      </c>
      <c r="E63" s="20">
        <v>0</v>
      </c>
      <c r="F63" s="916">
        <v>0</v>
      </c>
      <c r="G63" s="916">
        <v>321108.81699999998</v>
      </c>
      <c r="H63" s="858">
        <v>51</v>
      </c>
      <c r="I63" s="916">
        <f t="shared" si="4"/>
        <v>6296.25131372549</v>
      </c>
      <c r="J63" s="916">
        <v>321108.81699999998</v>
      </c>
      <c r="K63" s="878">
        <v>46478</v>
      </c>
      <c r="L63" s="916">
        <f t="shared" si="5"/>
        <v>6.9088346529540852</v>
      </c>
      <c r="N63" s="179"/>
      <c r="O63" s="179">
        <v>210987.8688</v>
      </c>
      <c r="P63" s="179">
        <v>210987.8688</v>
      </c>
      <c r="R63" s="179"/>
      <c r="S63" s="179"/>
      <c r="T63" s="179"/>
      <c r="V63" s="179"/>
      <c r="W63" s="179"/>
      <c r="X63" s="179"/>
      <c r="Z63" s="179"/>
      <c r="AA63" s="179"/>
      <c r="AB63" s="179"/>
      <c r="AD63" s="179"/>
      <c r="AE63" s="179"/>
      <c r="AF63" s="179"/>
      <c r="AH63" s="179"/>
      <c r="AI63" s="179">
        <v>110120.9482</v>
      </c>
      <c r="AJ63" s="179">
        <v>110120.9482</v>
      </c>
    </row>
    <row r="64" spans="1:36">
      <c r="A64" s="20" t="s">
        <v>253</v>
      </c>
      <c r="B64" s="13" t="s">
        <v>46</v>
      </c>
      <c r="D64" s="916">
        <v>27187.248</v>
      </c>
      <c r="E64" s="20">
        <v>10</v>
      </c>
      <c r="F64" s="916">
        <f t="shared" si="3"/>
        <v>2718.7248</v>
      </c>
      <c r="G64" s="916">
        <v>514161.50400000002</v>
      </c>
      <c r="H64" s="858">
        <v>112</v>
      </c>
      <c r="I64" s="916">
        <f t="shared" si="4"/>
        <v>4590.7277142857147</v>
      </c>
      <c r="J64" s="916">
        <v>541348.75199999998</v>
      </c>
      <c r="K64" s="879">
        <v>61973</v>
      </c>
      <c r="L64" s="916">
        <f t="shared" si="5"/>
        <v>8.7352355380568962</v>
      </c>
      <c r="N64" s="179">
        <v>1033.3440000000001</v>
      </c>
      <c r="O64" s="179">
        <v>514161.50400000002</v>
      </c>
      <c r="P64" s="179">
        <v>515194.848</v>
      </c>
      <c r="R64" s="179">
        <v>6835.7939999999999</v>
      </c>
      <c r="S64" s="179"/>
      <c r="T64" s="179">
        <v>6835.7939999999999</v>
      </c>
      <c r="V64" s="179">
        <v>19318.11</v>
      </c>
      <c r="W64" s="179"/>
      <c r="X64" s="179">
        <v>19318.11</v>
      </c>
      <c r="Z64" s="179"/>
      <c r="AA64" s="179"/>
      <c r="AB64" s="179"/>
      <c r="AD64" s="179"/>
      <c r="AE64" s="179"/>
      <c r="AF64" s="179"/>
      <c r="AH64" s="179"/>
      <c r="AI64" s="179"/>
      <c r="AJ64" s="179"/>
    </row>
    <row r="65" spans="1:36">
      <c r="A65" s="20" t="s">
        <v>254</v>
      </c>
      <c r="B65" s="13" t="s">
        <v>47</v>
      </c>
      <c r="D65" s="916">
        <v>503940.27679999999</v>
      </c>
      <c r="E65" s="20">
        <v>80</v>
      </c>
      <c r="F65" s="916">
        <f t="shared" si="3"/>
        <v>6299.2534599999999</v>
      </c>
      <c r="G65" s="916">
        <v>800792.19819999998</v>
      </c>
      <c r="H65" s="858">
        <v>150</v>
      </c>
      <c r="I65" s="916">
        <f t="shared" si="4"/>
        <v>5338.6146546666669</v>
      </c>
      <c r="J65" s="916">
        <v>1304732.4750000001</v>
      </c>
      <c r="K65" s="878">
        <v>189111</v>
      </c>
      <c r="L65" s="916">
        <f t="shared" si="5"/>
        <v>6.8992944619826453</v>
      </c>
      <c r="N65" s="179">
        <v>225.21600000000001</v>
      </c>
      <c r="O65" s="179">
        <v>360784.99200000003</v>
      </c>
      <c r="P65" s="179">
        <v>361010.20799999998</v>
      </c>
      <c r="R65" s="179">
        <v>503715.06079999998</v>
      </c>
      <c r="S65" s="179"/>
      <c r="T65" s="179">
        <v>503715.06079999998</v>
      </c>
      <c r="V65" s="179"/>
      <c r="W65" s="179"/>
      <c r="X65" s="179"/>
      <c r="Z65" s="179"/>
      <c r="AA65" s="179">
        <v>283815.36</v>
      </c>
      <c r="AB65" s="179">
        <v>283815.36</v>
      </c>
      <c r="AD65" s="179"/>
      <c r="AE65" s="179">
        <v>70269.84</v>
      </c>
      <c r="AF65" s="179">
        <v>70269.84</v>
      </c>
      <c r="AH65" s="179"/>
      <c r="AI65" s="179">
        <v>85922.006200000003</v>
      </c>
      <c r="AJ65" s="179">
        <v>85922.006200000003</v>
      </c>
    </row>
    <row r="66" spans="1:36" ht="15.75" thickBot="1">
      <c r="A66" s="20" t="s">
        <v>255</v>
      </c>
      <c r="B66" s="13" t="s">
        <v>48</v>
      </c>
      <c r="D66" s="916">
        <v>4198.1239999999998</v>
      </c>
      <c r="E66" s="20">
        <v>2</v>
      </c>
      <c r="F66" s="916">
        <f t="shared" si="3"/>
        <v>2099.0619999999999</v>
      </c>
      <c r="G66" s="916">
        <v>128629.0224</v>
      </c>
      <c r="H66" s="886">
        <v>28</v>
      </c>
      <c r="I66" s="916">
        <f t="shared" si="4"/>
        <v>4593.8936571428576</v>
      </c>
      <c r="J66" s="916">
        <v>132827.1464</v>
      </c>
      <c r="K66" s="878">
        <v>47527</v>
      </c>
      <c r="L66" s="916">
        <f t="shared" si="5"/>
        <v>2.794772369390031</v>
      </c>
      <c r="N66" s="179"/>
      <c r="O66" s="179">
        <v>46937.222399999999</v>
      </c>
      <c r="P66" s="179">
        <v>46937.222399999999</v>
      </c>
      <c r="R66" s="179">
        <v>4198.1239999999998</v>
      </c>
      <c r="S66" s="179"/>
      <c r="T66" s="179">
        <v>4198.1239999999998</v>
      </c>
      <c r="V66" s="179"/>
      <c r="W66" s="179"/>
      <c r="X66" s="179"/>
      <c r="Z66" s="179"/>
      <c r="AA66" s="179"/>
      <c r="AB66" s="179"/>
      <c r="AD66" s="179"/>
      <c r="AE66" s="179">
        <v>81691.8</v>
      </c>
      <c r="AF66" s="179">
        <v>81691.8</v>
      </c>
      <c r="AH66" s="13"/>
      <c r="AI66" s="13"/>
      <c r="AJ66" s="13"/>
    </row>
    <row r="67" spans="1:36" ht="15.75" thickBot="1">
      <c r="A67" s="20" t="s">
        <v>256</v>
      </c>
      <c r="B67" s="13" t="s">
        <v>131</v>
      </c>
      <c r="D67" s="927">
        <v>38028.606</v>
      </c>
      <c r="E67" s="56">
        <v>9</v>
      </c>
      <c r="F67" s="927">
        <f t="shared" si="3"/>
        <v>4225.4006666666664</v>
      </c>
      <c r="G67" s="927">
        <v>130849.60799999998</v>
      </c>
      <c r="H67" s="928">
        <v>39</v>
      </c>
      <c r="I67" s="927">
        <f t="shared" si="4"/>
        <v>3355.1181538461533</v>
      </c>
      <c r="J67" s="916">
        <v>168878.21399999998</v>
      </c>
      <c r="K67" s="915">
        <f>SUM(K42:K66)</f>
        <v>2127687</v>
      </c>
      <c r="L67" s="916">
        <f t="shared" si="5"/>
        <v>7.9371737478303894E-2</v>
      </c>
      <c r="N67" s="179"/>
      <c r="O67" s="179">
        <v>106074.52799999999</v>
      </c>
      <c r="P67" s="179">
        <v>106074.52799999999</v>
      </c>
      <c r="R67" s="179">
        <v>38028.606</v>
      </c>
      <c r="S67" s="179">
        <v>4915.68</v>
      </c>
      <c r="T67" s="179">
        <v>42944.286</v>
      </c>
      <c r="V67" s="179"/>
      <c r="W67" s="179"/>
      <c r="X67" s="179"/>
      <c r="Z67" s="179"/>
      <c r="AA67" s="179"/>
      <c r="AB67" s="179"/>
      <c r="AD67" s="179"/>
      <c r="AE67" s="179">
        <v>19859.399999999998</v>
      </c>
      <c r="AF67" s="179">
        <v>19859.399999999998</v>
      </c>
      <c r="AH67" s="13"/>
      <c r="AI67" s="13"/>
      <c r="AJ67" s="13"/>
    </row>
    <row r="68" spans="1:36">
      <c r="A68" s="20"/>
      <c r="B68" s="13" t="s">
        <v>2144</v>
      </c>
      <c r="D68" s="960">
        <f>SUM(D42:D67)</f>
        <v>1489996.1657999998</v>
      </c>
      <c r="E68" s="20">
        <v>239</v>
      </c>
      <c r="F68" s="916">
        <f t="shared" si="3"/>
        <v>6234.2935807531376</v>
      </c>
      <c r="G68" s="960">
        <f>SUM(G42:G67)</f>
        <v>6217000.2109999992</v>
      </c>
      <c r="H68" s="20">
        <v>1200</v>
      </c>
      <c r="I68" s="916">
        <f t="shared" si="4"/>
        <v>5180.8335091666659</v>
      </c>
    </row>
    <row r="69" spans="1:36">
      <c r="E69" s="75"/>
    </row>
    <row r="70" spans="1:36">
      <c r="D70" s="844" t="s">
        <v>2149</v>
      </c>
      <c r="E70" s="930" t="s">
        <v>2145</v>
      </c>
      <c r="F70" s="844" t="s">
        <v>2146</v>
      </c>
      <c r="G70" s="844" t="s">
        <v>2097</v>
      </c>
      <c r="H70" s="930" t="s">
        <v>2147</v>
      </c>
      <c r="I70" s="844" t="s">
        <v>2148</v>
      </c>
      <c r="J70" s="954"/>
      <c r="K70" s="922"/>
    </row>
    <row r="71" spans="1:36">
      <c r="D71" s="844" t="s">
        <v>204</v>
      </c>
      <c r="E71" s="934">
        <f>MIN(F42:F66)</f>
        <v>0</v>
      </c>
      <c r="F71" s="844">
        <f>MAX(F42:F66)</f>
        <v>10954.592157894736</v>
      </c>
      <c r="G71" s="844">
        <f>AVERAGE(F42:F66)</f>
        <v>3534.2771231602342</v>
      </c>
      <c r="H71" s="934">
        <f>STDEV(F42:F66)</f>
        <v>3338.669690519157</v>
      </c>
      <c r="I71" s="844" t="s">
        <v>2161</v>
      </c>
      <c r="J71" s="937">
        <f>SUM(G71-H71)</f>
        <v>195.60743264107714</v>
      </c>
      <c r="K71" s="935">
        <f>SUM(H71+G71)</f>
        <v>6872.9468136793912</v>
      </c>
    </row>
    <row r="72" spans="1:36">
      <c r="D72" s="844" t="s">
        <v>290</v>
      </c>
      <c r="E72" s="934">
        <f>MIN(I42:I66)</f>
        <v>3705.4889999999996</v>
      </c>
      <c r="F72" s="844">
        <f>MAX(I42:I66)</f>
        <v>9037.1561890909088</v>
      </c>
      <c r="G72" s="844">
        <f>AVERAGE(I42:I66)</f>
        <v>5286.8423762270886</v>
      </c>
      <c r="H72" s="934">
        <f>STDEV(I42:I66)</f>
        <v>1169.9907122724908</v>
      </c>
      <c r="I72" s="844" t="s">
        <v>2162</v>
      </c>
      <c r="J72" s="937">
        <f>SUM(G72-H72)</f>
        <v>4116.8516639545978</v>
      </c>
      <c r="K72" s="935">
        <f>SUM(H72+G72)</f>
        <v>6456.8330884995794</v>
      </c>
    </row>
    <row r="73" spans="1:36">
      <c r="E73" s="75"/>
    </row>
    <row r="74" spans="1:36">
      <c r="E74" s="75"/>
    </row>
    <row r="75" spans="1:36">
      <c r="E75" s="75"/>
    </row>
    <row r="76" spans="1:36">
      <c r="E76" s="75"/>
    </row>
    <row r="77" spans="1:36">
      <c r="A77" s="176" t="s">
        <v>380</v>
      </c>
      <c r="D77" s="44" t="s">
        <v>381</v>
      </c>
      <c r="E77" s="44"/>
      <c r="F77" s="44"/>
      <c r="N77" s="44" t="s">
        <v>209</v>
      </c>
      <c r="R77" s="44" t="s">
        <v>211</v>
      </c>
      <c r="V77" s="44" t="s">
        <v>213</v>
      </c>
      <c r="Z77" s="44" t="s">
        <v>215</v>
      </c>
      <c r="AD77" s="44" t="s">
        <v>229</v>
      </c>
      <c r="AH77" s="16" t="s">
        <v>382</v>
      </c>
    </row>
    <row r="79" spans="1:36">
      <c r="A79" s="932" t="s">
        <v>383</v>
      </c>
      <c r="B79" s="933" t="s">
        <v>1</v>
      </c>
      <c r="C79" s="145"/>
      <c r="D79" s="143" t="s">
        <v>204</v>
      </c>
      <c r="E79" s="143" t="s">
        <v>2136</v>
      </c>
      <c r="F79" s="919" t="s">
        <v>2133</v>
      </c>
      <c r="G79" s="143" t="s">
        <v>290</v>
      </c>
      <c r="H79" s="143" t="s">
        <v>2137</v>
      </c>
      <c r="I79" s="143" t="s">
        <v>2134</v>
      </c>
      <c r="J79" s="143" t="s">
        <v>2</v>
      </c>
      <c r="K79" s="143" t="s">
        <v>2138</v>
      </c>
      <c r="L79" s="143" t="s">
        <v>2135</v>
      </c>
      <c r="N79" s="182" t="s">
        <v>204</v>
      </c>
      <c r="O79" s="182" t="s">
        <v>290</v>
      </c>
      <c r="P79" s="182" t="s">
        <v>2</v>
      </c>
      <c r="R79" s="182" t="s">
        <v>204</v>
      </c>
      <c r="S79" s="182" t="s">
        <v>290</v>
      </c>
      <c r="T79" s="182" t="s">
        <v>2</v>
      </c>
      <c r="V79" s="182" t="s">
        <v>204</v>
      </c>
      <c r="W79" s="182" t="s">
        <v>290</v>
      </c>
      <c r="X79" s="182" t="s">
        <v>2</v>
      </c>
      <c r="Z79" s="182" t="s">
        <v>204</v>
      </c>
      <c r="AA79" s="182" t="s">
        <v>290</v>
      </c>
      <c r="AB79" s="182" t="s">
        <v>2</v>
      </c>
      <c r="AD79" s="182" t="s">
        <v>204</v>
      </c>
      <c r="AE79" s="182" t="s">
        <v>290</v>
      </c>
      <c r="AF79" s="182" t="s">
        <v>2</v>
      </c>
      <c r="AH79" s="183" t="s">
        <v>204</v>
      </c>
      <c r="AI79" s="183" t="s">
        <v>290</v>
      </c>
      <c r="AJ79" s="183" t="s">
        <v>2</v>
      </c>
    </row>
    <row r="80" spans="1:36">
      <c r="A80" s="20" t="s">
        <v>104</v>
      </c>
      <c r="B80" s="13" t="s">
        <v>4</v>
      </c>
      <c r="D80" s="916">
        <v>15961.931</v>
      </c>
      <c r="E80" s="20">
        <v>68</v>
      </c>
      <c r="F80" s="916">
        <f t="shared" ref="F80:F106" si="6">SUM(D80/E80)</f>
        <v>234.7342794117647</v>
      </c>
      <c r="G80" s="916">
        <v>240873.14600000001</v>
      </c>
      <c r="H80" s="858">
        <v>883</v>
      </c>
      <c r="I80" s="916">
        <f>SUM(G80/H80)</f>
        <v>272.78951981879953</v>
      </c>
      <c r="J80" s="916">
        <v>256835.07699999999</v>
      </c>
      <c r="K80" s="878"/>
      <c r="L80" s="916" t="e">
        <f>SUM(J80/K80)</f>
        <v>#DIV/0!</v>
      </c>
      <c r="N80" s="179">
        <v>9490.616</v>
      </c>
      <c r="O80" s="179">
        <v>233124.05</v>
      </c>
      <c r="P80" s="179">
        <v>242614.666</v>
      </c>
      <c r="R80" s="179">
        <v>4845.7259999999997</v>
      </c>
      <c r="S80" s="179"/>
      <c r="T80" s="179">
        <v>4845.7259999999997</v>
      </c>
      <c r="V80" s="179"/>
      <c r="W80" s="179">
        <v>537.99599999999998</v>
      </c>
      <c r="X80" s="179">
        <v>537.99599999999998</v>
      </c>
      <c r="Z80" s="179">
        <v>1512.8430000000001</v>
      </c>
      <c r="AA80" s="179"/>
      <c r="AB80" s="179">
        <v>1512.8430000000001</v>
      </c>
      <c r="AD80" s="179">
        <v>112.746</v>
      </c>
      <c r="AE80" s="179">
        <v>7211.1</v>
      </c>
      <c r="AF80" s="179">
        <v>7323.8459999999995</v>
      </c>
      <c r="AH80" s="179">
        <f t="shared" ref="AH80:AJ105" si="7">SUM(N80+R80+V80+Z80+AD80)</f>
        <v>15961.931</v>
      </c>
      <c r="AI80" s="179">
        <f t="shared" si="7"/>
        <v>240873.14600000001</v>
      </c>
      <c r="AJ80" s="179">
        <f t="shared" si="7"/>
        <v>256835.07699999999</v>
      </c>
    </row>
    <row r="81" spans="1:36">
      <c r="A81" s="20" t="s">
        <v>5</v>
      </c>
      <c r="B81" s="13" t="s">
        <v>111</v>
      </c>
      <c r="D81" s="916">
        <v>57378.633999999998</v>
      </c>
      <c r="E81" s="20">
        <v>207</v>
      </c>
      <c r="F81" s="916">
        <f t="shared" si="6"/>
        <v>277.19146859903378</v>
      </c>
      <c r="G81" s="916">
        <v>365531.91300000006</v>
      </c>
      <c r="H81" s="858">
        <v>1919</v>
      </c>
      <c r="I81" s="916">
        <f t="shared" ref="I81:I106" si="8">SUM(G81/H81)</f>
        <v>190.48041323606049</v>
      </c>
      <c r="J81" s="916">
        <v>422910.54700000008</v>
      </c>
      <c r="K81" s="878"/>
      <c r="L81" s="916" t="e">
        <f t="shared" ref="L81:L105" si="9">SUM(J81/K81)</f>
        <v>#DIV/0!</v>
      </c>
      <c r="N81" s="179">
        <v>14171.596</v>
      </c>
      <c r="O81" s="179">
        <v>328659.804</v>
      </c>
      <c r="P81" s="179">
        <v>342831.4</v>
      </c>
      <c r="R81" s="179">
        <v>18932.418000000001</v>
      </c>
      <c r="S81" s="179">
        <v>289.36200000000002</v>
      </c>
      <c r="T81" s="179">
        <v>19221.78</v>
      </c>
      <c r="V81" s="179">
        <v>361.2</v>
      </c>
      <c r="W81" s="179">
        <v>19552.683000000001</v>
      </c>
      <c r="X81" s="179">
        <v>19913.883000000002</v>
      </c>
      <c r="Z81" s="179">
        <v>21525.887999999999</v>
      </c>
      <c r="AA81" s="179"/>
      <c r="AB81" s="179">
        <v>21525.887999999999</v>
      </c>
      <c r="AD81" s="179">
        <v>2387.5320000000002</v>
      </c>
      <c r="AE81" s="179">
        <v>17030.063999999998</v>
      </c>
      <c r="AF81" s="179">
        <v>19417.596000000001</v>
      </c>
      <c r="AH81" s="179">
        <f t="shared" si="7"/>
        <v>57378.633999999998</v>
      </c>
      <c r="AI81" s="179">
        <f t="shared" si="7"/>
        <v>365531.91300000006</v>
      </c>
      <c r="AJ81" s="179">
        <f t="shared" si="7"/>
        <v>422910.54700000008</v>
      </c>
    </row>
    <row r="82" spans="1:36">
      <c r="A82" s="20" t="s">
        <v>7</v>
      </c>
      <c r="B82" s="13" t="s">
        <v>112</v>
      </c>
      <c r="D82" s="916">
        <v>70706.922999999995</v>
      </c>
      <c r="E82" s="20">
        <v>217</v>
      </c>
      <c r="F82" s="916">
        <f t="shared" si="6"/>
        <v>325.83835483870968</v>
      </c>
      <c r="G82" s="916">
        <v>533469.84</v>
      </c>
      <c r="H82" s="858">
        <v>1938</v>
      </c>
      <c r="I82" s="916">
        <f t="shared" si="8"/>
        <v>275.26823529411763</v>
      </c>
      <c r="J82" s="916">
        <v>604176.76300000004</v>
      </c>
      <c r="K82" s="878"/>
      <c r="L82" s="916" t="e">
        <f t="shared" si="9"/>
        <v>#DIV/0!</v>
      </c>
      <c r="N82" s="179">
        <v>6488.674</v>
      </c>
      <c r="O82" s="179">
        <v>512978.42599999998</v>
      </c>
      <c r="P82" s="179">
        <v>519467.1</v>
      </c>
      <c r="R82" s="179">
        <v>29056.695</v>
      </c>
      <c r="S82" s="179">
        <v>58.551000000000002</v>
      </c>
      <c r="T82" s="179">
        <v>29115.245999999999</v>
      </c>
      <c r="V82" s="179"/>
      <c r="W82" s="179">
        <v>3480.1990000000001</v>
      </c>
      <c r="X82" s="179">
        <v>3480.1990000000001</v>
      </c>
      <c r="Z82" s="179">
        <v>34845.762000000002</v>
      </c>
      <c r="AA82" s="179"/>
      <c r="AB82" s="179">
        <v>34845.762000000002</v>
      </c>
      <c r="AD82" s="179">
        <v>315.79199999999997</v>
      </c>
      <c r="AE82" s="179">
        <v>16952.664000000001</v>
      </c>
      <c r="AF82" s="179">
        <v>17268.455999999998</v>
      </c>
      <c r="AH82" s="179">
        <f t="shared" si="7"/>
        <v>70706.922999999995</v>
      </c>
      <c r="AI82" s="179">
        <f t="shared" si="7"/>
        <v>533469.84</v>
      </c>
      <c r="AJ82" s="179">
        <f t="shared" si="7"/>
        <v>604176.76300000004</v>
      </c>
    </row>
    <row r="83" spans="1:36">
      <c r="A83" s="20" t="s">
        <v>9</v>
      </c>
      <c r="B83" s="13" t="s">
        <v>113</v>
      </c>
      <c r="D83" s="916">
        <v>126832.425</v>
      </c>
      <c r="E83" s="20">
        <v>417</v>
      </c>
      <c r="F83" s="916">
        <f t="shared" si="6"/>
        <v>304.15449640287773</v>
      </c>
      <c r="G83" s="916">
        <v>662160.28899999987</v>
      </c>
      <c r="H83" s="858">
        <v>4007</v>
      </c>
      <c r="I83" s="916">
        <f t="shared" si="8"/>
        <v>165.2508832043923</v>
      </c>
      <c r="J83" s="916">
        <v>788992.71399999992</v>
      </c>
      <c r="K83" s="878"/>
      <c r="L83" s="916" t="e">
        <f t="shared" si="9"/>
        <v>#DIV/0!</v>
      </c>
      <c r="N83" s="179">
        <v>7525.0680000000002</v>
      </c>
      <c r="O83" s="179">
        <v>646623.96299999999</v>
      </c>
      <c r="P83" s="179">
        <v>654149.03099999996</v>
      </c>
      <c r="R83" s="179">
        <v>58997.31</v>
      </c>
      <c r="S83" s="179">
        <v>270.22199999999998</v>
      </c>
      <c r="T83" s="179">
        <v>59267.531999999999</v>
      </c>
      <c r="V83" s="179"/>
      <c r="W83" s="179">
        <v>1368.5039999999999</v>
      </c>
      <c r="X83" s="179">
        <v>1368.5039999999999</v>
      </c>
      <c r="Z83" s="179">
        <v>60219.747000000003</v>
      </c>
      <c r="AA83" s="179"/>
      <c r="AB83" s="179">
        <v>60219.747000000003</v>
      </c>
      <c r="AD83" s="179">
        <v>90.3</v>
      </c>
      <c r="AE83" s="179">
        <v>13897.6</v>
      </c>
      <c r="AF83" s="179">
        <v>13987.9</v>
      </c>
      <c r="AH83" s="179">
        <f t="shared" si="7"/>
        <v>126832.425</v>
      </c>
      <c r="AI83" s="179">
        <f t="shared" si="7"/>
        <v>662160.28899999987</v>
      </c>
      <c r="AJ83" s="179">
        <f t="shared" si="7"/>
        <v>788992.71399999992</v>
      </c>
    </row>
    <row r="84" spans="1:36">
      <c r="A84" s="20" t="s">
        <v>11</v>
      </c>
      <c r="B84" s="13" t="s">
        <v>114</v>
      </c>
      <c r="D84" s="916">
        <v>88005.878000000012</v>
      </c>
      <c r="E84" s="20">
        <v>276</v>
      </c>
      <c r="F84" s="916">
        <f t="shared" si="6"/>
        <v>318.86187681159424</v>
      </c>
      <c r="G84" s="916">
        <v>722550.68099999998</v>
      </c>
      <c r="H84" s="858">
        <v>3102</v>
      </c>
      <c r="I84" s="916">
        <f t="shared" si="8"/>
        <v>232.93058704061895</v>
      </c>
      <c r="J84" s="916">
        <v>810556.55899999989</v>
      </c>
      <c r="K84" s="878"/>
      <c r="L84" s="916" t="e">
        <f t="shared" si="9"/>
        <v>#DIV/0!</v>
      </c>
      <c r="N84" s="179">
        <v>52713.73</v>
      </c>
      <c r="O84" s="179">
        <v>645547.31299999997</v>
      </c>
      <c r="P84" s="179">
        <v>698261.04299999995</v>
      </c>
      <c r="R84" s="179">
        <v>19314.522000000001</v>
      </c>
      <c r="S84" s="179"/>
      <c r="T84" s="179">
        <v>19314.522000000001</v>
      </c>
      <c r="V84" s="179">
        <v>1773.4059999999999</v>
      </c>
      <c r="W84" s="179">
        <v>66537.683999999994</v>
      </c>
      <c r="X84" s="179">
        <v>68311.09</v>
      </c>
      <c r="Z84" s="179">
        <v>10402.59</v>
      </c>
      <c r="AA84" s="179"/>
      <c r="AB84" s="179">
        <v>10402.59</v>
      </c>
      <c r="AD84" s="179">
        <v>3801.63</v>
      </c>
      <c r="AE84" s="179">
        <v>10465.683999999999</v>
      </c>
      <c r="AF84" s="179">
        <v>14267.314</v>
      </c>
      <c r="AH84" s="179">
        <f t="shared" si="7"/>
        <v>88005.878000000012</v>
      </c>
      <c r="AI84" s="179">
        <f t="shared" si="7"/>
        <v>722550.68099999998</v>
      </c>
      <c r="AJ84" s="179">
        <f t="shared" si="7"/>
        <v>810556.55899999989</v>
      </c>
    </row>
    <row r="85" spans="1:36">
      <c r="A85" s="20" t="s">
        <v>13</v>
      </c>
      <c r="B85" s="13" t="s">
        <v>115</v>
      </c>
      <c r="D85" s="916">
        <v>66254.331000000006</v>
      </c>
      <c r="E85" s="20">
        <v>172</v>
      </c>
      <c r="F85" s="916">
        <f t="shared" si="6"/>
        <v>385.19959883720935</v>
      </c>
      <c r="G85" s="916">
        <v>557424.47399999993</v>
      </c>
      <c r="H85" s="858">
        <v>1697</v>
      </c>
      <c r="I85" s="916">
        <f t="shared" si="8"/>
        <v>328.47641367118439</v>
      </c>
      <c r="J85" s="916">
        <v>623678.80499999993</v>
      </c>
      <c r="K85" s="878"/>
      <c r="L85" s="916" t="e">
        <f t="shared" si="9"/>
        <v>#DIV/0!</v>
      </c>
      <c r="N85" s="179">
        <v>7820.7939999999999</v>
      </c>
      <c r="O85" s="179">
        <v>534241.44299999997</v>
      </c>
      <c r="P85" s="179">
        <v>542062.23699999996</v>
      </c>
      <c r="R85" s="179">
        <v>49122.896999999997</v>
      </c>
      <c r="S85" s="179">
        <v>153.12</v>
      </c>
      <c r="T85" s="179">
        <v>49276.017</v>
      </c>
      <c r="V85" s="179"/>
      <c r="W85" s="179">
        <v>3260.489</v>
      </c>
      <c r="X85" s="179">
        <v>3260.489</v>
      </c>
      <c r="Z85" s="179">
        <v>6586.0739999999996</v>
      </c>
      <c r="AA85" s="179"/>
      <c r="AB85" s="179">
        <v>6586.0739999999996</v>
      </c>
      <c r="AD85" s="179">
        <v>2724.5659999999998</v>
      </c>
      <c r="AE85" s="179">
        <v>19769.421999999999</v>
      </c>
      <c r="AF85" s="179">
        <v>22493.988000000001</v>
      </c>
      <c r="AH85" s="179">
        <f t="shared" si="7"/>
        <v>66254.331000000006</v>
      </c>
      <c r="AI85" s="179">
        <f t="shared" si="7"/>
        <v>557424.47399999993</v>
      </c>
      <c r="AJ85" s="179">
        <f t="shared" si="7"/>
        <v>623678.80499999993</v>
      </c>
    </row>
    <row r="86" spans="1:36">
      <c r="A86" s="20" t="s">
        <v>15</v>
      </c>
      <c r="B86" s="13" t="s">
        <v>116</v>
      </c>
      <c r="D86" s="916">
        <v>95235.631999999998</v>
      </c>
      <c r="E86" s="20">
        <v>284</v>
      </c>
      <c r="F86" s="916">
        <f t="shared" si="6"/>
        <v>335.33673239436621</v>
      </c>
      <c r="G86" s="916">
        <v>812606.326</v>
      </c>
      <c r="H86" s="858">
        <v>3969</v>
      </c>
      <c r="I86" s="916">
        <f t="shared" si="8"/>
        <v>204.73830335097003</v>
      </c>
      <c r="J86" s="916">
        <v>907841.9580000001</v>
      </c>
      <c r="K86" s="878"/>
      <c r="L86" s="916" t="e">
        <f t="shared" si="9"/>
        <v>#DIV/0!</v>
      </c>
      <c r="N86" s="179">
        <v>37168.169000000002</v>
      </c>
      <c r="O86" s="179">
        <v>578467.90700000001</v>
      </c>
      <c r="P86" s="179">
        <v>615636.076</v>
      </c>
      <c r="R86" s="179">
        <v>23236.133999999998</v>
      </c>
      <c r="S86" s="179">
        <v>925.15800000000002</v>
      </c>
      <c r="T86" s="179">
        <v>24161.292000000001</v>
      </c>
      <c r="V86" s="179">
        <v>8854.3019999999997</v>
      </c>
      <c r="W86" s="179">
        <v>220862.80100000001</v>
      </c>
      <c r="X86" s="179">
        <v>229717.103</v>
      </c>
      <c r="Z86" s="179">
        <v>18536.307000000001</v>
      </c>
      <c r="AA86" s="179"/>
      <c r="AB86" s="179">
        <v>18536.307000000001</v>
      </c>
      <c r="AD86" s="179">
        <v>7440.72</v>
      </c>
      <c r="AE86" s="179">
        <v>12350.46</v>
      </c>
      <c r="AF86" s="179">
        <v>19791.18</v>
      </c>
      <c r="AH86" s="179">
        <f t="shared" si="7"/>
        <v>95235.631999999998</v>
      </c>
      <c r="AI86" s="179">
        <f t="shared" si="7"/>
        <v>812606.326</v>
      </c>
      <c r="AJ86" s="179">
        <f t="shared" si="7"/>
        <v>907841.9580000001</v>
      </c>
    </row>
    <row r="87" spans="1:36">
      <c r="A87" s="20" t="s">
        <v>19</v>
      </c>
      <c r="B87" s="13" t="s">
        <v>117</v>
      </c>
      <c r="D87" s="916">
        <v>70905.464000000007</v>
      </c>
      <c r="E87" s="20">
        <v>151</v>
      </c>
      <c r="F87" s="916">
        <f t="shared" si="6"/>
        <v>469.57260927152322</v>
      </c>
      <c r="G87" s="916">
        <v>562829.61800000002</v>
      </c>
      <c r="H87" s="858">
        <v>2063</v>
      </c>
      <c r="I87" s="916">
        <f t="shared" si="8"/>
        <v>272.8209491032477</v>
      </c>
      <c r="J87" s="916">
        <v>633735.08200000005</v>
      </c>
      <c r="K87" s="878"/>
      <c r="L87" s="916" t="e">
        <f t="shared" si="9"/>
        <v>#DIV/0!</v>
      </c>
      <c r="N87" s="179">
        <v>9405.0949999999993</v>
      </c>
      <c r="O87" s="179">
        <v>529006.52300000004</v>
      </c>
      <c r="P87" s="179">
        <v>538411.61800000002</v>
      </c>
      <c r="R87" s="179">
        <v>13230.438</v>
      </c>
      <c r="S87" s="179">
        <v>440.22</v>
      </c>
      <c r="T87" s="179">
        <v>13670.657999999999</v>
      </c>
      <c r="V87" s="179">
        <v>105.65900000000001</v>
      </c>
      <c r="W87" s="179">
        <v>6623.5659999999998</v>
      </c>
      <c r="X87" s="179">
        <v>6729.2250000000004</v>
      </c>
      <c r="Z87" s="179">
        <v>46505.675999999999</v>
      </c>
      <c r="AA87" s="179">
        <v>6103.4849999999997</v>
      </c>
      <c r="AB87" s="179">
        <v>52609.161</v>
      </c>
      <c r="AD87" s="179">
        <v>1658.596</v>
      </c>
      <c r="AE87" s="179">
        <v>20655.824000000001</v>
      </c>
      <c r="AF87" s="179">
        <v>22314.42</v>
      </c>
      <c r="AH87" s="179">
        <f t="shared" si="7"/>
        <v>70905.464000000007</v>
      </c>
      <c r="AI87" s="179">
        <f t="shared" si="7"/>
        <v>562829.61800000002</v>
      </c>
      <c r="AJ87" s="179">
        <f t="shared" si="7"/>
        <v>633735.08200000005</v>
      </c>
    </row>
    <row r="88" spans="1:36">
      <c r="A88" s="20" t="s">
        <v>21</v>
      </c>
      <c r="B88" s="13" t="s">
        <v>118</v>
      </c>
      <c r="D88" s="916">
        <v>112051.524</v>
      </c>
      <c r="E88" s="20">
        <v>321</v>
      </c>
      <c r="F88" s="916">
        <f t="shared" si="6"/>
        <v>349.0701682242991</v>
      </c>
      <c r="G88" s="916">
        <v>346719.46100000001</v>
      </c>
      <c r="H88" s="858">
        <v>1874</v>
      </c>
      <c r="I88" s="916">
        <f t="shared" si="8"/>
        <v>185.01572091782285</v>
      </c>
      <c r="J88" s="916">
        <v>458770.98499999993</v>
      </c>
      <c r="K88" s="878"/>
      <c r="L88" s="916" t="e">
        <f t="shared" si="9"/>
        <v>#DIV/0!</v>
      </c>
      <c r="N88" s="179">
        <v>68605.812000000005</v>
      </c>
      <c r="O88" s="179">
        <v>336102.908</v>
      </c>
      <c r="P88" s="179">
        <v>404708.72</v>
      </c>
      <c r="R88" s="179">
        <v>19094.585999999999</v>
      </c>
      <c r="S88" s="179">
        <v>474.93299999999999</v>
      </c>
      <c r="T88" s="179">
        <v>19569.519</v>
      </c>
      <c r="V88" s="179"/>
      <c r="W88" s="179">
        <v>738.03599999999994</v>
      </c>
      <c r="X88" s="179">
        <v>738.03599999999994</v>
      </c>
      <c r="Z88" s="179">
        <v>24351.126</v>
      </c>
      <c r="AA88" s="179"/>
      <c r="AB88" s="179">
        <v>24351.126</v>
      </c>
      <c r="AD88" s="179"/>
      <c r="AE88" s="179">
        <v>9403.5840000000007</v>
      </c>
      <c r="AF88" s="179">
        <v>9403.5840000000007</v>
      </c>
      <c r="AH88" s="179">
        <f t="shared" si="7"/>
        <v>112051.524</v>
      </c>
      <c r="AI88" s="179">
        <f t="shared" si="7"/>
        <v>346719.46100000001</v>
      </c>
      <c r="AJ88" s="179">
        <f t="shared" si="7"/>
        <v>458770.98499999993</v>
      </c>
    </row>
    <row r="89" spans="1:36">
      <c r="A89" s="20" t="s">
        <v>23</v>
      </c>
      <c r="B89" s="13" t="s">
        <v>119</v>
      </c>
      <c r="D89" s="916">
        <v>268772.98700000002</v>
      </c>
      <c r="E89" s="20">
        <v>558</v>
      </c>
      <c r="F89" s="916">
        <f t="shared" si="6"/>
        <v>481.6720197132617</v>
      </c>
      <c r="G89" s="916">
        <v>878323.13500000001</v>
      </c>
      <c r="H89" s="858">
        <v>3959</v>
      </c>
      <c r="I89" s="916">
        <f t="shared" si="8"/>
        <v>221.85479540287952</v>
      </c>
      <c r="J89" s="916">
        <v>1147096.122</v>
      </c>
      <c r="K89" s="878"/>
      <c r="L89" s="916" t="e">
        <f t="shared" si="9"/>
        <v>#DIV/0!</v>
      </c>
      <c r="N89" s="179">
        <v>8012.4459999999999</v>
      </c>
      <c r="O89" s="179">
        <v>762922.26800000004</v>
      </c>
      <c r="P89" s="179">
        <v>770934.71400000004</v>
      </c>
      <c r="R89" s="179">
        <v>197715.85200000001</v>
      </c>
      <c r="S89" s="179">
        <v>4501.902</v>
      </c>
      <c r="T89" s="179">
        <v>202217.75399999999</v>
      </c>
      <c r="V89" s="179"/>
      <c r="W89" s="179">
        <v>26448.082999999999</v>
      </c>
      <c r="X89" s="179">
        <v>26448.082999999999</v>
      </c>
      <c r="Z89" s="179">
        <v>56539.821000000004</v>
      </c>
      <c r="AA89" s="179"/>
      <c r="AB89" s="179">
        <v>56539.821000000004</v>
      </c>
      <c r="AD89" s="179">
        <v>6504.8680000000004</v>
      </c>
      <c r="AE89" s="179">
        <v>84450.881999999998</v>
      </c>
      <c r="AF89" s="179">
        <v>90955.75</v>
      </c>
      <c r="AH89" s="179">
        <f t="shared" si="7"/>
        <v>268772.98700000002</v>
      </c>
      <c r="AI89" s="179">
        <f t="shared" si="7"/>
        <v>878323.13500000001</v>
      </c>
      <c r="AJ89" s="179">
        <f t="shared" si="7"/>
        <v>1147096.122</v>
      </c>
    </row>
    <row r="90" spans="1:36">
      <c r="A90" s="20" t="s">
        <v>25</v>
      </c>
      <c r="B90" s="13" t="s">
        <v>120</v>
      </c>
      <c r="D90" s="916">
        <v>106116.982</v>
      </c>
      <c r="E90" s="20">
        <v>406</v>
      </c>
      <c r="F90" s="916">
        <f t="shared" si="6"/>
        <v>261.37187684729065</v>
      </c>
      <c r="G90" s="916">
        <v>747247.6939999999</v>
      </c>
      <c r="H90" s="858">
        <v>3813</v>
      </c>
      <c r="I90" s="916">
        <f t="shared" si="8"/>
        <v>195.97369367951742</v>
      </c>
      <c r="J90" s="916">
        <v>853364.67599999986</v>
      </c>
      <c r="K90" s="878"/>
      <c r="L90" s="916" t="e">
        <f t="shared" si="9"/>
        <v>#DIV/0!</v>
      </c>
      <c r="N90" s="179">
        <v>11450.696</v>
      </c>
      <c r="O90" s="179">
        <v>714042.01899999997</v>
      </c>
      <c r="P90" s="179">
        <v>725492.71499999997</v>
      </c>
      <c r="R90" s="179">
        <v>62624.775000000001</v>
      </c>
      <c r="S90" s="179">
        <v>572.63400000000001</v>
      </c>
      <c r="T90" s="179">
        <v>63197.409</v>
      </c>
      <c r="V90" s="179"/>
      <c r="W90" s="179">
        <v>2319.933</v>
      </c>
      <c r="X90" s="179">
        <v>2319.933</v>
      </c>
      <c r="Z90" s="179">
        <v>31010.715</v>
      </c>
      <c r="AA90" s="179"/>
      <c r="AB90" s="179">
        <v>31010.715</v>
      </c>
      <c r="AD90" s="179">
        <v>1030.796</v>
      </c>
      <c r="AE90" s="179">
        <v>30313.108</v>
      </c>
      <c r="AF90" s="179">
        <v>31343.903999999999</v>
      </c>
      <c r="AH90" s="179">
        <f t="shared" si="7"/>
        <v>106116.982</v>
      </c>
      <c r="AI90" s="179">
        <f t="shared" si="7"/>
        <v>747247.6939999999</v>
      </c>
      <c r="AJ90" s="179">
        <f t="shared" si="7"/>
        <v>853364.67599999986</v>
      </c>
    </row>
    <row r="91" spans="1:36">
      <c r="A91" s="20" t="s">
        <v>27</v>
      </c>
      <c r="B91" s="13" t="s">
        <v>121</v>
      </c>
      <c r="D91" s="916">
        <v>51597.813999999998</v>
      </c>
      <c r="E91" s="20">
        <v>129</v>
      </c>
      <c r="F91" s="916">
        <f t="shared" si="6"/>
        <v>399.98305426356586</v>
      </c>
      <c r="G91" s="916">
        <v>344326.70199999999</v>
      </c>
      <c r="H91" s="858">
        <v>1634</v>
      </c>
      <c r="I91" s="916">
        <f t="shared" si="8"/>
        <v>210.72625581395349</v>
      </c>
      <c r="J91" s="916">
        <v>395924.51599999995</v>
      </c>
      <c r="K91" s="878"/>
      <c r="L91" s="916" t="e">
        <f t="shared" si="9"/>
        <v>#DIV/0!</v>
      </c>
      <c r="N91" s="179">
        <v>2152.8380000000002</v>
      </c>
      <c r="O91" s="179">
        <v>338513.946</v>
      </c>
      <c r="P91" s="179">
        <v>340666.78399999999</v>
      </c>
      <c r="R91" s="179">
        <v>17122.991999999998</v>
      </c>
      <c r="S91" s="179"/>
      <c r="T91" s="179">
        <v>17122.991999999998</v>
      </c>
      <c r="V91" s="179"/>
      <c r="W91" s="179">
        <v>345.197</v>
      </c>
      <c r="X91" s="179">
        <v>345.197</v>
      </c>
      <c r="Z91" s="179">
        <v>30631.482</v>
      </c>
      <c r="AA91" s="179">
        <v>218.97900000000001</v>
      </c>
      <c r="AB91" s="179">
        <v>30850.460999999999</v>
      </c>
      <c r="AD91" s="179">
        <v>1690.502</v>
      </c>
      <c r="AE91" s="179">
        <v>5248.58</v>
      </c>
      <c r="AF91" s="179">
        <v>6939.0820000000003</v>
      </c>
      <c r="AH91" s="179">
        <f t="shared" si="7"/>
        <v>51597.813999999998</v>
      </c>
      <c r="AI91" s="179">
        <f t="shared" si="7"/>
        <v>344326.70199999999</v>
      </c>
      <c r="AJ91" s="179">
        <f t="shared" si="7"/>
        <v>395924.51599999995</v>
      </c>
    </row>
    <row r="92" spans="1:36">
      <c r="A92" s="20" t="s">
        <v>29</v>
      </c>
      <c r="B92" s="13" t="s">
        <v>122</v>
      </c>
      <c r="D92" s="916">
        <v>77501.159</v>
      </c>
      <c r="E92" s="20">
        <v>290</v>
      </c>
      <c r="F92" s="916">
        <f t="shared" si="6"/>
        <v>267.24537586206895</v>
      </c>
      <c r="G92" s="916">
        <v>447514.73299999995</v>
      </c>
      <c r="H92" s="858">
        <v>2311</v>
      </c>
      <c r="I92" s="916">
        <f t="shared" si="8"/>
        <v>193.64549242752054</v>
      </c>
      <c r="J92" s="916">
        <v>525015.89199999999</v>
      </c>
      <c r="K92" s="878"/>
      <c r="L92" s="916" t="e">
        <f t="shared" si="9"/>
        <v>#DIV/0!</v>
      </c>
      <c r="N92" s="179">
        <v>14860.628000000001</v>
      </c>
      <c r="O92" s="179">
        <v>429139.91899999999</v>
      </c>
      <c r="P92" s="179">
        <v>444000.54700000002</v>
      </c>
      <c r="R92" s="179">
        <v>51448.754999999997</v>
      </c>
      <c r="S92" s="179">
        <v>1092.3720000000001</v>
      </c>
      <c r="T92" s="179">
        <v>52541.127</v>
      </c>
      <c r="V92" s="179"/>
      <c r="W92" s="179">
        <v>5162.0320000000002</v>
      </c>
      <c r="X92" s="179">
        <v>5162.0320000000002</v>
      </c>
      <c r="Z92" s="179">
        <v>11065.356</v>
      </c>
      <c r="AA92" s="179"/>
      <c r="AB92" s="179">
        <v>11065.356</v>
      </c>
      <c r="AD92" s="179">
        <v>126.42</v>
      </c>
      <c r="AE92" s="179">
        <v>12120.41</v>
      </c>
      <c r="AF92" s="179">
        <v>12246.83</v>
      </c>
      <c r="AH92" s="179">
        <f t="shared" si="7"/>
        <v>77501.159</v>
      </c>
      <c r="AI92" s="179">
        <f t="shared" si="7"/>
        <v>447514.73299999995</v>
      </c>
      <c r="AJ92" s="179">
        <f t="shared" si="7"/>
        <v>525015.89199999999</v>
      </c>
    </row>
    <row r="93" spans="1:36">
      <c r="A93" s="20" t="s">
        <v>31</v>
      </c>
      <c r="B93" s="13" t="s">
        <v>123</v>
      </c>
      <c r="D93" s="916">
        <v>128734.53299999998</v>
      </c>
      <c r="E93" s="20">
        <v>339</v>
      </c>
      <c r="F93" s="916">
        <f t="shared" si="6"/>
        <v>379.74788495575217</v>
      </c>
      <c r="G93" s="916">
        <v>592688.13099999994</v>
      </c>
      <c r="H93" s="858">
        <v>3166</v>
      </c>
      <c r="I93" s="916">
        <f t="shared" si="8"/>
        <v>187.20408433354388</v>
      </c>
      <c r="J93" s="916">
        <v>721422.66399999999</v>
      </c>
      <c r="K93" s="878"/>
      <c r="L93" s="916" t="e">
        <f t="shared" si="9"/>
        <v>#DIV/0!</v>
      </c>
      <c r="N93" s="179">
        <v>3360.4839999999999</v>
      </c>
      <c r="O93" s="179">
        <v>575135.61</v>
      </c>
      <c r="P93" s="179">
        <v>578496.09400000004</v>
      </c>
      <c r="R93" s="179">
        <v>65919.03</v>
      </c>
      <c r="S93" s="179">
        <v>58.551000000000002</v>
      </c>
      <c r="T93" s="179">
        <v>65977.581000000006</v>
      </c>
      <c r="V93" s="179"/>
      <c r="W93" s="179">
        <v>9497.69</v>
      </c>
      <c r="X93" s="179">
        <v>9497.69</v>
      </c>
      <c r="Z93" s="179">
        <v>57008.576999999997</v>
      </c>
      <c r="AA93" s="179"/>
      <c r="AB93" s="179">
        <v>57008.576999999997</v>
      </c>
      <c r="AD93" s="179">
        <v>2446.442</v>
      </c>
      <c r="AE93" s="179">
        <v>7996.28</v>
      </c>
      <c r="AF93" s="179">
        <v>10442.722</v>
      </c>
      <c r="AH93" s="179">
        <f t="shared" si="7"/>
        <v>128734.53299999998</v>
      </c>
      <c r="AI93" s="179">
        <f t="shared" si="7"/>
        <v>592688.13099999994</v>
      </c>
      <c r="AJ93" s="179">
        <f t="shared" si="7"/>
        <v>721422.66399999999</v>
      </c>
    </row>
    <row r="94" spans="1:36">
      <c r="A94" s="20" t="s">
        <v>33</v>
      </c>
      <c r="B94" s="13" t="s">
        <v>124</v>
      </c>
      <c r="D94" s="916">
        <v>81910.85100000001</v>
      </c>
      <c r="E94" s="20">
        <v>283</v>
      </c>
      <c r="F94" s="916">
        <f t="shared" si="6"/>
        <v>289.43763604240286</v>
      </c>
      <c r="G94" s="916">
        <v>665471.93500000006</v>
      </c>
      <c r="H94" s="858">
        <v>2945</v>
      </c>
      <c r="I94" s="916">
        <f t="shared" si="8"/>
        <v>225.96670118845503</v>
      </c>
      <c r="J94" s="916">
        <v>747382.78600000008</v>
      </c>
      <c r="K94" s="878"/>
      <c r="L94" s="916" t="e">
        <f t="shared" si="9"/>
        <v>#DIV/0!</v>
      </c>
      <c r="N94" s="179">
        <v>9868.3770000000004</v>
      </c>
      <c r="O94" s="179">
        <v>614330.78599999996</v>
      </c>
      <c r="P94" s="179">
        <v>624199.16299999994</v>
      </c>
      <c r="R94" s="179">
        <v>55447.71</v>
      </c>
      <c r="S94" s="179">
        <v>289.79700000000003</v>
      </c>
      <c r="T94" s="179">
        <v>55737.506999999998</v>
      </c>
      <c r="V94" s="179"/>
      <c r="W94" s="179">
        <v>16160.93</v>
      </c>
      <c r="X94" s="179">
        <v>16160.93</v>
      </c>
      <c r="Z94" s="179">
        <v>12018.876</v>
      </c>
      <c r="AA94" s="179"/>
      <c r="AB94" s="179">
        <v>12018.876</v>
      </c>
      <c r="AD94" s="179">
        <v>4575.8879999999999</v>
      </c>
      <c r="AE94" s="179">
        <v>34690.421999999999</v>
      </c>
      <c r="AF94" s="179">
        <v>39266.31</v>
      </c>
      <c r="AH94" s="179">
        <f t="shared" si="7"/>
        <v>81910.85100000001</v>
      </c>
      <c r="AI94" s="179">
        <f t="shared" si="7"/>
        <v>665471.93500000006</v>
      </c>
      <c r="AJ94" s="179">
        <f t="shared" si="7"/>
        <v>747382.78600000008</v>
      </c>
    </row>
    <row r="95" spans="1:36">
      <c r="A95" s="20" t="s">
        <v>35</v>
      </c>
      <c r="B95" s="13" t="s">
        <v>125</v>
      </c>
      <c r="D95" s="916">
        <v>455985.66399999993</v>
      </c>
      <c r="E95" s="20">
        <v>998</v>
      </c>
      <c r="F95" s="916">
        <f t="shared" si="6"/>
        <v>456.89946292585165</v>
      </c>
      <c r="G95" s="916">
        <v>1656793.605</v>
      </c>
      <c r="H95" s="858">
        <v>6335</v>
      </c>
      <c r="I95" s="916">
        <f t="shared" si="8"/>
        <v>261.53016653512231</v>
      </c>
      <c r="J95" s="916">
        <v>2112779.2689999999</v>
      </c>
      <c r="K95" s="878"/>
      <c r="L95" s="916" t="e">
        <f t="shared" si="9"/>
        <v>#DIV/0!</v>
      </c>
      <c r="N95" s="179">
        <v>15965.630999999999</v>
      </c>
      <c r="O95" s="179">
        <v>1284690.676</v>
      </c>
      <c r="P95" s="179">
        <v>1300656.307</v>
      </c>
      <c r="R95" s="179">
        <v>317195.03999999998</v>
      </c>
      <c r="S95" s="179">
        <v>4618.482</v>
      </c>
      <c r="T95" s="179">
        <v>321813.522</v>
      </c>
      <c r="V95" s="179">
        <v>78.435000000000002</v>
      </c>
      <c r="W95" s="179">
        <v>62364.290999999997</v>
      </c>
      <c r="X95" s="179">
        <v>62442.726000000002</v>
      </c>
      <c r="Z95" s="179">
        <v>77727.191999999995</v>
      </c>
      <c r="AA95" s="179">
        <v>95.7</v>
      </c>
      <c r="AB95" s="179">
        <v>77822.892000000007</v>
      </c>
      <c r="AD95" s="179">
        <v>45019.366000000002</v>
      </c>
      <c r="AE95" s="179">
        <v>305024.45600000001</v>
      </c>
      <c r="AF95" s="179">
        <v>350043.82199999999</v>
      </c>
      <c r="AH95" s="179">
        <f t="shared" si="7"/>
        <v>455985.66399999993</v>
      </c>
      <c r="AI95" s="179">
        <f t="shared" si="7"/>
        <v>1656793.605</v>
      </c>
      <c r="AJ95" s="179">
        <f t="shared" si="7"/>
        <v>2112779.2689999999</v>
      </c>
    </row>
    <row r="96" spans="1:36">
      <c r="A96" s="20" t="s">
        <v>37</v>
      </c>
      <c r="B96" s="13" t="s">
        <v>126</v>
      </c>
      <c r="D96" s="916">
        <v>60895.766000000003</v>
      </c>
      <c r="E96" s="20">
        <v>266</v>
      </c>
      <c r="F96" s="916">
        <f t="shared" si="6"/>
        <v>228.93145112781957</v>
      </c>
      <c r="G96" s="916">
        <v>526645.17099999997</v>
      </c>
      <c r="H96" s="858">
        <v>3065</v>
      </c>
      <c r="I96" s="916">
        <f t="shared" si="8"/>
        <v>171.82550440456768</v>
      </c>
      <c r="J96" s="916">
        <v>587540.93699999992</v>
      </c>
      <c r="K96" s="878"/>
      <c r="L96" s="916" t="e">
        <f t="shared" si="9"/>
        <v>#DIV/0!</v>
      </c>
      <c r="N96" s="179">
        <v>18704.618999999999</v>
      </c>
      <c r="O96" s="179">
        <v>499548.95600000001</v>
      </c>
      <c r="P96" s="179">
        <v>518253.57500000001</v>
      </c>
      <c r="R96" s="179">
        <v>25197.026999999998</v>
      </c>
      <c r="S96" s="179"/>
      <c r="T96" s="179">
        <v>25197.026999999998</v>
      </c>
      <c r="V96" s="179">
        <v>1330.7639999999999</v>
      </c>
      <c r="W96" s="179">
        <v>6176.027</v>
      </c>
      <c r="X96" s="179">
        <v>7506.7910000000002</v>
      </c>
      <c r="Z96" s="179">
        <v>15353.412</v>
      </c>
      <c r="AA96" s="179"/>
      <c r="AB96" s="179">
        <v>15353.412</v>
      </c>
      <c r="AD96" s="179">
        <v>309.94400000000002</v>
      </c>
      <c r="AE96" s="179">
        <v>20920.187999999998</v>
      </c>
      <c r="AF96" s="179">
        <v>21230.132000000001</v>
      </c>
      <c r="AH96" s="179">
        <f t="shared" si="7"/>
        <v>60895.766000000003</v>
      </c>
      <c r="AI96" s="179">
        <f t="shared" si="7"/>
        <v>526645.17099999997</v>
      </c>
      <c r="AJ96" s="179">
        <f t="shared" si="7"/>
        <v>587540.93699999992</v>
      </c>
    </row>
    <row r="97" spans="1:36">
      <c r="A97" s="20" t="s">
        <v>39</v>
      </c>
      <c r="B97" s="13" t="s">
        <v>127</v>
      </c>
      <c r="D97" s="916">
        <v>94451.482999999993</v>
      </c>
      <c r="E97" s="20">
        <v>355</v>
      </c>
      <c r="F97" s="916">
        <f t="shared" si="6"/>
        <v>266.06051549295773</v>
      </c>
      <c r="G97" s="916">
        <v>525181.51399999997</v>
      </c>
      <c r="H97" s="858">
        <v>2891</v>
      </c>
      <c r="I97" s="916">
        <f t="shared" si="8"/>
        <v>181.6608488412314</v>
      </c>
      <c r="J97" s="916">
        <v>619632.99699999997</v>
      </c>
      <c r="K97" s="878"/>
      <c r="L97" s="916" t="e">
        <f t="shared" si="9"/>
        <v>#DIV/0!</v>
      </c>
      <c r="N97" s="179">
        <v>4430.7709999999997</v>
      </c>
      <c r="O97" s="179">
        <v>512361.71399999998</v>
      </c>
      <c r="P97" s="179">
        <v>516792.48499999999</v>
      </c>
      <c r="R97" s="179">
        <v>44211.747000000003</v>
      </c>
      <c r="S97" s="179">
        <v>2718.924</v>
      </c>
      <c r="T97" s="179">
        <v>46930.671000000002</v>
      </c>
      <c r="V97" s="179"/>
      <c r="W97" s="179">
        <v>839.79399999999998</v>
      </c>
      <c r="X97" s="179">
        <v>839.79399999999998</v>
      </c>
      <c r="Z97" s="179">
        <v>45373.718999999997</v>
      </c>
      <c r="AA97" s="179"/>
      <c r="AB97" s="179">
        <v>45373.718999999997</v>
      </c>
      <c r="AD97" s="179">
        <v>435.24599999999998</v>
      </c>
      <c r="AE97" s="179">
        <v>9261.0820000000003</v>
      </c>
      <c r="AF97" s="179">
        <v>9696.3279999999995</v>
      </c>
      <c r="AH97" s="179">
        <f t="shared" si="7"/>
        <v>94451.482999999993</v>
      </c>
      <c r="AI97" s="179">
        <f t="shared" si="7"/>
        <v>525181.51399999997</v>
      </c>
      <c r="AJ97" s="179">
        <f t="shared" si="7"/>
        <v>619632.99699999997</v>
      </c>
    </row>
    <row r="98" spans="1:36">
      <c r="A98" s="20" t="s">
        <v>41</v>
      </c>
      <c r="B98" s="13" t="s">
        <v>128</v>
      </c>
      <c r="D98" s="916">
        <v>88776.793999999994</v>
      </c>
      <c r="E98" s="20">
        <v>286</v>
      </c>
      <c r="F98" s="916">
        <f t="shared" si="6"/>
        <v>310.40837062937061</v>
      </c>
      <c r="G98" s="916">
        <v>537164.16399999999</v>
      </c>
      <c r="H98" s="858">
        <v>2026</v>
      </c>
      <c r="I98" s="916">
        <f t="shared" si="8"/>
        <v>265.13532280355378</v>
      </c>
      <c r="J98" s="916">
        <v>625940.9580000001</v>
      </c>
      <c r="K98" s="878"/>
      <c r="L98" s="916" t="e">
        <f t="shared" si="9"/>
        <v>#DIV/0!</v>
      </c>
      <c r="N98" s="179">
        <v>18391.233</v>
      </c>
      <c r="O98" s="179">
        <v>450178.03700000001</v>
      </c>
      <c r="P98" s="179">
        <v>468569.27</v>
      </c>
      <c r="R98" s="179">
        <v>42420.678</v>
      </c>
      <c r="S98" s="179">
        <v>928.29</v>
      </c>
      <c r="T98" s="179">
        <v>43348.968000000001</v>
      </c>
      <c r="V98" s="179"/>
      <c r="W98" s="179">
        <v>30817.285</v>
      </c>
      <c r="X98" s="179">
        <v>30817.285</v>
      </c>
      <c r="Z98" s="179">
        <v>23882.978999999999</v>
      </c>
      <c r="AA98" s="179"/>
      <c r="AB98" s="179">
        <v>23882.978999999999</v>
      </c>
      <c r="AD98" s="179">
        <v>4081.904</v>
      </c>
      <c r="AE98" s="179">
        <v>55240.552000000003</v>
      </c>
      <c r="AF98" s="179">
        <v>59322.455999999998</v>
      </c>
      <c r="AH98" s="179">
        <f t="shared" si="7"/>
        <v>88776.793999999994</v>
      </c>
      <c r="AI98" s="179">
        <f t="shared" si="7"/>
        <v>537164.16399999999</v>
      </c>
      <c r="AJ98" s="179">
        <f t="shared" si="7"/>
        <v>625940.9580000001</v>
      </c>
    </row>
    <row r="99" spans="1:36">
      <c r="A99" s="20" t="s">
        <v>43</v>
      </c>
      <c r="B99" s="13" t="s">
        <v>129</v>
      </c>
      <c r="D99" s="916">
        <v>42281.607000000004</v>
      </c>
      <c r="E99" s="20">
        <v>134</v>
      </c>
      <c r="F99" s="916">
        <f t="shared" si="6"/>
        <v>315.53438059701494</v>
      </c>
      <c r="G99" s="916">
        <v>358207.14399999997</v>
      </c>
      <c r="H99" s="858">
        <v>1502</v>
      </c>
      <c r="I99" s="916">
        <f t="shared" si="8"/>
        <v>238.48678029294271</v>
      </c>
      <c r="J99" s="916">
        <v>400488.75099999999</v>
      </c>
      <c r="K99" s="878"/>
      <c r="L99" s="916" t="e">
        <f t="shared" si="9"/>
        <v>#DIV/0!</v>
      </c>
      <c r="N99" s="179">
        <v>5250.0569999999998</v>
      </c>
      <c r="O99" s="179">
        <v>356337.96799999999</v>
      </c>
      <c r="P99" s="179">
        <v>361588.02500000002</v>
      </c>
      <c r="R99" s="179">
        <v>22576.760999999999</v>
      </c>
      <c r="S99" s="179"/>
      <c r="T99" s="179">
        <v>22576.760999999999</v>
      </c>
      <c r="V99" s="179"/>
      <c r="W99" s="179">
        <v>131.804</v>
      </c>
      <c r="X99" s="179">
        <v>131.804</v>
      </c>
      <c r="Z99" s="179">
        <v>14454.789000000001</v>
      </c>
      <c r="AA99" s="179"/>
      <c r="AB99" s="179">
        <v>14454.789000000001</v>
      </c>
      <c r="AD99" s="179"/>
      <c r="AE99" s="179">
        <v>1737.3720000000001</v>
      </c>
      <c r="AF99" s="179">
        <v>1737.3720000000001</v>
      </c>
      <c r="AH99" s="179">
        <f t="shared" si="7"/>
        <v>42281.607000000004</v>
      </c>
      <c r="AI99" s="179">
        <f t="shared" si="7"/>
        <v>358207.14399999997</v>
      </c>
      <c r="AJ99" s="179">
        <f t="shared" si="7"/>
        <v>400488.75099999999</v>
      </c>
    </row>
    <row r="100" spans="1:36">
      <c r="A100" s="20" t="s">
        <v>17</v>
      </c>
      <c r="B100" s="13" t="s">
        <v>130</v>
      </c>
      <c r="D100" s="916">
        <v>46830.078999999998</v>
      </c>
      <c r="E100" s="20">
        <v>106</v>
      </c>
      <c r="F100" s="916">
        <f t="shared" si="6"/>
        <v>441.79319811320755</v>
      </c>
      <c r="G100" s="916">
        <v>212617.092</v>
      </c>
      <c r="H100" s="858">
        <v>980</v>
      </c>
      <c r="I100" s="916">
        <f t="shared" si="8"/>
        <v>216.95621632653061</v>
      </c>
      <c r="J100" s="916">
        <v>259447.17100000003</v>
      </c>
      <c r="K100" s="878"/>
      <c r="L100" s="916" t="e">
        <f t="shared" si="9"/>
        <v>#DIV/0!</v>
      </c>
      <c r="N100" s="179">
        <v>32249.14</v>
      </c>
      <c r="O100" s="179">
        <v>207444.98699999999</v>
      </c>
      <c r="P100" s="179">
        <v>239694.12700000001</v>
      </c>
      <c r="R100" s="179">
        <v>10752.939</v>
      </c>
      <c r="S100" s="179"/>
      <c r="T100" s="179">
        <v>10752.939</v>
      </c>
      <c r="V100" s="179"/>
      <c r="W100" s="179">
        <v>296.67899999999997</v>
      </c>
      <c r="X100" s="179">
        <v>296.67899999999997</v>
      </c>
      <c r="Z100" s="179">
        <v>3828</v>
      </c>
      <c r="AA100" s="179"/>
      <c r="AB100" s="179">
        <v>3828</v>
      </c>
      <c r="AD100" s="179"/>
      <c r="AE100" s="179">
        <v>4875.4260000000004</v>
      </c>
      <c r="AF100" s="179">
        <v>4875.4260000000004</v>
      </c>
      <c r="AH100" s="179">
        <f t="shared" si="7"/>
        <v>46830.078999999998</v>
      </c>
      <c r="AI100" s="179">
        <f t="shared" si="7"/>
        <v>212617.092</v>
      </c>
      <c r="AJ100" s="179">
        <f t="shared" si="7"/>
        <v>259447.17100000003</v>
      </c>
    </row>
    <row r="101" spans="1:36">
      <c r="A101" s="20" t="s">
        <v>252</v>
      </c>
      <c r="B101" s="13" t="s">
        <v>45</v>
      </c>
      <c r="D101" s="916">
        <v>29476.865999999998</v>
      </c>
      <c r="E101" s="20">
        <v>120</v>
      </c>
      <c r="F101" s="916">
        <f t="shared" si="6"/>
        <v>245.64054999999999</v>
      </c>
      <c r="G101" s="916">
        <v>527601.51800000004</v>
      </c>
      <c r="H101" s="858">
        <v>2114</v>
      </c>
      <c r="I101" s="916">
        <f t="shared" si="8"/>
        <v>249.57498486281932</v>
      </c>
      <c r="J101" s="916">
        <v>557078.38399999996</v>
      </c>
      <c r="K101" s="878"/>
      <c r="L101" s="916" t="e">
        <f t="shared" si="9"/>
        <v>#DIV/0!</v>
      </c>
      <c r="N101" s="179">
        <v>8190.64</v>
      </c>
      <c r="O101" s="179">
        <v>318243.66399999999</v>
      </c>
      <c r="P101" s="179">
        <v>326434.304</v>
      </c>
      <c r="R101" s="179">
        <v>15417.444</v>
      </c>
      <c r="S101" s="179">
        <v>219.066</v>
      </c>
      <c r="T101" s="179">
        <v>15636.51</v>
      </c>
      <c r="V101" s="179">
        <v>3432.26</v>
      </c>
      <c r="W101" s="179">
        <v>200418.64600000001</v>
      </c>
      <c r="X101" s="179">
        <v>203850.90599999999</v>
      </c>
      <c r="Z101" s="179">
        <v>2436.5219999999999</v>
      </c>
      <c r="AA101" s="179"/>
      <c r="AB101" s="179">
        <v>2436.5219999999999</v>
      </c>
      <c r="AD101" s="179"/>
      <c r="AE101" s="179">
        <v>8720.1419999999998</v>
      </c>
      <c r="AF101" s="179">
        <v>8720.1419999999998</v>
      </c>
      <c r="AH101" s="179">
        <f t="shared" si="7"/>
        <v>29476.865999999998</v>
      </c>
      <c r="AI101" s="179">
        <f t="shared" si="7"/>
        <v>527601.51800000004</v>
      </c>
      <c r="AJ101" s="179">
        <f t="shared" si="7"/>
        <v>557078.38399999996</v>
      </c>
    </row>
    <row r="102" spans="1:36">
      <c r="A102" s="20" t="s">
        <v>253</v>
      </c>
      <c r="B102" s="13" t="s">
        <v>46</v>
      </c>
      <c r="D102" s="916">
        <v>67273.345000000001</v>
      </c>
      <c r="E102" s="20">
        <v>277</v>
      </c>
      <c r="F102" s="916">
        <f t="shared" si="6"/>
        <v>242.86406137184116</v>
      </c>
      <c r="G102" s="916">
        <v>571371.88500000001</v>
      </c>
      <c r="H102" s="858">
        <v>2687</v>
      </c>
      <c r="I102" s="916">
        <f t="shared" si="8"/>
        <v>212.64305359136583</v>
      </c>
      <c r="J102" s="916">
        <v>638645.23</v>
      </c>
      <c r="K102" s="879"/>
      <c r="L102" s="916" t="e">
        <f t="shared" si="9"/>
        <v>#DIV/0!</v>
      </c>
      <c r="N102" s="179">
        <v>9905.1360000000004</v>
      </c>
      <c r="O102" s="179">
        <v>563065.08299999998</v>
      </c>
      <c r="P102" s="179">
        <v>572970.21900000004</v>
      </c>
      <c r="R102" s="179">
        <v>40424.027999999998</v>
      </c>
      <c r="S102" s="179"/>
      <c r="T102" s="179">
        <v>40424.027999999998</v>
      </c>
      <c r="V102" s="179"/>
      <c r="W102" s="179">
        <v>372.33800000000002</v>
      </c>
      <c r="X102" s="179">
        <v>372.33800000000002</v>
      </c>
      <c r="Z102" s="179">
        <v>16859.643</v>
      </c>
      <c r="AA102" s="179">
        <v>2799.8339999999998</v>
      </c>
      <c r="AB102" s="179">
        <v>19659.476999999999</v>
      </c>
      <c r="AD102" s="179">
        <v>84.537999999999997</v>
      </c>
      <c r="AE102" s="179">
        <v>5134.63</v>
      </c>
      <c r="AF102" s="179">
        <v>5219.1679999999997</v>
      </c>
      <c r="AH102" s="179">
        <f t="shared" si="7"/>
        <v>67273.345000000001</v>
      </c>
      <c r="AI102" s="179">
        <f t="shared" si="7"/>
        <v>571371.88500000001</v>
      </c>
      <c r="AJ102" s="179">
        <f t="shared" si="7"/>
        <v>638645.23</v>
      </c>
    </row>
    <row r="103" spans="1:36">
      <c r="A103" s="20" t="s">
        <v>254</v>
      </c>
      <c r="B103" s="13" t="s">
        <v>47</v>
      </c>
      <c r="D103" s="916">
        <v>517425.72000000003</v>
      </c>
      <c r="E103" s="20">
        <v>1217</v>
      </c>
      <c r="F103" s="916">
        <f t="shared" si="6"/>
        <v>425.16493015612161</v>
      </c>
      <c r="G103" s="916">
        <v>3094548.3829999994</v>
      </c>
      <c r="H103" s="858">
        <v>9608</v>
      </c>
      <c r="I103" s="916">
        <f t="shared" si="8"/>
        <v>322.08038957119061</v>
      </c>
      <c r="J103" s="916">
        <v>3611974.1030000001</v>
      </c>
      <c r="K103" s="878"/>
      <c r="L103" s="916" t="e">
        <f t="shared" si="9"/>
        <v>#DIV/0!</v>
      </c>
      <c r="N103" s="179">
        <v>26550.913</v>
      </c>
      <c r="O103" s="179">
        <v>2226360.6239999998</v>
      </c>
      <c r="P103" s="179">
        <v>2252911.537</v>
      </c>
      <c r="R103" s="179">
        <v>355340.016</v>
      </c>
      <c r="S103" s="179">
        <v>8378.9699999999993</v>
      </c>
      <c r="T103" s="179">
        <v>363718.98599999998</v>
      </c>
      <c r="V103" s="179">
        <v>158.447</v>
      </c>
      <c r="W103" s="179">
        <v>185734.587</v>
      </c>
      <c r="X103" s="179">
        <v>185893.03400000001</v>
      </c>
      <c r="Z103" s="179">
        <v>79088.741999999998</v>
      </c>
      <c r="AA103" s="179">
        <v>5515.1040000000003</v>
      </c>
      <c r="AB103" s="179">
        <v>84603.846000000005</v>
      </c>
      <c r="AD103" s="179">
        <v>56287.601999999999</v>
      </c>
      <c r="AE103" s="179">
        <v>668559.098</v>
      </c>
      <c r="AF103" s="179">
        <v>724846.7</v>
      </c>
      <c r="AH103" s="179">
        <f t="shared" si="7"/>
        <v>517425.72000000003</v>
      </c>
      <c r="AI103" s="179">
        <f t="shared" si="7"/>
        <v>3094548.3829999994</v>
      </c>
      <c r="AJ103" s="179">
        <f t="shared" si="7"/>
        <v>3611974.1030000001</v>
      </c>
    </row>
    <row r="104" spans="1:36" ht="15.75" thickBot="1">
      <c r="A104" s="20" t="s">
        <v>255</v>
      </c>
      <c r="B104" s="13" t="s">
        <v>48</v>
      </c>
      <c r="D104" s="916">
        <v>49993.331999999995</v>
      </c>
      <c r="E104" s="20">
        <v>199</v>
      </c>
      <c r="F104" s="916">
        <f t="shared" si="6"/>
        <v>251.2227738693467</v>
      </c>
      <c r="G104" s="916">
        <v>404386.89</v>
      </c>
      <c r="H104" s="886">
        <v>1573</v>
      </c>
      <c r="I104" s="916">
        <f t="shared" si="8"/>
        <v>257.08003178639541</v>
      </c>
      <c r="J104" s="916">
        <v>454380.22200000001</v>
      </c>
      <c r="K104" s="878"/>
      <c r="L104" s="916" t="e">
        <f t="shared" si="9"/>
        <v>#DIV/0!</v>
      </c>
      <c r="N104" s="179">
        <v>6890.9219999999996</v>
      </c>
      <c r="O104" s="179">
        <v>402119.886</v>
      </c>
      <c r="P104" s="179">
        <v>409010.80800000002</v>
      </c>
      <c r="R104" s="179">
        <v>21500.571</v>
      </c>
      <c r="S104" s="179">
        <v>86.13</v>
      </c>
      <c r="T104" s="179">
        <v>21586.701000000001</v>
      </c>
      <c r="V104" s="179"/>
      <c r="W104" s="179"/>
      <c r="X104" s="179"/>
      <c r="Z104" s="179">
        <v>21601.839</v>
      </c>
      <c r="AA104" s="179"/>
      <c r="AB104" s="179">
        <v>21601.839</v>
      </c>
      <c r="AD104" s="179"/>
      <c r="AE104" s="179">
        <v>2180.8739999999998</v>
      </c>
      <c r="AF104" s="179">
        <v>2180.8739999999998</v>
      </c>
      <c r="AH104" s="179">
        <f t="shared" si="7"/>
        <v>49993.331999999995</v>
      </c>
      <c r="AI104" s="179">
        <f t="shared" si="7"/>
        <v>404386.89</v>
      </c>
      <c r="AJ104" s="179">
        <f t="shared" si="7"/>
        <v>454380.22200000001</v>
      </c>
    </row>
    <row r="105" spans="1:36" ht="15.75" thickBot="1">
      <c r="A105" s="20" t="s">
        <v>256</v>
      </c>
      <c r="B105" s="13" t="s">
        <v>131</v>
      </c>
      <c r="D105" s="927">
        <v>103946.72799999999</v>
      </c>
      <c r="E105" s="56">
        <v>317</v>
      </c>
      <c r="F105" s="927">
        <f t="shared" si="6"/>
        <v>327.90765930599366</v>
      </c>
      <c r="G105" s="927">
        <v>415545.11799999973</v>
      </c>
      <c r="H105" s="928">
        <v>1678</v>
      </c>
      <c r="I105" s="927">
        <f t="shared" si="8"/>
        <v>247.64309773539912</v>
      </c>
      <c r="J105" s="916">
        <v>519491.84599999967</v>
      </c>
      <c r="K105" s="915"/>
      <c r="L105" s="916" t="e">
        <f t="shared" si="9"/>
        <v>#DIV/0!</v>
      </c>
      <c r="N105" s="179">
        <v>15093.205</v>
      </c>
      <c r="O105" s="179">
        <v>320806.78399999969</v>
      </c>
      <c r="P105" s="179">
        <v>335899.98899999971</v>
      </c>
      <c r="R105" s="179">
        <v>47204.024999999987</v>
      </c>
      <c r="S105" s="179">
        <v>833.98199999999997</v>
      </c>
      <c r="T105" s="179">
        <v>48038.006999999991</v>
      </c>
      <c r="V105" s="179"/>
      <c r="W105" s="179">
        <v>16684.436000000002</v>
      </c>
      <c r="X105" s="179">
        <v>16684.436000000002</v>
      </c>
      <c r="Z105" s="179">
        <v>40159.547999999995</v>
      </c>
      <c r="AA105" s="179"/>
      <c r="AB105" s="179">
        <v>40159.547999999995</v>
      </c>
      <c r="AD105" s="179">
        <v>1489.95</v>
      </c>
      <c r="AE105" s="179">
        <v>77219.916000000012</v>
      </c>
      <c r="AF105" s="179">
        <v>78709.865999999995</v>
      </c>
      <c r="AH105" s="179">
        <f t="shared" si="7"/>
        <v>103946.72799999999</v>
      </c>
      <c r="AI105" s="179">
        <f t="shared" si="7"/>
        <v>415545.11799999973</v>
      </c>
      <c r="AJ105" s="179">
        <f t="shared" si="7"/>
        <v>519491.84599999967</v>
      </c>
    </row>
    <row r="106" spans="1:36">
      <c r="A106" s="20"/>
      <c r="B106" s="13" t="s">
        <v>2144</v>
      </c>
      <c r="D106" s="916">
        <f>SUM(D80:D105)</f>
        <v>2975304.4520000005</v>
      </c>
      <c r="E106" s="20">
        <v>8393</v>
      </c>
      <c r="F106" s="916">
        <f t="shared" si="6"/>
        <v>354.49832622423452</v>
      </c>
      <c r="G106" s="916">
        <f>SUM(G80:G105)</f>
        <v>17309800.561999999</v>
      </c>
      <c r="H106" s="930">
        <v>73739</v>
      </c>
      <c r="I106" s="916">
        <f t="shared" si="8"/>
        <v>234.74417285290008</v>
      </c>
      <c r="J106" s="921"/>
      <c r="K106" s="923"/>
      <c r="L106" s="921"/>
      <c r="N106" s="216"/>
      <c r="O106" s="216"/>
      <c r="P106" s="216"/>
      <c r="R106" s="216"/>
      <c r="S106" s="216"/>
      <c r="T106" s="216"/>
      <c r="V106" s="216"/>
      <c r="W106" s="216"/>
      <c r="X106" s="216"/>
      <c r="Z106" s="216"/>
      <c r="AA106" s="216"/>
      <c r="AB106" s="216"/>
      <c r="AD106" s="216"/>
      <c r="AE106" s="216"/>
      <c r="AF106" s="216"/>
      <c r="AH106" s="216"/>
      <c r="AI106" s="216"/>
      <c r="AJ106" s="216"/>
    </row>
    <row r="107" spans="1:36">
      <c r="A107" s="75"/>
      <c r="B107" s="178"/>
      <c r="D107" s="921"/>
      <c r="E107" s="75"/>
      <c r="F107" s="921"/>
      <c r="G107" s="921"/>
      <c r="H107" s="922"/>
      <c r="I107" s="921"/>
      <c r="J107" s="921"/>
      <c r="K107" s="923"/>
      <c r="L107" s="921"/>
      <c r="N107" s="216"/>
      <c r="O107" s="216"/>
      <c r="P107" s="216"/>
      <c r="R107" s="216"/>
      <c r="S107" s="216"/>
      <c r="T107" s="216"/>
      <c r="V107" s="216"/>
      <c r="W107" s="216"/>
      <c r="X107" s="216"/>
      <c r="Z107" s="216"/>
      <c r="AA107" s="216"/>
      <c r="AB107" s="216"/>
      <c r="AD107" s="216"/>
      <c r="AE107" s="216"/>
      <c r="AF107" s="216"/>
      <c r="AH107" s="216"/>
      <c r="AI107" s="216"/>
      <c r="AJ107" s="216"/>
    </row>
    <row r="108" spans="1:36">
      <c r="A108" s="75"/>
      <c r="B108" s="178"/>
      <c r="D108" s="844" t="s">
        <v>2149</v>
      </c>
      <c r="E108" s="930" t="s">
        <v>2145</v>
      </c>
      <c r="F108" s="844" t="s">
        <v>2146</v>
      </c>
      <c r="G108" s="844" t="s">
        <v>2097</v>
      </c>
      <c r="H108" s="930" t="s">
        <v>2147</v>
      </c>
      <c r="I108" s="844" t="s">
        <v>2148</v>
      </c>
      <c r="J108" s="954"/>
      <c r="K108" s="922"/>
      <c r="L108" s="921"/>
      <c r="N108" s="216"/>
      <c r="O108" s="216"/>
      <c r="P108" s="216"/>
      <c r="R108" s="216"/>
      <c r="S108" s="216"/>
      <c r="T108" s="216"/>
      <c r="V108" s="216"/>
      <c r="W108" s="216"/>
      <c r="X108" s="216"/>
      <c r="Z108" s="216"/>
      <c r="AA108" s="216"/>
      <c r="AB108" s="216"/>
      <c r="AD108" s="216"/>
      <c r="AE108" s="216"/>
      <c r="AF108" s="216"/>
      <c r="AH108" s="216"/>
      <c r="AI108" s="216"/>
      <c r="AJ108" s="216"/>
    </row>
    <row r="109" spans="1:36">
      <c r="A109" s="75"/>
      <c r="B109" s="178"/>
      <c r="D109" s="844" t="s">
        <v>204</v>
      </c>
      <c r="E109" s="934">
        <f>MIN(F80:F104)</f>
        <v>228.93145112781957</v>
      </c>
      <c r="F109" s="844">
        <f>MAX(F80:F104)</f>
        <v>481.6720197132617</v>
      </c>
      <c r="G109" s="844">
        <f>AVERAGE(F80:F104)</f>
        <v>330.55748507037009</v>
      </c>
      <c r="H109" s="934">
        <f>STDEV(F80:F104)</f>
        <v>78.984306980465547</v>
      </c>
      <c r="I109" s="844" t="s">
        <v>2163</v>
      </c>
      <c r="J109" s="937">
        <f>SUM(G109-H109)</f>
        <v>251.57317808990456</v>
      </c>
      <c r="K109" s="935">
        <f>SUM(H109+G109)</f>
        <v>409.54179205083562</v>
      </c>
      <c r="L109" s="921"/>
      <c r="N109" s="216"/>
      <c r="O109" s="216"/>
      <c r="P109" s="216"/>
      <c r="R109" s="216"/>
      <c r="S109" s="216"/>
      <c r="T109" s="216"/>
      <c r="V109" s="216"/>
      <c r="W109" s="216"/>
      <c r="X109" s="216"/>
      <c r="Z109" s="216"/>
      <c r="AA109" s="216"/>
      <c r="AB109" s="216"/>
      <c r="AD109" s="216"/>
      <c r="AE109" s="216"/>
      <c r="AF109" s="216"/>
      <c r="AH109" s="216"/>
      <c r="AI109" s="216"/>
      <c r="AJ109" s="216"/>
    </row>
    <row r="110" spans="1:36">
      <c r="A110" s="75"/>
      <c r="B110" s="178"/>
      <c r="D110" s="844" t="s">
        <v>290</v>
      </c>
      <c r="E110" s="934">
        <f>MIN(I80:I104)</f>
        <v>165.2508832043923</v>
      </c>
      <c r="F110" s="844">
        <f>MAX(I80:I104)</f>
        <v>328.47641367118439</v>
      </c>
      <c r="G110" s="844">
        <f>AVERAGE(I80:I104)</f>
        <v>229.60461389995214</v>
      </c>
      <c r="H110" s="934">
        <f>STDEV(I80:I104)</f>
        <v>44.104705488988699</v>
      </c>
      <c r="I110" s="844" t="s">
        <v>2164</v>
      </c>
      <c r="J110" s="937">
        <f>SUM(G110-H110)</f>
        <v>185.49990841096343</v>
      </c>
      <c r="K110" s="935">
        <f>SUM(H110+G110)</f>
        <v>273.70931938894086</v>
      </c>
      <c r="L110" s="921"/>
      <c r="N110" s="216"/>
      <c r="O110" s="216"/>
      <c r="P110" s="216"/>
      <c r="R110" s="216"/>
      <c r="S110" s="216"/>
      <c r="T110" s="216"/>
      <c r="V110" s="216"/>
      <c r="W110" s="216"/>
      <c r="X110" s="216"/>
      <c r="Z110" s="216"/>
      <c r="AA110" s="216"/>
      <c r="AB110" s="216"/>
      <c r="AD110" s="216"/>
      <c r="AE110" s="216"/>
      <c r="AF110" s="216"/>
      <c r="AH110" s="216"/>
      <c r="AI110" s="216"/>
      <c r="AJ110" s="216"/>
    </row>
    <row r="112" spans="1:36">
      <c r="A112" s="176" t="s">
        <v>384</v>
      </c>
      <c r="D112" s="44" t="s">
        <v>245</v>
      </c>
      <c r="E112" s="44"/>
      <c r="F112" s="44"/>
    </row>
    <row r="113" spans="1:12">
      <c r="A113" s="142"/>
      <c r="B113" s="181"/>
      <c r="C113" s="181"/>
      <c r="D113" s="181"/>
      <c r="E113" s="181"/>
      <c r="F113" s="181"/>
      <c r="G113" s="181"/>
      <c r="H113" s="181"/>
      <c r="I113" s="181"/>
      <c r="J113" s="181"/>
      <c r="K113" s="181"/>
      <c r="L113" s="181"/>
    </row>
    <row r="114" spans="1:12">
      <c r="A114" s="932" t="s">
        <v>361</v>
      </c>
      <c r="B114" s="933" t="s">
        <v>1</v>
      </c>
      <c r="C114" s="144"/>
      <c r="D114" s="143" t="s">
        <v>204</v>
      </c>
      <c r="E114" s="143" t="s">
        <v>2130</v>
      </c>
      <c r="F114" s="919" t="s">
        <v>2133</v>
      </c>
      <c r="G114" s="143" t="s">
        <v>290</v>
      </c>
      <c r="H114" s="143" t="s">
        <v>2137</v>
      </c>
      <c r="I114" s="143" t="s">
        <v>2134</v>
      </c>
      <c r="J114" s="143" t="s">
        <v>2</v>
      </c>
      <c r="K114" s="143" t="s">
        <v>2132</v>
      </c>
      <c r="L114" s="143" t="s">
        <v>2135</v>
      </c>
    </row>
    <row r="115" spans="1:12">
      <c r="A115" s="20" t="s">
        <v>104</v>
      </c>
      <c r="B115" s="13" t="s">
        <v>4</v>
      </c>
      <c r="D115" s="916"/>
      <c r="E115" s="858">
        <v>0</v>
      </c>
      <c r="F115" s="916">
        <v>0</v>
      </c>
      <c r="G115" s="916">
        <v>156.52000000000001</v>
      </c>
      <c r="H115" s="858">
        <v>1</v>
      </c>
      <c r="I115" s="916">
        <f>SUM(G115/H115)</f>
        <v>156.52000000000001</v>
      </c>
      <c r="J115" s="916">
        <v>156.52000000000001</v>
      </c>
      <c r="K115" s="878">
        <v>21921</v>
      </c>
      <c r="L115" s="916">
        <f>SUM(J115/K115)</f>
        <v>7.1401852105287171E-3</v>
      </c>
    </row>
    <row r="116" spans="1:12">
      <c r="A116" s="20" t="s">
        <v>5</v>
      </c>
      <c r="B116" s="13" t="s">
        <v>111</v>
      </c>
      <c r="D116" s="916">
        <v>197.37</v>
      </c>
      <c r="E116" s="858">
        <v>1</v>
      </c>
      <c r="F116" s="916">
        <f t="shared" ref="F116:F141" si="10">SUM(D116/E116)</f>
        <v>197.37</v>
      </c>
      <c r="G116" s="916">
        <v>63297.805999999997</v>
      </c>
      <c r="H116" s="858">
        <v>126</v>
      </c>
      <c r="I116" s="916">
        <f t="shared" ref="I116:I141" si="11">SUM(G116/H116)</f>
        <v>502.36353968253968</v>
      </c>
      <c r="J116" s="916">
        <v>63495.175999999999</v>
      </c>
      <c r="K116" s="878">
        <v>65956</v>
      </c>
      <c r="L116" s="916">
        <f t="shared" ref="L116:L140" si="12">SUM(J116/K116)</f>
        <v>0.96268991448844687</v>
      </c>
    </row>
    <row r="117" spans="1:12">
      <c r="A117" s="20" t="s">
        <v>7</v>
      </c>
      <c r="B117" s="13" t="s">
        <v>112</v>
      </c>
      <c r="D117" s="916"/>
      <c r="E117" s="858">
        <v>0</v>
      </c>
      <c r="F117" s="916">
        <v>0</v>
      </c>
      <c r="G117" s="916">
        <v>1081.106</v>
      </c>
      <c r="H117" s="858">
        <v>5</v>
      </c>
      <c r="I117" s="916">
        <f t="shared" si="11"/>
        <v>216.22120000000001</v>
      </c>
      <c r="J117" s="916">
        <v>1081.106</v>
      </c>
      <c r="K117" s="878">
        <v>135376</v>
      </c>
      <c r="L117" s="916">
        <f t="shared" si="12"/>
        <v>7.9859502422881447E-3</v>
      </c>
    </row>
    <row r="118" spans="1:12">
      <c r="A118" s="20" t="s">
        <v>9</v>
      </c>
      <c r="B118" s="13" t="s">
        <v>113</v>
      </c>
      <c r="D118" s="916"/>
      <c r="E118" s="858">
        <v>0</v>
      </c>
      <c r="F118" s="916">
        <v>0</v>
      </c>
      <c r="G118" s="916">
        <v>198964.87</v>
      </c>
      <c r="H118" s="858">
        <v>65</v>
      </c>
      <c r="I118" s="916">
        <f t="shared" si="11"/>
        <v>3060.998</v>
      </c>
      <c r="J118" s="916">
        <v>198964.87</v>
      </c>
      <c r="K118" s="878">
        <v>121186</v>
      </c>
      <c r="L118" s="916">
        <f t="shared" si="12"/>
        <v>1.6418139884145033</v>
      </c>
    </row>
    <row r="119" spans="1:12">
      <c r="A119" s="20" t="s">
        <v>11</v>
      </c>
      <c r="B119" s="13" t="s">
        <v>114</v>
      </c>
      <c r="D119" s="916"/>
      <c r="E119" s="858">
        <v>0</v>
      </c>
      <c r="F119" s="916">
        <v>0</v>
      </c>
      <c r="G119" s="916"/>
      <c r="H119" s="858"/>
      <c r="I119" s="916">
        <v>0</v>
      </c>
      <c r="J119" s="916"/>
      <c r="K119" s="878">
        <v>114292</v>
      </c>
      <c r="L119" s="916">
        <f t="shared" si="12"/>
        <v>0</v>
      </c>
    </row>
    <row r="120" spans="1:12">
      <c r="A120" s="20" t="s">
        <v>13</v>
      </c>
      <c r="B120" s="13" t="s">
        <v>115</v>
      </c>
      <c r="D120" s="916"/>
      <c r="E120" s="858">
        <v>0</v>
      </c>
      <c r="F120" s="916">
        <v>0</v>
      </c>
      <c r="G120" s="916">
        <v>35794.99</v>
      </c>
      <c r="H120" s="858">
        <v>17</v>
      </c>
      <c r="I120" s="916">
        <f t="shared" si="11"/>
        <v>2105.5876470588232</v>
      </c>
      <c r="J120" s="916">
        <v>35794.99</v>
      </c>
      <c r="K120" s="878">
        <v>62439</v>
      </c>
      <c r="L120" s="916">
        <f t="shared" si="12"/>
        <v>0.57327936065600027</v>
      </c>
    </row>
    <row r="121" spans="1:12">
      <c r="A121" s="20" t="s">
        <v>15</v>
      </c>
      <c r="B121" s="13" t="s">
        <v>116</v>
      </c>
      <c r="D121" s="916"/>
      <c r="E121" s="858">
        <v>0</v>
      </c>
      <c r="F121" s="916">
        <v>0</v>
      </c>
      <c r="G121" s="916">
        <v>2809.018</v>
      </c>
      <c r="H121" s="858">
        <v>3</v>
      </c>
      <c r="I121" s="916">
        <f t="shared" si="11"/>
        <v>936.33933333333334</v>
      </c>
      <c r="J121" s="916">
        <v>2809.018</v>
      </c>
      <c r="K121" s="878">
        <v>112378</v>
      </c>
      <c r="L121" s="916">
        <f t="shared" si="12"/>
        <v>2.4996155831212515E-2</v>
      </c>
    </row>
    <row r="122" spans="1:12">
      <c r="A122" s="20" t="s">
        <v>19</v>
      </c>
      <c r="B122" s="13" t="s">
        <v>117</v>
      </c>
      <c r="D122" s="916"/>
      <c r="E122" s="858">
        <v>0</v>
      </c>
      <c r="F122" s="916">
        <v>0</v>
      </c>
      <c r="G122" s="916">
        <v>327.66000000000003</v>
      </c>
      <c r="H122" s="858">
        <v>2</v>
      </c>
      <c r="I122" s="916">
        <f t="shared" si="11"/>
        <v>163.83000000000001</v>
      </c>
      <c r="J122" s="916">
        <v>327.66000000000003</v>
      </c>
      <c r="K122" s="878">
        <v>69582</v>
      </c>
      <c r="L122" s="916">
        <f t="shared" si="12"/>
        <v>4.7089764594291632E-3</v>
      </c>
    </row>
    <row r="123" spans="1:12">
      <c r="A123" s="20" t="s">
        <v>21</v>
      </c>
      <c r="B123" s="13" t="s">
        <v>118</v>
      </c>
      <c r="D123" s="916"/>
      <c r="E123" s="858">
        <v>0</v>
      </c>
      <c r="F123" s="916">
        <v>0</v>
      </c>
      <c r="G123" s="916">
        <v>495.36</v>
      </c>
      <c r="H123" s="858">
        <v>3</v>
      </c>
      <c r="I123" s="916">
        <f t="shared" si="11"/>
        <v>165.12</v>
      </c>
      <c r="J123" s="916">
        <v>495.36</v>
      </c>
      <c r="K123" s="878">
        <v>56234</v>
      </c>
      <c r="L123" s="916">
        <f t="shared" si="12"/>
        <v>8.8089056442721483E-3</v>
      </c>
    </row>
    <row r="124" spans="1:12">
      <c r="A124" s="20" t="s">
        <v>23</v>
      </c>
      <c r="B124" s="13" t="s">
        <v>119</v>
      </c>
      <c r="D124" s="916"/>
      <c r="E124" s="858">
        <v>0</v>
      </c>
      <c r="F124" s="916">
        <v>0</v>
      </c>
      <c r="G124" s="916">
        <v>7266.6559999999999</v>
      </c>
      <c r="H124" s="858">
        <v>5</v>
      </c>
      <c r="I124" s="916">
        <f t="shared" si="11"/>
        <v>1453.3312000000001</v>
      </c>
      <c r="J124" s="916">
        <v>7266.6559999999999</v>
      </c>
      <c r="K124" s="878">
        <v>80555</v>
      </c>
      <c r="L124" s="916">
        <f t="shared" si="12"/>
        <v>9.0207386257836267E-2</v>
      </c>
    </row>
    <row r="125" spans="1:12">
      <c r="A125" s="20" t="s">
        <v>25</v>
      </c>
      <c r="B125" s="13" t="s">
        <v>120</v>
      </c>
      <c r="D125" s="916"/>
      <c r="E125" s="858">
        <v>0</v>
      </c>
      <c r="F125" s="916">
        <v>0</v>
      </c>
      <c r="G125" s="916">
        <v>524.428</v>
      </c>
      <c r="H125" s="858">
        <v>1</v>
      </c>
      <c r="I125" s="916">
        <f t="shared" si="11"/>
        <v>524.428</v>
      </c>
      <c r="J125" s="916">
        <v>524.428</v>
      </c>
      <c r="K125" s="878">
        <v>136343</v>
      </c>
      <c r="L125" s="916">
        <f t="shared" si="12"/>
        <v>3.8463874199628875E-3</v>
      </c>
    </row>
    <row r="126" spans="1:12">
      <c r="A126" s="20" t="s">
        <v>27</v>
      </c>
      <c r="B126" s="13" t="s">
        <v>121</v>
      </c>
      <c r="D126" s="916"/>
      <c r="E126" s="858">
        <v>0</v>
      </c>
      <c r="F126" s="916">
        <v>0</v>
      </c>
      <c r="G126" s="916">
        <v>96.75</v>
      </c>
      <c r="H126" s="858">
        <v>1</v>
      </c>
      <c r="I126" s="916">
        <f t="shared" si="11"/>
        <v>96.75</v>
      </c>
      <c r="J126" s="916">
        <v>96.75</v>
      </c>
      <c r="K126" s="878">
        <v>66844</v>
      </c>
      <c r="L126" s="916">
        <f t="shared" si="12"/>
        <v>1.4473999162228472E-3</v>
      </c>
    </row>
    <row r="127" spans="1:12">
      <c r="A127" s="20" t="s">
        <v>29</v>
      </c>
      <c r="B127" s="13" t="s">
        <v>122</v>
      </c>
      <c r="D127" s="916"/>
      <c r="E127" s="858">
        <v>0</v>
      </c>
      <c r="F127" s="916">
        <v>0</v>
      </c>
      <c r="G127" s="916">
        <v>7837.18</v>
      </c>
      <c r="H127" s="858">
        <v>76</v>
      </c>
      <c r="I127" s="916">
        <f t="shared" si="11"/>
        <v>103.12078947368421</v>
      </c>
      <c r="J127" s="916">
        <v>7837.18</v>
      </c>
      <c r="K127" s="878">
        <v>74363</v>
      </c>
      <c r="L127" s="916">
        <f t="shared" si="12"/>
        <v>0.10539085297795947</v>
      </c>
    </row>
    <row r="128" spans="1:12">
      <c r="A128" s="20" t="s">
        <v>31</v>
      </c>
      <c r="B128" s="13" t="s">
        <v>123</v>
      </c>
      <c r="D128" s="916"/>
      <c r="E128" s="858">
        <v>0</v>
      </c>
      <c r="F128" s="916">
        <v>0</v>
      </c>
      <c r="G128" s="916">
        <v>13879.11</v>
      </c>
      <c r="H128" s="858">
        <v>6</v>
      </c>
      <c r="I128" s="916">
        <f t="shared" si="11"/>
        <v>2313.1849999999999</v>
      </c>
      <c r="J128" s="916">
        <v>13879.11</v>
      </c>
      <c r="K128" s="878">
        <v>78617</v>
      </c>
      <c r="L128" s="916">
        <f t="shared" si="12"/>
        <v>0.17654082450360609</v>
      </c>
    </row>
    <row r="129" spans="1:12">
      <c r="A129" s="20" t="s">
        <v>33</v>
      </c>
      <c r="B129" s="13" t="s">
        <v>124</v>
      </c>
      <c r="D129" s="916"/>
      <c r="E129" s="858">
        <v>0</v>
      </c>
      <c r="F129" s="916">
        <v>0</v>
      </c>
      <c r="G129" s="916">
        <v>5933.57</v>
      </c>
      <c r="H129" s="858">
        <v>4</v>
      </c>
      <c r="I129" s="916">
        <f t="shared" si="11"/>
        <v>1483.3924999999999</v>
      </c>
      <c r="J129" s="916">
        <v>5933.57</v>
      </c>
      <c r="K129" s="878">
        <v>74042</v>
      </c>
      <c r="L129" s="916">
        <f t="shared" si="12"/>
        <v>8.0137894708408736E-2</v>
      </c>
    </row>
    <row r="130" spans="1:12">
      <c r="A130" s="20" t="s">
        <v>35</v>
      </c>
      <c r="B130" s="13" t="s">
        <v>125</v>
      </c>
      <c r="D130" s="916"/>
      <c r="E130" s="858">
        <v>0</v>
      </c>
      <c r="F130" s="916">
        <v>0</v>
      </c>
      <c r="G130" s="916">
        <v>80096.444000000003</v>
      </c>
      <c r="H130" s="858">
        <v>60</v>
      </c>
      <c r="I130" s="916">
        <f t="shared" si="11"/>
        <v>1334.9407333333334</v>
      </c>
      <c r="J130" s="916">
        <v>80096.444000000003</v>
      </c>
      <c r="K130" s="878">
        <v>168096</v>
      </c>
      <c r="L130" s="916">
        <f t="shared" si="12"/>
        <v>0.47649226632400538</v>
      </c>
    </row>
    <row r="131" spans="1:12">
      <c r="A131" s="20" t="s">
        <v>37</v>
      </c>
      <c r="B131" s="13" t="s">
        <v>126</v>
      </c>
      <c r="D131" s="916"/>
      <c r="E131" s="858">
        <v>0</v>
      </c>
      <c r="F131" s="916">
        <v>0</v>
      </c>
      <c r="G131" s="916">
        <v>304.01</v>
      </c>
      <c r="H131" s="858">
        <v>1</v>
      </c>
      <c r="I131" s="916">
        <f t="shared" si="11"/>
        <v>304.01</v>
      </c>
      <c r="J131" s="916">
        <v>304.01</v>
      </c>
      <c r="K131" s="878">
        <v>95184</v>
      </c>
      <c r="L131" s="916">
        <f t="shared" si="12"/>
        <v>3.1939191460749706E-3</v>
      </c>
    </row>
    <row r="132" spans="1:12">
      <c r="A132" s="20" t="s">
        <v>39</v>
      </c>
      <c r="B132" s="13" t="s">
        <v>127</v>
      </c>
      <c r="D132" s="916"/>
      <c r="E132" s="858">
        <v>0</v>
      </c>
      <c r="F132" s="916">
        <v>0</v>
      </c>
      <c r="G132" s="916"/>
      <c r="H132" s="858"/>
      <c r="I132" s="916">
        <v>0</v>
      </c>
      <c r="J132" s="916"/>
      <c r="K132" s="878">
        <v>107396</v>
      </c>
      <c r="L132" s="916">
        <f t="shared" si="12"/>
        <v>0</v>
      </c>
    </row>
    <row r="133" spans="1:12">
      <c r="A133" s="20" t="s">
        <v>41</v>
      </c>
      <c r="B133" s="13" t="s">
        <v>128</v>
      </c>
      <c r="D133" s="916"/>
      <c r="E133" s="858">
        <v>0</v>
      </c>
      <c r="F133" s="916">
        <v>0</v>
      </c>
      <c r="G133" s="916">
        <v>13998.477999999999</v>
      </c>
      <c r="H133" s="858">
        <v>15</v>
      </c>
      <c r="I133" s="916">
        <f t="shared" si="11"/>
        <v>933.23186666666663</v>
      </c>
      <c r="J133" s="916">
        <v>13998.477999999999</v>
      </c>
      <c r="K133" s="878">
        <v>61717</v>
      </c>
      <c r="L133" s="916">
        <f t="shared" si="12"/>
        <v>0.22681721405771504</v>
      </c>
    </row>
    <row r="134" spans="1:12">
      <c r="A134" s="20" t="s">
        <v>43</v>
      </c>
      <c r="B134" s="13" t="s">
        <v>129</v>
      </c>
      <c r="D134" s="916"/>
      <c r="E134" s="858">
        <v>0</v>
      </c>
      <c r="F134" s="916">
        <v>0</v>
      </c>
      <c r="G134" s="916">
        <v>50165.692000000003</v>
      </c>
      <c r="H134" s="858">
        <v>17</v>
      </c>
      <c r="I134" s="916">
        <f t="shared" si="11"/>
        <v>2950.9230588235296</v>
      </c>
      <c r="J134" s="916">
        <v>50165.692000000003</v>
      </c>
      <c r="K134" s="878">
        <v>53413</v>
      </c>
      <c r="L134" s="916">
        <f t="shared" si="12"/>
        <v>0.93920378933967397</v>
      </c>
    </row>
    <row r="135" spans="1:12">
      <c r="A135" s="20" t="s">
        <v>17</v>
      </c>
      <c r="B135" s="13" t="s">
        <v>130</v>
      </c>
      <c r="D135" s="916"/>
      <c r="E135" s="858">
        <v>0</v>
      </c>
      <c r="F135" s="916">
        <v>0</v>
      </c>
      <c r="G135" s="916"/>
      <c r="H135" s="858"/>
      <c r="I135" s="916">
        <v>0</v>
      </c>
      <c r="J135" s="916"/>
      <c r="K135" s="878">
        <v>26664</v>
      </c>
      <c r="L135" s="916">
        <f t="shared" si="12"/>
        <v>0</v>
      </c>
    </row>
    <row r="136" spans="1:12">
      <c r="A136" s="20" t="s">
        <v>252</v>
      </c>
      <c r="B136" s="13" t="s">
        <v>45</v>
      </c>
      <c r="D136" s="916"/>
      <c r="E136" s="858">
        <v>0</v>
      </c>
      <c r="F136" s="916">
        <v>0</v>
      </c>
      <c r="G136" s="916">
        <v>65.790000000000006</v>
      </c>
      <c r="H136" s="858">
        <v>1</v>
      </c>
      <c r="I136" s="916">
        <f t="shared" si="11"/>
        <v>65.790000000000006</v>
      </c>
      <c r="J136" s="916">
        <v>65.790000000000006</v>
      </c>
      <c r="K136" s="878">
        <v>46478</v>
      </c>
      <c r="L136" s="916">
        <f t="shared" si="12"/>
        <v>1.4155084125822971E-3</v>
      </c>
    </row>
    <row r="137" spans="1:12">
      <c r="A137" s="20" t="s">
        <v>253</v>
      </c>
      <c r="B137" s="13" t="s">
        <v>46</v>
      </c>
      <c r="D137" s="916"/>
      <c r="E137" s="858">
        <v>0</v>
      </c>
      <c r="F137" s="916">
        <v>0</v>
      </c>
      <c r="G137" s="916">
        <v>6987.5</v>
      </c>
      <c r="H137" s="858">
        <v>76</v>
      </c>
      <c r="I137" s="916">
        <f t="shared" si="11"/>
        <v>91.940789473684205</v>
      </c>
      <c r="J137" s="916">
        <v>6987.5</v>
      </c>
      <c r="K137" s="879">
        <v>61973</v>
      </c>
      <c r="L137" s="916">
        <f t="shared" si="12"/>
        <v>0.11275071402062188</v>
      </c>
    </row>
    <row r="138" spans="1:12">
      <c r="A138" s="20" t="s">
        <v>254</v>
      </c>
      <c r="B138" s="13" t="s">
        <v>47</v>
      </c>
      <c r="D138" s="916"/>
      <c r="E138" s="858">
        <v>0</v>
      </c>
      <c r="F138" s="916">
        <v>0</v>
      </c>
      <c r="G138" s="916">
        <v>101691.90399999999</v>
      </c>
      <c r="H138" s="858">
        <v>88</v>
      </c>
      <c r="I138" s="916">
        <f t="shared" si="11"/>
        <v>1155.5898181818181</v>
      </c>
      <c r="J138" s="916">
        <v>101691.90399999999</v>
      </c>
      <c r="K138" s="878">
        <v>189111</v>
      </c>
      <c r="L138" s="916">
        <f t="shared" si="12"/>
        <v>0.53773658856438811</v>
      </c>
    </row>
    <row r="139" spans="1:12" ht="15.75" thickBot="1">
      <c r="A139" s="20" t="s">
        <v>255</v>
      </c>
      <c r="B139" s="13" t="s">
        <v>48</v>
      </c>
      <c r="D139" s="916"/>
      <c r="E139" s="886">
        <v>0</v>
      </c>
      <c r="F139" s="916">
        <v>0</v>
      </c>
      <c r="G139" s="916"/>
      <c r="H139" s="886"/>
      <c r="I139" s="916">
        <v>0</v>
      </c>
      <c r="J139" s="916"/>
      <c r="K139" s="878">
        <v>47527</v>
      </c>
      <c r="L139" s="916">
        <f t="shared" si="12"/>
        <v>0</v>
      </c>
    </row>
    <row r="140" spans="1:12" ht="15.75" thickBot="1">
      <c r="A140" s="20" t="s">
        <v>256</v>
      </c>
      <c r="B140" s="13" t="s">
        <v>131</v>
      </c>
      <c r="D140" s="927"/>
      <c r="E140" s="928">
        <v>0</v>
      </c>
      <c r="F140" s="927">
        <v>0</v>
      </c>
      <c r="G140" s="927">
        <v>2482.8199999999997</v>
      </c>
      <c r="H140" s="928">
        <v>4</v>
      </c>
      <c r="I140" s="927">
        <f t="shared" si="11"/>
        <v>620.70499999999993</v>
      </c>
      <c r="J140" s="916">
        <v>2482.8199999999997</v>
      </c>
      <c r="K140" s="915">
        <f>SUM(K115:K139)</f>
        <v>2127687</v>
      </c>
      <c r="L140" s="916">
        <f t="shared" si="12"/>
        <v>1.1669103585254786E-3</v>
      </c>
    </row>
    <row r="141" spans="1:12">
      <c r="A141" s="20"/>
      <c r="B141" s="13" t="s">
        <v>2144</v>
      </c>
      <c r="D141" s="961">
        <f>SUM(D115:D140)</f>
        <v>197.37</v>
      </c>
      <c r="E141" s="20">
        <v>1</v>
      </c>
      <c r="F141" s="20">
        <f t="shared" si="10"/>
        <v>197.37</v>
      </c>
      <c r="G141" s="961">
        <f>SUM(G115:G140)</f>
        <v>594257.66199999989</v>
      </c>
      <c r="H141" s="20">
        <v>577</v>
      </c>
      <c r="I141" s="844">
        <f t="shared" si="11"/>
        <v>1029.9092928942805</v>
      </c>
    </row>
    <row r="143" spans="1:12">
      <c r="D143" s="844" t="s">
        <v>2149</v>
      </c>
      <c r="E143" s="930" t="s">
        <v>2145</v>
      </c>
      <c r="F143" s="844" t="s">
        <v>2146</v>
      </c>
      <c r="G143" s="844" t="s">
        <v>2097</v>
      </c>
      <c r="H143" s="930" t="s">
        <v>2147</v>
      </c>
      <c r="I143" s="844" t="s">
        <v>2148</v>
      </c>
      <c r="J143" s="954"/>
      <c r="K143" s="922"/>
    </row>
    <row r="144" spans="1:12">
      <c r="D144" s="844" t="s">
        <v>204</v>
      </c>
      <c r="E144" s="934">
        <f>MIN(F115:F139)</f>
        <v>0</v>
      </c>
      <c r="F144" s="844">
        <f>MAX(F115:F139)</f>
        <v>197.37</v>
      </c>
      <c r="G144" s="844">
        <f>AVERAGE(F115:F139)</f>
        <v>7.8948</v>
      </c>
      <c r="H144" s="934">
        <f>STDEV(F115:F139)</f>
        <v>39.474000000000004</v>
      </c>
      <c r="I144" s="844" t="s">
        <v>2165</v>
      </c>
      <c r="J144" s="937">
        <f>SUM(G144-H144)</f>
        <v>-31.579200000000004</v>
      </c>
      <c r="K144" s="935">
        <f>SUM(H144+G144)</f>
        <v>47.368800000000007</v>
      </c>
    </row>
    <row r="145" spans="1:12">
      <c r="D145" s="844" t="s">
        <v>290</v>
      </c>
      <c r="E145" s="934">
        <f>MIN(I115:I139)</f>
        <v>0</v>
      </c>
      <c r="F145" s="844">
        <f>MAX(I115:I139)</f>
        <v>3060.998</v>
      </c>
      <c r="G145" s="844">
        <f>AVERAGE(I115:I139)</f>
        <v>804.70453904109638</v>
      </c>
      <c r="H145" s="934">
        <f>STDEV(I115:I139)</f>
        <v>949.31827132031196</v>
      </c>
      <c r="I145" s="844" t="s">
        <v>2166</v>
      </c>
      <c r="J145" s="937">
        <f>SUM(G145-H145)</f>
        <v>-144.61373227921558</v>
      </c>
      <c r="K145" s="935">
        <f>SUM(H145+G145)</f>
        <v>1754.0228103614083</v>
      </c>
    </row>
    <row r="147" spans="1:12">
      <c r="B147" s="44"/>
      <c r="C147" s="145"/>
      <c r="D147" s="44" t="s">
        <v>195</v>
      </c>
      <c r="E147" s="44"/>
      <c r="F147" s="44"/>
    </row>
    <row r="148" spans="1:12">
      <c r="A148" s="142"/>
      <c r="B148" s="181"/>
      <c r="C148" s="145"/>
      <c r="D148" s="142"/>
      <c r="E148" s="142"/>
      <c r="F148" s="142"/>
      <c r="G148" s="142"/>
      <c r="H148" s="142"/>
      <c r="I148" s="142"/>
      <c r="J148" s="142"/>
      <c r="K148" s="142"/>
      <c r="L148" s="142"/>
    </row>
    <row r="149" spans="1:12">
      <c r="A149" s="24" t="s">
        <v>361</v>
      </c>
      <c r="B149" s="14" t="s">
        <v>362</v>
      </c>
      <c r="C149" s="145"/>
      <c r="D149" s="143" t="s">
        <v>204</v>
      </c>
      <c r="E149" s="143" t="s">
        <v>2130</v>
      </c>
      <c r="F149" s="919" t="s">
        <v>2133</v>
      </c>
      <c r="G149" s="143" t="s">
        <v>290</v>
      </c>
      <c r="H149" s="143" t="s">
        <v>2131</v>
      </c>
      <c r="I149" s="143" t="s">
        <v>2134</v>
      </c>
      <c r="J149" s="143" t="s">
        <v>2</v>
      </c>
      <c r="K149" s="143" t="s">
        <v>2132</v>
      </c>
      <c r="L149" s="143" t="s">
        <v>2135</v>
      </c>
    </row>
    <row r="150" spans="1:12">
      <c r="A150" s="20" t="s">
        <v>104</v>
      </c>
      <c r="B150" s="131" t="s">
        <v>4</v>
      </c>
      <c r="C150" s="177"/>
      <c r="D150" s="920"/>
      <c r="E150" s="858">
        <v>3989</v>
      </c>
      <c r="F150" s="920">
        <f>SUM(D150/E150)</f>
        <v>0</v>
      </c>
      <c r="G150" s="920"/>
      <c r="H150" s="858">
        <v>17932</v>
      </c>
      <c r="I150" s="920">
        <f>SUM(G150/H150)</f>
        <v>0</v>
      </c>
      <c r="J150" s="920"/>
      <c r="K150" s="878">
        <v>21921</v>
      </c>
      <c r="L150" s="920">
        <f>SUM(J150/K150)</f>
        <v>0</v>
      </c>
    </row>
    <row r="151" spans="1:12">
      <c r="A151" s="20" t="s">
        <v>5</v>
      </c>
      <c r="B151" s="13" t="s">
        <v>111</v>
      </c>
      <c r="C151" s="177"/>
      <c r="D151" s="916"/>
      <c r="E151" s="858">
        <v>13743</v>
      </c>
      <c r="F151" s="920">
        <f t="shared" ref="F151:F175" si="13">SUM(D151/E151)</f>
        <v>0</v>
      </c>
      <c r="G151" s="916">
        <v>30875.06</v>
      </c>
      <c r="H151" s="858">
        <v>52213</v>
      </c>
      <c r="I151" s="920">
        <f t="shared" ref="I151:I175" si="14">SUM(G151/H151)</f>
        <v>0.59132897937295315</v>
      </c>
      <c r="J151" s="916">
        <v>30875.06</v>
      </c>
      <c r="K151" s="878">
        <v>65956</v>
      </c>
      <c r="L151" s="920">
        <f t="shared" ref="L151:L175" si="15">SUM(J151/K151)</f>
        <v>0.46811601673843173</v>
      </c>
    </row>
    <row r="152" spans="1:12">
      <c r="A152" s="20" t="s">
        <v>7</v>
      </c>
      <c r="B152" s="13" t="s">
        <v>112</v>
      </c>
      <c r="C152" s="177"/>
      <c r="D152" s="916"/>
      <c r="E152" s="858">
        <v>27610</v>
      </c>
      <c r="F152" s="920">
        <f t="shared" si="13"/>
        <v>0</v>
      </c>
      <c r="G152" s="916">
        <v>125976.8</v>
      </c>
      <c r="H152" s="858">
        <v>107766</v>
      </c>
      <c r="I152" s="920">
        <f t="shared" si="14"/>
        <v>1.1689846519310358</v>
      </c>
      <c r="J152" s="916">
        <v>125976.8</v>
      </c>
      <c r="K152" s="878">
        <v>135376</v>
      </c>
      <c r="L152" s="920">
        <f t="shared" si="15"/>
        <v>0.93056967261553014</v>
      </c>
    </row>
    <row r="153" spans="1:12">
      <c r="A153" s="20" t="s">
        <v>9</v>
      </c>
      <c r="B153" s="13" t="s">
        <v>113</v>
      </c>
      <c r="C153" s="177"/>
      <c r="D153" s="916"/>
      <c r="E153" s="858">
        <v>23670</v>
      </c>
      <c r="F153" s="920">
        <f t="shared" si="13"/>
        <v>0</v>
      </c>
      <c r="G153" s="916">
        <v>352518.88500000001</v>
      </c>
      <c r="H153" s="858">
        <v>97516</v>
      </c>
      <c r="I153" s="920">
        <f t="shared" si="14"/>
        <v>3.6149850793715905</v>
      </c>
      <c r="J153" s="916">
        <v>352518.88500000001</v>
      </c>
      <c r="K153" s="878">
        <v>121186</v>
      </c>
      <c r="L153" s="920">
        <f t="shared" si="15"/>
        <v>2.9089076708530688</v>
      </c>
    </row>
    <row r="154" spans="1:12">
      <c r="A154" s="20" t="s">
        <v>11</v>
      </c>
      <c r="B154" s="13" t="s">
        <v>114</v>
      </c>
      <c r="C154" s="177"/>
      <c r="D154" s="916"/>
      <c r="E154" s="858">
        <v>21313</v>
      </c>
      <c r="F154" s="920">
        <f t="shared" si="13"/>
        <v>0</v>
      </c>
      <c r="G154" s="916">
        <v>31443.200000000001</v>
      </c>
      <c r="H154" s="858">
        <v>92979</v>
      </c>
      <c r="I154" s="920">
        <f t="shared" si="14"/>
        <v>0.33817528689273924</v>
      </c>
      <c r="J154" s="916">
        <v>31443.200000000001</v>
      </c>
      <c r="K154" s="878">
        <v>114292</v>
      </c>
      <c r="L154" s="920">
        <f t="shared" si="15"/>
        <v>0.27511286879221641</v>
      </c>
    </row>
    <row r="155" spans="1:12">
      <c r="A155" s="20" t="s">
        <v>13</v>
      </c>
      <c r="B155" s="13" t="s">
        <v>115</v>
      </c>
      <c r="C155" s="177"/>
      <c r="D155" s="916"/>
      <c r="E155" s="858">
        <v>12317</v>
      </c>
      <c r="F155" s="920">
        <f t="shared" si="13"/>
        <v>0</v>
      </c>
      <c r="G155" s="916">
        <v>125950.79</v>
      </c>
      <c r="H155" s="858">
        <v>50122</v>
      </c>
      <c r="I155" s="920">
        <f t="shared" si="14"/>
        <v>2.5128843621563384</v>
      </c>
      <c r="J155" s="916">
        <v>125950.79</v>
      </c>
      <c r="K155" s="878">
        <v>62439</v>
      </c>
      <c r="L155" s="920">
        <f t="shared" si="15"/>
        <v>2.017181409055238</v>
      </c>
    </row>
    <row r="156" spans="1:12">
      <c r="A156" s="20" t="s">
        <v>15</v>
      </c>
      <c r="B156" s="13" t="s">
        <v>116</v>
      </c>
      <c r="C156" s="177"/>
      <c r="D156" s="916"/>
      <c r="E156" s="858">
        <v>22974</v>
      </c>
      <c r="F156" s="920">
        <f t="shared" si="13"/>
        <v>0</v>
      </c>
      <c r="G156" s="916">
        <v>31289.35</v>
      </c>
      <c r="H156" s="858">
        <v>89404</v>
      </c>
      <c r="I156" s="920">
        <f t="shared" si="14"/>
        <v>0.3499770703771643</v>
      </c>
      <c r="J156" s="916">
        <v>31289.35</v>
      </c>
      <c r="K156" s="878">
        <v>112378</v>
      </c>
      <c r="L156" s="920">
        <f t="shared" si="15"/>
        <v>0.27842949687661284</v>
      </c>
    </row>
    <row r="157" spans="1:12">
      <c r="A157" s="20" t="s">
        <v>19</v>
      </c>
      <c r="B157" s="13" t="s">
        <v>117</v>
      </c>
      <c r="C157" s="177"/>
      <c r="D157" s="916"/>
      <c r="E157" s="858">
        <v>13734</v>
      </c>
      <c r="F157" s="920">
        <f t="shared" si="13"/>
        <v>0</v>
      </c>
      <c r="G157" s="916"/>
      <c r="H157" s="858">
        <v>55848</v>
      </c>
      <c r="I157" s="920">
        <f t="shared" si="14"/>
        <v>0</v>
      </c>
      <c r="J157" s="916"/>
      <c r="K157" s="878">
        <v>69582</v>
      </c>
      <c r="L157" s="920">
        <f t="shared" si="15"/>
        <v>0</v>
      </c>
    </row>
    <row r="158" spans="1:12">
      <c r="A158" s="20" t="s">
        <v>21</v>
      </c>
      <c r="B158" s="13" t="s">
        <v>118</v>
      </c>
      <c r="C158" s="177"/>
      <c r="D158" s="916"/>
      <c r="E158" s="858">
        <v>10500</v>
      </c>
      <c r="F158" s="920">
        <f t="shared" si="13"/>
        <v>0</v>
      </c>
      <c r="G158" s="916">
        <v>133253.99</v>
      </c>
      <c r="H158" s="858">
        <v>45734</v>
      </c>
      <c r="I158" s="920">
        <f t="shared" si="14"/>
        <v>2.9136745091179428</v>
      </c>
      <c r="J158" s="916">
        <v>133253.99</v>
      </c>
      <c r="K158" s="878">
        <v>56234</v>
      </c>
      <c r="L158" s="920">
        <f t="shared" si="15"/>
        <v>2.369633851406622</v>
      </c>
    </row>
    <row r="159" spans="1:12">
      <c r="A159" s="20" t="s">
        <v>23</v>
      </c>
      <c r="B159" s="13" t="s">
        <v>119</v>
      </c>
      <c r="C159" s="177"/>
      <c r="D159" s="916"/>
      <c r="E159" s="858">
        <v>16860</v>
      </c>
      <c r="F159" s="920">
        <f t="shared" si="13"/>
        <v>0</v>
      </c>
      <c r="G159" s="916">
        <v>62223.4</v>
      </c>
      <c r="H159" s="858">
        <v>63695</v>
      </c>
      <c r="I159" s="920">
        <f t="shared" si="14"/>
        <v>0.97689614569432459</v>
      </c>
      <c r="J159" s="916">
        <v>62223.4</v>
      </c>
      <c r="K159" s="878">
        <v>80555</v>
      </c>
      <c r="L159" s="920">
        <f t="shared" si="15"/>
        <v>0.77243374092235118</v>
      </c>
    </row>
    <row r="160" spans="1:12">
      <c r="A160" s="20" t="s">
        <v>25</v>
      </c>
      <c r="B160" s="13" t="s">
        <v>120</v>
      </c>
      <c r="C160" s="177"/>
      <c r="D160" s="916"/>
      <c r="E160" s="858">
        <v>27019</v>
      </c>
      <c r="F160" s="920">
        <f t="shared" si="13"/>
        <v>0</v>
      </c>
      <c r="G160" s="916">
        <v>183986.24</v>
      </c>
      <c r="H160" s="858">
        <v>109324</v>
      </c>
      <c r="I160" s="920">
        <f t="shared" si="14"/>
        <v>1.6829446416157476</v>
      </c>
      <c r="J160" s="916">
        <v>183986.24</v>
      </c>
      <c r="K160" s="878">
        <v>136343</v>
      </c>
      <c r="L160" s="920">
        <f t="shared" si="15"/>
        <v>1.3494366414117336</v>
      </c>
    </row>
    <row r="161" spans="1:12">
      <c r="A161" s="20" t="s">
        <v>27</v>
      </c>
      <c r="B161" s="13" t="s">
        <v>121</v>
      </c>
      <c r="C161" s="177"/>
      <c r="D161" s="916"/>
      <c r="E161" s="858">
        <v>12176</v>
      </c>
      <c r="F161" s="920">
        <f t="shared" si="13"/>
        <v>0</v>
      </c>
      <c r="G161" s="916">
        <v>135143.54</v>
      </c>
      <c r="H161" s="858">
        <v>54668</v>
      </c>
      <c r="I161" s="920">
        <f t="shared" si="14"/>
        <v>2.4720776322528719</v>
      </c>
      <c r="J161" s="916">
        <v>135143.54</v>
      </c>
      <c r="K161" s="878">
        <v>66844</v>
      </c>
      <c r="L161" s="920">
        <f t="shared" si="15"/>
        <v>2.0217751780264499</v>
      </c>
    </row>
    <row r="162" spans="1:12">
      <c r="A162" s="20" t="s">
        <v>29</v>
      </c>
      <c r="B162" s="13" t="s">
        <v>122</v>
      </c>
      <c r="C162" s="177"/>
      <c r="D162" s="916"/>
      <c r="E162" s="858">
        <v>14826</v>
      </c>
      <c r="F162" s="920">
        <f t="shared" si="13"/>
        <v>0</v>
      </c>
      <c r="G162" s="916">
        <v>31494.2</v>
      </c>
      <c r="H162" s="858">
        <v>59537</v>
      </c>
      <c r="I162" s="920">
        <f t="shared" si="14"/>
        <v>0.52898533684935423</v>
      </c>
      <c r="J162" s="916">
        <v>31494.2</v>
      </c>
      <c r="K162" s="878">
        <v>74363</v>
      </c>
      <c r="L162" s="920">
        <f t="shared" si="15"/>
        <v>0.42351976117155038</v>
      </c>
    </row>
    <row r="163" spans="1:12">
      <c r="A163" s="20" t="s">
        <v>31</v>
      </c>
      <c r="B163" s="13" t="s">
        <v>123</v>
      </c>
      <c r="C163" s="177"/>
      <c r="D163" s="916"/>
      <c r="E163" s="858">
        <v>15612</v>
      </c>
      <c r="F163" s="920">
        <f t="shared" si="13"/>
        <v>0</v>
      </c>
      <c r="G163" s="916">
        <v>47178.400000000001</v>
      </c>
      <c r="H163" s="858">
        <v>63005</v>
      </c>
      <c r="I163" s="920">
        <f t="shared" si="14"/>
        <v>0.7488040631695897</v>
      </c>
      <c r="J163" s="916">
        <v>47178.400000000001</v>
      </c>
      <c r="K163" s="878">
        <v>78617</v>
      </c>
      <c r="L163" s="920">
        <f t="shared" si="15"/>
        <v>0.60010430314054219</v>
      </c>
    </row>
    <row r="164" spans="1:12">
      <c r="A164" s="20" t="s">
        <v>33</v>
      </c>
      <c r="B164" s="13" t="s">
        <v>124</v>
      </c>
      <c r="C164" s="177"/>
      <c r="D164" s="916"/>
      <c r="E164" s="858">
        <v>15900</v>
      </c>
      <c r="F164" s="920">
        <f t="shared" si="13"/>
        <v>0</v>
      </c>
      <c r="G164" s="916">
        <v>149131.65</v>
      </c>
      <c r="H164" s="858">
        <v>58142</v>
      </c>
      <c r="I164" s="920">
        <f t="shared" si="14"/>
        <v>2.5649556258814625</v>
      </c>
      <c r="J164" s="916">
        <v>149131.65</v>
      </c>
      <c r="K164" s="878">
        <v>74042</v>
      </c>
      <c r="L164" s="920">
        <f t="shared" si="15"/>
        <v>2.0141494016909323</v>
      </c>
    </row>
    <row r="165" spans="1:12">
      <c r="A165" s="20" t="s">
        <v>35</v>
      </c>
      <c r="B165" s="13" t="s">
        <v>125</v>
      </c>
      <c r="C165" s="177"/>
      <c r="D165" s="916"/>
      <c r="E165" s="858">
        <v>35409</v>
      </c>
      <c r="F165" s="920">
        <f t="shared" si="13"/>
        <v>0</v>
      </c>
      <c r="G165" s="916">
        <v>12641.2</v>
      </c>
      <c r="H165" s="858">
        <v>132687</v>
      </c>
      <c r="I165" s="920">
        <f t="shared" si="14"/>
        <v>9.5270825325766653E-2</v>
      </c>
      <c r="J165" s="916">
        <v>12641.2</v>
      </c>
      <c r="K165" s="878">
        <v>168096</v>
      </c>
      <c r="L165" s="920">
        <f t="shared" si="15"/>
        <v>7.5202265372168287E-2</v>
      </c>
    </row>
    <row r="166" spans="1:12">
      <c r="A166" s="20" t="s">
        <v>37</v>
      </c>
      <c r="B166" s="13" t="s">
        <v>126</v>
      </c>
      <c r="C166" s="177"/>
      <c r="D166" s="916"/>
      <c r="E166" s="858">
        <v>18089</v>
      </c>
      <c r="F166" s="920">
        <f t="shared" si="13"/>
        <v>0</v>
      </c>
      <c r="G166" s="916"/>
      <c r="H166" s="858">
        <v>77095</v>
      </c>
      <c r="I166" s="920">
        <f t="shared" si="14"/>
        <v>0</v>
      </c>
      <c r="J166" s="916"/>
      <c r="K166" s="878">
        <v>95184</v>
      </c>
      <c r="L166" s="920">
        <f t="shared" si="15"/>
        <v>0</v>
      </c>
    </row>
    <row r="167" spans="1:12">
      <c r="A167" s="20" t="s">
        <v>39</v>
      </c>
      <c r="B167" s="13" t="s">
        <v>127</v>
      </c>
      <c r="C167" s="177"/>
      <c r="D167" s="916"/>
      <c r="E167" s="858">
        <v>18940</v>
      </c>
      <c r="F167" s="920">
        <f t="shared" si="13"/>
        <v>0</v>
      </c>
      <c r="G167" s="916">
        <v>49988.160000000003</v>
      </c>
      <c r="H167" s="858">
        <v>88456</v>
      </c>
      <c r="I167" s="920">
        <f t="shared" si="14"/>
        <v>0.56511892918513162</v>
      </c>
      <c r="J167" s="916">
        <v>49988.160000000003</v>
      </c>
      <c r="K167" s="878">
        <v>107396</v>
      </c>
      <c r="L167" s="920">
        <f t="shared" si="15"/>
        <v>0.46545644158069205</v>
      </c>
    </row>
    <row r="168" spans="1:12">
      <c r="A168" s="20" t="s">
        <v>41</v>
      </c>
      <c r="B168" s="13" t="s">
        <v>128</v>
      </c>
      <c r="C168" s="177"/>
      <c r="D168" s="916"/>
      <c r="E168" s="858">
        <v>12097</v>
      </c>
      <c r="F168" s="920">
        <f t="shared" si="13"/>
        <v>0</v>
      </c>
      <c r="G168" s="916"/>
      <c r="H168" s="858">
        <v>49620</v>
      </c>
      <c r="I168" s="920">
        <f t="shared" si="14"/>
        <v>0</v>
      </c>
      <c r="J168" s="916"/>
      <c r="K168" s="878">
        <v>61717</v>
      </c>
      <c r="L168" s="920">
        <f t="shared" si="15"/>
        <v>0</v>
      </c>
    </row>
    <row r="169" spans="1:12">
      <c r="A169" s="20" t="s">
        <v>43</v>
      </c>
      <c r="B169" s="13" t="s">
        <v>129</v>
      </c>
      <c r="C169" s="177"/>
      <c r="D169" s="916"/>
      <c r="E169" s="858">
        <v>9750</v>
      </c>
      <c r="F169" s="920">
        <f t="shared" si="13"/>
        <v>0</v>
      </c>
      <c r="G169" s="916">
        <v>180822.71</v>
      </c>
      <c r="H169" s="858">
        <v>43663</v>
      </c>
      <c r="I169" s="920">
        <f t="shared" si="14"/>
        <v>4.1413258365206236</v>
      </c>
      <c r="J169" s="916">
        <v>180822.71</v>
      </c>
      <c r="K169" s="878">
        <v>53413</v>
      </c>
      <c r="L169" s="920">
        <f t="shared" si="15"/>
        <v>3.3853689176792163</v>
      </c>
    </row>
    <row r="170" spans="1:12">
      <c r="A170" s="20" t="s">
        <v>17</v>
      </c>
      <c r="B170" s="13" t="s">
        <v>130</v>
      </c>
      <c r="C170" s="177"/>
      <c r="D170" s="916"/>
      <c r="E170" s="858">
        <v>4882</v>
      </c>
      <c r="F170" s="920">
        <f t="shared" si="13"/>
        <v>0</v>
      </c>
      <c r="G170" s="916"/>
      <c r="H170" s="858">
        <v>21782</v>
      </c>
      <c r="I170" s="920">
        <f t="shared" si="14"/>
        <v>0</v>
      </c>
      <c r="J170" s="916"/>
      <c r="K170" s="878">
        <v>26664</v>
      </c>
      <c r="L170" s="920">
        <f t="shared" si="15"/>
        <v>0</v>
      </c>
    </row>
    <row r="171" spans="1:12">
      <c r="A171" s="20" t="s">
        <v>252</v>
      </c>
      <c r="B171" s="13" t="s">
        <v>45</v>
      </c>
      <c r="C171" s="177"/>
      <c r="D171" s="916"/>
      <c r="E171" s="858">
        <v>8152</v>
      </c>
      <c r="F171" s="920">
        <f t="shared" si="13"/>
        <v>0</v>
      </c>
      <c r="G171" s="916">
        <v>31363.64</v>
      </c>
      <c r="H171" s="858">
        <v>38326</v>
      </c>
      <c r="I171" s="920">
        <f t="shared" si="14"/>
        <v>0.81833846474977823</v>
      </c>
      <c r="J171" s="916">
        <v>31363.64</v>
      </c>
      <c r="K171" s="878">
        <v>46478</v>
      </c>
      <c r="L171" s="920">
        <f t="shared" si="15"/>
        <v>0.67480614484272128</v>
      </c>
    </row>
    <row r="172" spans="1:12">
      <c r="A172" s="20" t="s">
        <v>253</v>
      </c>
      <c r="B172" s="13" t="s">
        <v>46</v>
      </c>
      <c r="C172" s="177"/>
      <c r="D172" s="916"/>
      <c r="E172" s="858">
        <v>10572</v>
      </c>
      <c r="F172" s="920">
        <f t="shared" si="13"/>
        <v>0</v>
      </c>
      <c r="G172" s="916">
        <v>31494.2</v>
      </c>
      <c r="H172" s="858">
        <v>51401</v>
      </c>
      <c r="I172" s="920">
        <f t="shared" si="14"/>
        <v>0.61271570592011826</v>
      </c>
      <c r="J172" s="916">
        <v>31494.2</v>
      </c>
      <c r="K172" s="879">
        <v>61973</v>
      </c>
      <c r="L172" s="920">
        <f t="shared" si="15"/>
        <v>0.50819227728204219</v>
      </c>
    </row>
    <row r="173" spans="1:12">
      <c r="A173" s="20" t="s">
        <v>254</v>
      </c>
      <c r="B173" s="13" t="s">
        <v>47</v>
      </c>
      <c r="C173" s="177"/>
      <c r="D173" s="916"/>
      <c r="E173" s="858">
        <v>36245</v>
      </c>
      <c r="F173" s="920">
        <f t="shared" si="13"/>
        <v>0</v>
      </c>
      <c r="G173" s="916">
        <v>20614.2</v>
      </c>
      <c r="H173" s="858">
        <v>152866</v>
      </c>
      <c r="I173" s="920">
        <f t="shared" si="14"/>
        <v>0.13485143851477766</v>
      </c>
      <c r="J173" s="916">
        <v>20614.2</v>
      </c>
      <c r="K173" s="878">
        <v>189111</v>
      </c>
      <c r="L173" s="920">
        <f t="shared" si="15"/>
        <v>0.10900582197756874</v>
      </c>
    </row>
    <row r="174" spans="1:12" ht="15.75" thickBot="1">
      <c r="A174" s="20" t="s">
        <v>255</v>
      </c>
      <c r="B174" s="13" t="s">
        <v>48</v>
      </c>
      <c r="C174" s="177"/>
      <c r="D174" s="916"/>
      <c r="E174" s="886">
        <v>7911</v>
      </c>
      <c r="F174" s="920">
        <f t="shared" si="13"/>
        <v>0</v>
      </c>
      <c r="G174" s="916">
        <v>740444.43500000006</v>
      </c>
      <c r="H174" s="886">
        <v>39616</v>
      </c>
      <c r="I174" s="920">
        <f t="shared" si="14"/>
        <v>18.690540059571891</v>
      </c>
      <c r="J174" s="916">
        <v>740444.43500000006</v>
      </c>
      <c r="K174" s="878">
        <v>47527</v>
      </c>
      <c r="L174" s="920">
        <f t="shared" si="15"/>
        <v>15.579448208386813</v>
      </c>
    </row>
    <row r="175" spans="1:12" ht="15.75" thickBot="1">
      <c r="A175" s="20" t="s">
        <v>256</v>
      </c>
      <c r="B175" s="13" t="s">
        <v>131</v>
      </c>
      <c r="C175" s="177"/>
      <c r="D175" s="916"/>
      <c r="E175" s="887">
        <f t="shared" ref="E175" si="16">SUM(E150:E174)</f>
        <v>414290</v>
      </c>
      <c r="F175" s="920">
        <f t="shared" si="13"/>
        <v>0</v>
      </c>
      <c r="G175" s="916">
        <v>440003.26500000001</v>
      </c>
      <c r="H175" s="887">
        <f t="shared" ref="H175" si="17">SUM(H150:H174)</f>
        <v>1713397</v>
      </c>
      <c r="I175" s="920">
        <f t="shared" si="14"/>
        <v>0.25680170153210263</v>
      </c>
      <c r="J175" s="179">
        <v>440003.26500000001</v>
      </c>
      <c r="K175" s="915">
        <f>SUM(K150:K174)</f>
        <v>2127687</v>
      </c>
      <c r="L175" s="920">
        <f t="shared" si="15"/>
        <v>0.20679886891257973</v>
      </c>
    </row>
    <row r="179" spans="1:20" ht="60">
      <c r="A179" s="24" t="s">
        <v>361</v>
      </c>
      <c r="B179" s="14" t="s">
        <v>362</v>
      </c>
      <c r="D179" s="24" t="s">
        <v>204</v>
      </c>
      <c r="E179" s="24"/>
      <c r="F179" s="24"/>
      <c r="G179" s="24" t="s">
        <v>290</v>
      </c>
      <c r="H179" s="24"/>
      <c r="I179" s="24"/>
      <c r="J179" s="24" t="s">
        <v>2</v>
      </c>
      <c r="K179" s="172"/>
      <c r="L179" s="172"/>
      <c r="N179" s="191" t="s">
        <v>284</v>
      </c>
      <c r="O179" s="192" t="s">
        <v>399</v>
      </c>
      <c r="P179" s="192" t="s">
        <v>386</v>
      </c>
      <c r="R179" s="192" t="s">
        <v>393</v>
      </c>
    </row>
    <row r="180" spans="1:20">
      <c r="A180" s="20" t="s">
        <v>104</v>
      </c>
      <c r="B180" s="131" t="s">
        <v>4</v>
      </c>
      <c r="D180" s="179">
        <f t="shared" ref="D180:D205" si="18">SUM(D7+D42+D80+D115+D150)</f>
        <v>19264.138999999999</v>
      </c>
      <c r="E180" s="179"/>
      <c r="F180" s="179"/>
      <c r="G180" s="179">
        <f t="shared" ref="G180:G205" si="19">SUM(G7+G42+G80+G115+G150)</f>
        <v>780297.85880000005</v>
      </c>
      <c r="H180" s="179"/>
      <c r="I180" s="179"/>
      <c r="J180" s="179">
        <f t="shared" ref="J180:J205" si="20">SUM(J7+J42+J80+J115+J150)</f>
        <v>799561.99780000001</v>
      </c>
      <c r="K180" s="216"/>
      <c r="L180" s="216"/>
      <c r="N180" s="189">
        <v>18110</v>
      </c>
      <c r="O180" s="214">
        <v>48</v>
      </c>
      <c r="P180" s="179">
        <f>SUM(N180*O180)</f>
        <v>869280</v>
      </c>
      <c r="R180" s="179">
        <f>SUM(P180-G180)</f>
        <v>88982.141199999955</v>
      </c>
      <c r="T180" s="216"/>
    </row>
    <row r="181" spans="1:20">
      <c r="A181" s="20" t="s">
        <v>5</v>
      </c>
      <c r="B181" s="13" t="s">
        <v>111</v>
      </c>
      <c r="D181" s="179">
        <f t="shared" si="18"/>
        <v>104456.32000000001</v>
      </c>
      <c r="E181" s="179"/>
      <c r="F181" s="179"/>
      <c r="G181" s="179">
        <f t="shared" si="19"/>
        <v>1682757.0438000003</v>
      </c>
      <c r="H181" s="179"/>
      <c r="I181" s="179"/>
      <c r="J181" s="179">
        <f t="shared" si="20"/>
        <v>1787213.3637999999</v>
      </c>
      <c r="K181" s="216"/>
      <c r="L181" s="216"/>
      <c r="N181" s="189">
        <v>52983</v>
      </c>
      <c r="O181" s="214">
        <v>48</v>
      </c>
      <c r="P181" s="179">
        <f t="shared" ref="P181:P206" si="21">SUM(N181*O181)</f>
        <v>2543184</v>
      </c>
      <c r="R181" s="179">
        <f t="shared" ref="R181:R204" si="22">SUM(P181-G181)</f>
        <v>860426.95619999967</v>
      </c>
      <c r="T181" s="216"/>
    </row>
    <row r="182" spans="1:20">
      <c r="A182" s="20" t="s">
        <v>7</v>
      </c>
      <c r="B182" s="13" t="s">
        <v>112</v>
      </c>
      <c r="D182" s="179">
        <f t="shared" si="18"/>
        <v>140852.14620000002</v>
      </c>
      <c r="E182" s="179"/>
      <c r="F182" s="179"/>
      <c r="G182" s="179">
        <f t="shared" si="19"/>
        <v>3043767.9964000001</v>
      </c>
      <c r="H182" s="179"/>
      <c r="I182" s="179"/>
      <c r="J182" s="179">
        <f t="shared" si="20"/>
        <v>3184620.1425999994</v>
      </c>
      <c r="K182" s="216"/>
      <c r="L182" s="216"/>
      <c r="N182" s="189">
        <v>109325</v>
      </c>
      <c r="O182" s="214">
        <v>48</v>
      </c>
      <c r="P182" s="179">
        <f t="shared" si="21"/>
        <v>5247600</v>
      </c>
      <c r="R182" s="179">
        <f t="shared" si="22"/>
        <v>2203832.0035999999</v>
      </c>
      <c r="T182" s="216"/>
    </row>
    <row r="183" spans="1:20">
      <c r="A183" s="20" t="s">
        <v>9</v>
      </c>
      <c r="B183" s="13" t="s">
        <v>113</v>
      </c>
      <c r="D183" s="179">
        <f t="shared" si="18"/>
        <v>306306.3</v>
      </c>
      <c r="E183" s="179"/>
      <c r="F183" s="179"/>
      <c r="G183" s="179">
        <f t="shared" si="19"/>
        <v>6982913.3340000007</v>
      </c>
      <c r="H183" s="179"/>
      <c r="I183" s="179"/>
      <c r="J183" s="179">
        <f t="shared" si="20"/>
        <v>7289219.6340000005</v>
      </c>
      <c r="K183" s="216"/>
      <c r="L183" s="216"/>
      <c r="N183" s="189">
        <v>99023</v>
      </c>
      <c r="O183" s="214">
        <v>48</v>
      </c>
      <c r="P183" s="179">
        <f t="shared" si="21"/>
        <v>4753104</v>
      </c>
      <c r="R183" s="179">
        <f t="shared" si="22"/>
        <v>-2229809.3340000007</v>
      </c>
      <c r="T183" s="216"/>
    </row>
    <row r="184" spans="1:20">
      <c r="A184" s="20" t="s">
        <v>11</v>
      </c>
      <c r="B184" s="13" t="s">
        <v>114</v>
      </c>
      <c r="D184" s="179">
        <f t="shared" si="18"/>
        <v>187095.74120000002</v>
      </c>
      <c r="E184" s="179"/>
      <c r="F184" s="179"/>
      <c r="G184" s="179">
        <f t="shared" si="19"/>
        <v>2518177.5518</v>
      </c>
      <c r="H184" s="179"/>
      <c r="I184" s="179"/>
      <c r="J184" s="179">
        <f t="shared" si="20"/>
        <v>2705273.2930000001</v>
      </c>
      <c r="K184" s="216"/>
      <c r="L184" s="216"/>
      <c r="N184" s="189">
        <v>94288</v>
      </c>
      <c r="O184" s="214">
        <v>48</v>
      </c>
      <c r="P184" s="179">
        <f t="shared" si="21"/>
        <v>4525824</v>
      </c>
      <c r="R184" s="179">
        <f t="shared" si="22"/>
        <v>2007646.4482</v>
      </c>
      <c r="T184" s="216"/>
    </row>
    <row r="185" spans="1:20">
      <c r="A185" s="20" t="s">
        <v>13</v>
      </c>
      <c r="B185" s="13" t="s">
        <v>115</v>
      </c>
      <c r="D185" s="179">
        <f t="shared" si="18"/>
        <v>166063.53580000001</v>
      </c>
      <c r="E185" s="179"/>
      <c r="F185" s="179"/>
      <c r="G185" s="179">
        <f t="shared" si="19"/>
        <v>2573089.0227999999</v>
      </c>
      <c r="H185" s="179"/>
      <c r="I185" s="179"/>
      <c r="J185" s="179">
        <f t="shared" si="20"/>
        <v>2739152.5586000001</v>
      </c>
      <c r="K185" s="216"/>
      <c r="L185" s="216"/>
      <c r="N185" s="189">
        <v>50874</v>
      </c>
      <c r="O185" s="214">
        <v>48</v>
      </c>
      <c r="P185" s="179">
        <f t="shared" si="21"/>
        <v>2441952</v>
      </c>
      <c r="R185" s="179">
        <f t="shared" si="22"/>
        <v>-131137.02279999992</v>
      </c>
      <c r="T185" s="216"/>
    </row>
    <row r="186" spans="1:20">
      <c r="A186" s="20" t="s">
        <v>15</v>
      </c>
      <c r="B186" s="13" t="s">
        <v>116</v>
      </c>
      <c r="D186" s="179">
        <f t="shared" si="18"/>
        <v>130312.95600000001</v>
      </c>
      <c r="E186" s="179"/>
      <c r="F186" s="179"/>
      <c r="G186" s="179">
        <f t="shared" si="19"/>
        <v>2378725.8844000003</v>
      </c>
      <c r="H186" s="179"/>
      <c r="I186" s="179"/>
      <c r="J186" s="179">
        <f t="shared" si="20"/>
        <v>2509038.8404000006</v>
      </c>
      <c r="K186" s="216"/>
      <c r="L186" s="216"/>
      <c r="N186" s="189">
        <v>90843</v>
      </c>
      <c r="O186" s="214">
        <v>48</v>
      </c>
      <c r="P186" s="179">
        <f t="shared" si="21"/>
        <v>4360464</v>
      </c>
      <c r="R186" s="179">
        <f t="shared" si="22"/>
        <v>1981738.1155999997</v>
      </c>
      <c r="T186" s="216"/>
    </row>
    <row r="187" spans="1:20">
      <c r="A187" s="20" t="s">
        <v>19</v>
      </c>
      <c r="B187" s="13" t="s">
        <v>117</v>
      </c>
      <c r="D187" s="179">
        <f t="shared" si="18"/>
        <v>108059.84</v>
      </c>
      <c r="E187" s="179"/>
      <c r="F187" s="179"/>
      <c r="G187" s="179">
        <f t="shared" si="19"/>
        <v>2433532.6150000002</v>
      </c>
      <c r="H187" s="179"/>
      <c r="I187" s="179"/>
      <c r="J187" s="179">
        <f t="shared" si="20"/>
        <v>2541592.4550000001</v>
      </c>
      <c r="K187" s="216"/>
      <c r="L187" s="216"/>
      <c r="N187" s="189">
        <v>56697</v>
      </c>
      <c r="O187" s="214">
        <v>48</v>
      </c>
      <c r="P187" s="179">
        <f t="shared" si="21"/>
        <v>2721456</v>
      </c>
      <c r="R187" s="179">
        <f t="shared" si="22"/>
        <v>287923.38499999978</v>
      </c>
      <c r="T187" s="216"/>
    </row>
    <row r="188" spans="1:20">
      <c r="A188" s="20" t="s">
        <v>21</v>
      </c>
      <c r="B188" s="13" t="s">
        <v>118</v>
      </c>
      <c r="D188" s="179">
        <f t="shared" si="18"/>
        <v>179737.764</v>
      </c>
      <c r="E188" s="179"/>
      <c r="F188" s="179"/>
      <c r="G188" s="179">
        <f t="shared" si="19"/>
        <v>2048715.1973999999</v>
      </c>
      <c r="H188" s="179"/>
      <c r="I188" s="179"/>
      <c r="J188" s="179">
        <f t="shared" si="20"/>
        <v>2228452.9613999994</v>
      </c>
      <c r="K188" s="216"/>
      <c r="L188" s="216"/>
      <c r="N188" s="189">
        <v>46329</v>
      </c>
      <c r="O188" s="214">
        <v>48</v>
      </c>
      <c r="P188" s="179">
        <f t="shared" si="21"/>
        <v>2223792</v>
      </c>
      <c r="R188" s="179">
        <f t="shared" si="22"/>
        <v>175076.80260000005</v>
      </c>
      <c r="T188" s="216"/>
    </row>
    <row r="189" spans="1:20">
      <c r="A189" s="20" t="s">
        <v>23</v>
      </c>
      <c r="B189" s="13" t="s">
        <v>119</v>
      </c>
      <c r="D189" s="179">
        <f t="shared" si="18"/>
        <v>844819.01699999999</v>
      </c>
      <c r="E189" s="179"/>
      <c r="F189" s="179"/>
      <c r="G189" s="179">
        <f t="shared" si="19"/>
        <v>2364872.1547999997</v>
      </c>
      <c r="H189" s="179"/>
      <c r="I189" s="179"/>
      <c r="J189" s="179">
        <f t="shared" si="20"/>
        <v>3209691.1717999997</v>
      </c>
      <c r="K189" s="216"/>
      <c r="L189" s="216"/>
      <c r="N189" s="189">
        <v>64659</v>
      </c>
      <c r="O189" s="214">
        <v>48</v>
      </c>
      <c r="P189" s="179">
        <f t="shared" si="21"/>
        <v>3103632</v>
      </c>
      <c r="R189" s="179">
        <f t="shared" si="22"/>
        <v>738759.84520000033</v>
      </c>
      <c r="T189" s="216"/>
    </row>
    <row r="190" spans="1:20">
      <c r="A190" s="20" t="s">
        <v>25</v>
      </c>
      <c r="B190" s="13" t="s">
        <v>120</v>
      </c>
      <c r="D190" s="179">
        <f t="shared" si="18"/>
        <v>239366.85879999999</v>
      </c>
      <c r="E190" s="179"/>
      <c r="F190" s="179"/>
      <c r="G190" s="179">
        <f t="shared" si="19"/>
        <v>2570349.9594000001</v>
      </c>
      <c r="H190" s="179"/>
      <c r="I190" s="179"/>
      <c r="J190" s="179">
        <f t="shared" si="20"/>
        <v>2809716.8181999996</v>
      </c>
      <c r="K190" s="216"/>
      <c r="L190" s="216"/>
      <c r="N190" s="189">
        <v>110818</v>
      </c>
      <c r="O190" s="214">
        <v>48</v>
      </c>
      <c r="P190" s="179">
        <f t="shared" si="21"/>
        <v>5319264</v>
      </c>
      <c r="R190" s="179">
        <f t="shared" si="22"/>
        <v>2748914.0405999999</v>
      </c>
      <c r="T190" s="216"/>
    </row>
    <row r="191" spans="1:20">
      <c r="A191" s="20" t="s">
        <v>27</v>
      </c>
      <c r="B191" s="13" t="s">
        <v>121</v>
      </c>
      <c r="D191" s="179">
        <f t="shared" si="18"/>
        <v>134238.54479999997</v>
      </c>
      <c r="E191" s="179"/>
      <c r="F191" s="179"/>
      <c r="G191" s="179">
        <f t="shared" si="19"/>
        <v>1425093.0936000003</v>
      </c>
      <c r="H191" s="179"/>
      <c r="I191" s="179"/>
      <c r="J191" s="179">
        <f t="shared" si="20"/>
        <v>1559331.6384000001</v>
      </c>
      <c r="K191" s="216"/>
      <c r="L191" s="216"/>
      <c r="N191" s="189">
        <v>55397</v>
      </c>
      <c r="O191" s="214">
        <v>48</v>
      </c>
      <c r="P191" s="179">
        <f t="shared" si="21"/>
        <v>2659056</v>
      </c>
      <c r="R191" s="179">
        <f t="shared" si="22"/>
        <v>1233962.9063999997</v>
      </c>
      <c r="T191" s="216"/>
    </row>
    <row r="192" spans="1:20">
      <c r="A192" s="20" t="s">
        <v>29</v>
      </c>
      <c r="B192" s="13" t="s">
        <v>122</v>
      </c>
      <c r="D192" s="179">
        <f t="shared" si="18"/>
        <v>146749.23300000001</v>
      </c>
      <c r="E192" s="179"/>
      <c r="F192" s="179"/>
      <c r="G192" s="179">
        <f t="shared" si="19"/>
        <v>3115634.9126000004</v>
      </c>
      <c r="H192" s="179"/>
      <c r="I192" s="179"/>
      <c r="J192" s="179">
        <f t="shared" si="20"/>
        <v>3262384.1456000004</v>
      </c>
      <c r="K192" s="216"/>
      <c r="L192" s="216"/>
      <c r="N192" s="189">
        <v>60438</v>
      </c>
      <c r="O192" s="214">
        <v>48</v>
      </c>
      <c r="P192" s="179">
        <f t="shared" si="21"/>
        <v>2901024</v>
      </c>
      <c r="R192" s="179">
        <f t="shared" si="22"/>
        <v>-214610.91260000039</v>
      </c>
      <c r="T192" s="216"/>
    </row>
    <row r="193" spans="1:20">
      <c r="A193" s="20" t="s">
        <v>31</v>
      </c>
      <c r="B193" s="13" t="s">
        <v>123</v>
      </c>
      <c r="D193" s="179">
        <f t="shared" si="18"/>
        <v>265584.17819999997</v>
      </c>
      <c r="E193" s="179"/>
      <c r="F193" s="179"/>
      <c r="G193" s="179">
        <f t="shared" si="19"/>
        <v>3514031.6161999996</v>
      </c>
      <c r="H193" s="179"/>
      <c r="I193" s="179"/>
      <c r="J193" s="179">
        <f t="shared" si="20"/>
        <v>3779615.7943999995</v>
      </c>
      <c r="K193" s="216"/>
      <c r="L193" s="216"/>
      <c r="N193" s="189">
        <v>63863</v>
      </c>
      <c r="O193" s="214">
        <v>48</v>
      </c>
      <c r="P193" s="179">
        <f t="shared" si="21"/>
        <v>3065424</v>
      </c>
      <c r="R193" s="179">
        <f t="shared" si="22"/>
        <v>-448607.61619999958</v>
      </c>
      <c r="T193" s="216"/>
    </row>
    <row r="194" spans="1:20">
      <c r="A194" s="20" t="s">
        <v>33</v>
      </c>
      <c r="B194" s="13" t="s">
        <v>124</v>
      </c>
      <c r="D194" s="179">
        <f t="shared" si="18"/>
        <v>110057.913</v>
      </c>
      <c r="E194" s="179"/>
      <c r="F194" s="179"/>
      <c r="G194" s="179">
        <f t="shared" si="19"/>
        <v>2064633.0601999999</v>
      </c>
      <c r="H194" s="179"/>
      <c r="I194" s="179"/>
      <c r="J194" s="179">
        <f t="shared" si="20"/>
        <v>2174690.9731999999</v>
      </c>
      <c r="K194" s="216"/>
      <c r="L194" s="216"/>
      <c r="N194" s="189">
        <v>59028</v>
      </c>
      <c r="O194" s="214">
        <v>48</v>
      </c>
      <c r="P194" s="179">
        <f t="shared" si="21"/>
        <v>2833344</v>
      </c>
      <c r="R194" s="179">
        <f t="shared" si="22"/>
        <v>768710.93980000005</v>
      </c>
      <c r="T194" s="216"/>
    </row>
    <row r="195" spans="1:20">
      <c r="A195" s="20" t="s">
        <v>35</v>
      </c>
      <c r="B195" s="13" t="s">
        <v>125</v>
      </c>
      <c r="D195" s="179">
        <f t="shared" si="18"/>
        <v>827434.38319999992</v>
      </c>
      <c r="E195" s="179"/>
      <c r="F195" s="179"/>
      <c r="G195" s="179">
        <f t="shared" si="19"/>
        <v>4247536.5743999993</v>
      </c>
      <c r="H195" s="179"/>
      <c r="I195" s="179"/>
      <c r="J195" s="179">
        <f t="shared" si="20"/>
        <v>5074970.9576000003</v>
      </c>
      <c r="K195" s="216"/>
      <c r="L195" s="216"/>
      <c r="N195" s="189">
        <v>134598</v>
      </c>
      <c r="O195" s="214">
        <v>48</v>
      </c>
      <c r="P195" s="179">
        <f t="shared" si="21"/>
        <v>6460704</v>
      </c>
      <c r="R195" s="179">
        <f t="shared" si="22"/>
        <v>2213167.4256000007</v>
      </c>
      <c r="T195" s="216"/>
    </row>
    <row r="196" spans="1:20">
      <c r="A196" s="20" t="s">
        <v>37</v>
      </c>
      <c r="B196" s="13" t="s">
        <v>126</v>
      </c>
      <c r="D196" s="179">
        <f t="shared" si="18"/>
        <v>183369.8964</v>
      </c>
      <c r="E196" s="179"/>
      <c r="F196" s="179"/>
      <c r="G196" s="179">
        <f t="shared" si="19"/>
        <v>1653448.2274</v>
      </c>
      <c r="H196" s="179"/>
      <c r="I196" s="179"/>
      <c r="J196" s="179">
        <f t="shared" si="20"/>
        <v>1836818.1237999999</v>
      </c>
      <c r="K196" s="216"/>
      <c r="L196" s="216"/>
      <c r="N196" s="189">
        <v>78160</v>
      </c>
      <c r="O196" s="214">
        <v>48</v>
      </c>
      <c r="P196" s="179">
        <f t="shared" si="21"/>
        <v>3751680</v>
      </c>
      <c r="R196" s="179">
        <f t="shared" si="22"/>
        <v>2098231.7725999998</v>
      </c>
      <c r="T196" s="216"/>
    </row>
    <row r="197" spans="1:20">
      <c r="A197" s="20" t="s">
        <v>39</v>
      </c>
      <c r="B197" s="13" t="s">
        <v>127</v>
      </c>
      <c r="D197" s="179">
        <f t="shared" si="18"/>
        <v>272835.43180000002</v>
      </c>
      <c r="E197" s="179"/>
      <c r="F197" s="179"/>
      <c r="G197" s="179">
        <f t="shared" si="19"/>
        <v>2831129.7598000001</v>
      </c>
      <c r="H197" s="179"/>
      <c r="I197" s="179"/>
      <c r="J197" s="179">
        <f t="shared" si="20"/>
        <v>3103965.1916</v>
      </c>
      <c r="K197" s="216"/>
      <c r="L197" s="216"/>
      <c r="N197" s="189">
        <v>89580</v>
      </c>
      <c r="O197" s="214">
        <v>48</v>
      </c>
      <c r="P197" s="179">
        <f t="shared" si="21"/>
        <v>4299840</v>
      </c>
      <c r="R197" s="179">
        <f t="shared" si="22"/>
        <v>1468710.2401999999</v>
      </c>
      <c r="T197" s="216"/>
    </row>
    <row r="198" spans="1:20">
      <c r="A198" s="20" t="s">
        <v>41</v>
      </c>
      <c r="B198" s="13" t="s">
        <v>128</v>
      </c>
      <c r="D198" s="179">
        <f t="shared" si="18"/>
        <v>135463.826</v>
      </c>
      <c r="E198" s="179"/>
      <c r="F198" s="179"/>
      <c r="G198" s="179">
        <f t="shared" si="19"/>
        <v>1349556.7180000001</v>
      </c>
      <c r="H198" s="179"/>
      <c r="I198" s="179"/>
      <c r="J198" s="179">
        <f t="shared" si="20"/>
        <v>1485020.544</v>
      </c>
      <c r="K198" s="216"/>
      <c r="L198" s="216"/>
      <c r="N198" s="189">
        <v>50357</v>
      </c>
      <c r="O198" s="214">
        <v>48</v>
      </c>
      <c r="P198" s="179">
        <f t="shared" si="21"/>
        <v>2417136</v>
      </c>
      <c r="R198" s="179">
        <f t="shared" si="22"/>
        <v>1067579.2819999999</v>
      </c>
      <c r="T198" s="216"/>
    </row>
    <row r="199" spans="1:20">
      <c r="A199" s="20" t="s">
        <v>43</v>
      </c>
      <c r="B199" s="13" t="s">
        <v>129</v>
      </c>
      <c r="D199" s="179">
        <f t="shared" si="18"/>
        <v>65166.659</v>
      </c>
      <c r="E199" s="179"/>
      <c r="F199" s="179"/>
      <c r="G199" s="179">
        <f t="shared" si="19"/>
        <v>2604285.5451999996</v>
      </c>
      <c r="H199" s="179"/>
      <c r="I199" s="179"/>
      <c r="J199" s="179">
        <f t="shared" si="20"/>
        <v>2669452.2042</v>
      </c>
      <c r="K199" s="216"/>
      <c r="L199" s="216"/>
      <c r="N199" s="189">
        <v>44290</v>
      </c>
      <c r="O199" s="214">
        <v>48</v>
      </c>
      <c r="P199" s="179">
        <f t="shared" si="21"/>
        <v>2125920</v>
      </c>
      <c r="R199" s="179">
        <f t="shared" si="22"/>
        <v>-478365.54519999959</v>
      </c>
      <c r="T199" s="216"/>
    </row>
    <row r="200" spans="1:20">
      <c r="A200" s="20" t="s">
        <v>17</v>
      </c>
      <c r="B200" s="13" t="s">
        <v>130</v>
      </c>
      <c r="D200" s="179">
        <f t="shared" si="18"/>
        <v>67276.965400000001</v>
      </c>
      <c r="E200" s="179"/>
      <c r="F200" s="179"/>
      <c r="G200" s="179">
        <f t="shared" si="19"/>
        <v>864574.24479999999</v>
      </c>
      <c r="H200" s="179"/>
      <c r="I200" s="179"/>
      <c r="J200" s="179">
        <f t="shared" si="20"/>
        <v>931851.21020000009</v>
      </c>
      <c r="K200" s="216"/>
      <c r="L200" s="216"/>
      <c r="N200" s="189">
        <v>22083</v>
      </c>
      <c r="O200" s="214">
        <v>48</v>
      </c>
      <c r="P200" s="179">
        <f t="shared" si="21"/>
        <v>1059984</v>
      </c>
      <c r="R200" s="179">
        <f t="shared" si="22"/>
        <v>195409.75520000001</v>
      </c>
      <c r="T200" s="216"/>
    </row>
    <row r="201" spans="1:20">
      <c r="A201" s="20" t="s">
        <v>252</v>
      </c>
      <c r="B201" s="13" t="s">
        <v>45</v>
      </c>
      <c r="D201" s="179">
        <f t="shared" si="18"/>
        <v>51726.399599999997</v>
      </c>
      <c r="E201" s="179"/>
      <c r="F201" s="179"/>
      <c r="G201" s="179">
        <f t="shared" si="19"/>
        <v>1744796.4222000001</v>
      </c>
      <c r="H201" s="179"/>
      <c r="I201" s="179"/>
      <c r="J201" s="179">
        <f t="shared" si="20"/>
        <v>1796522.8217999998</v>
      </c>
      <c r="K201" s="216"/>
      <c r="L201" s="216"/>
      <c r="N201" s="189">
        <v>38789</v>
      </c>
      <c r="O201" s="214">
        <v>48</v>
      </c>
      <c r="P201" s="179">
        <f t="shared" si="21"/>
        <v>1861872</v>
      </c>
      <c r="R201" s="179">
        <f t="shared" si="22"/>
        <v>117075.57779999985</v>
      </c>
      <c r="T201" s="216"/>
    </row>
    <row r="202" spans="1:20">
      <c r="A202" s="20" t="s">
        <v>253</v>
      </c>
      <c r="B202" s="13" t="s">
        <v>46</v>
      </c>
      <c r="D202" s="179">
        <f t="shared" si="18"/>
        <v>192054.66340000002</v>
      </c>
      <c r="E202" s="179"/>
      <c r="F202" s="179"/>
      <c r="G202" s="179">
        <f t="shared" si="19"/>
        <v>4154447.4914000006</v>
      </c>
      <c r="H202" s="179"/>
      <c r="I202" s="179"/>
      <c r="J202" s="179">
        <f t="shared" si="20"/>
        <v>4346502.1548000006</v>
      </c>
      <c r="K202" s="216"/>
      <c r="L202" s="216"/>
      <c r="N202" s="189">
        <v>51999</v>
      </c>
      <c r="O202" s="214">
        <v>48</v>
      </c>
      <c r="P202" s="179">
        <f t="shared" si="21"/>
        <v>2495952</v>
      </c>
      <c r="R202" s="179">
        <f t="shared" si="22"/>
        <v>-1658495.4914000006</v>
      </c>
      <c r="T202" s="216"/>
    </row>
    <row r="203" spans="1:20">
      <c r="A203" s="20" t="s">
        <v>254</v>
      </c>
      <c r="B203" s="13" t="s">
        <v>47</v>
      </c>
      <c r="D203" s="179">
        <f t="shared" si="18"/>
        <v>1246098.9368</v>
      </c>
      <c r="E203" s="179"/>
      <c r="F203" s="179"/>
      <c r="G203" s="179">
        <f t="shared" si="19"/>
        <v>6422836.4232000001</v>
      </c>
      <c r="H203" s="179"/>
      <c r="I203" s="179"/>
      <c r="J203" s="179">
        <f t="shared" si="20"/>
        <v>7668935.3600000003</v>
      </c>
      <c r="K203" s="216"/>
      <c r="L203" s="216"/>
      <c r="N203" s="189">
        <v>154907</v>
      </c>
      <c r="O203" s="214">
        <v>48</v>
      </c>
      <c r="P203" s="179">
        <f t="shared" si="21"/>
        <v>7435536</v>
      </c>
      <c r="R203" s="179">
        <f t="shared" si="22"/>
        <v>1012699.5767999999</v>
      </c>
      <c r="T203" s="216"/>
    </row>
    <row r="204" spans="1:20">
      <c r="A204" s="20" t="s">
        <v>255</v>
      </c>
      <c r="B204" s="13" t="s">
        <v>48</v>
      </c>
      <c r="D204" s="179">
        <f t="shared" si="18"/>
        <v>114356.05279999999</v>
      </c>
      <c r="E204" s="179"/>
      <c r="F204" s="179"/>
      <c r="G204" s="179">
        <f t="shared" si="19"/>
        <v>2603696.8873999999</v>
      </c>
      <c r="H204" s="179"/>
      <c r="I204" s="179"/>
      <c r="J204" s="179">
        <f t="shared" si="20"/>
        <v>2718052.9402000001</v>
      </c>
      <c r="K204" s="216"/>
      <c r="L204" s="216"/>
      <c r="N204" s="189">
        <v>40080</v>
      </c>
      <c r="O204" s="214">
        <v>48</v>
      </c>
      <c r="P204" s="179">
        <f t="shared" si="21"/>
        <v>1923840</v>
      </c>
      <c r="R204" s="179">
        <f t="shared" si="22"/>
        <v>-679856.88739999989</v>
      </c>
      <c r="T204" s="216"/>
    </row>
    <row r="205" spans="1:20" ht="15.75" thickBot="1">
      <c r="A205" s="20" t="s">
        <v>256</v>
      </c>
      <c r="B205" s="158" t="s">
        <v>131</v>
      </c>
      <c r="D205" s="184">
        <f t="shared" si="18"/>
        <v>275061.40840000001</v>
      </c>
      <c r="E205" s="184"/>
      <c r="F205" s="184"/>
      <c r="G205" s="184">
        <f t="shared" si="19"/>
        <v>3191269.2610000004</v>
      </c>
      <c r="H205" s="184"/>
      <c r="I205" s="184"/>
      <c r="J205" s="184">
        <f t="shared" si="20"/>
        <v>3466330.6694</v>
      </c>
      <c r="K205" s="216"/>
      <c r="L205" s="216"/>
      <c r="O205" s="214">
        <v>48</v>
      </c>
      <c r="P205" s="179"/>
      <c r="R205" s="42"/>
    </row>
    <row r="206" spans="1:20" ht="15.75" thickBot="1">
      <c r="B206" s="188" t="s">
        <v>385</v>
      </c>
      <c r="D206" s="185">
        <f>SUM(D180:D205)</f>
        <v>6513809.1098000007</v>
      </c>
      <c r="E206" s="908"/>
      <c r="F206" s="908"/>
      <c r="G206" s="186">
        <f>SUM(G180:G205)</f>
        <v>71164168.856000006</v>
      </c>
      <c r="H206" s="910"/>
      <c r="I206" s="910"/>
      <c r="J206" s="187">
        <f>SUM(J180:J205)</f>
        <v>77677977.965800002</v>
      </c>
      <c r="K206" s="216"/>
      <c r="L206" s="216"/>
      <c r="N206" s="877">
        <v>1713397</v>
      </c>
      <c r="O206" s="214">
        <v>48</v>
      </c>
      <c r="P206" s="179">
        <f t="shared" si="21"/>
        <v>82243056</v>
      </c>
      <c r="R206" s="179">
        <v>0</v>
      </c>
    </row>
    <row r="210" spans="1:40">
      <c r="A210"/>
      <c r="B210"/>
      <c r="C210"/>
      <c r="D210" s="224" t="s">
        <v>387</v>
      </c>
      <c r="E210" s="224"/>
      <c r="F210" s="224"/>
      <c r="G210"/>
      <c r="H210"/>
      <c r="I210"/>
      <c r="J210"/>
      <c r="K210"/>
      <c r="L210"/>
      <c r="M210"/>
      <c r="N210" t="s">
        <v>398</v>
      </c>
      <c r="O210"/>
      <c r="P210"/>
      <c r="Q210"/>
      <c r="V210" s="224" t="s">
        <v>388</v>
      </c>
      <c r="W210"/>
      <c r="X210"/>
      <c r="Y210"/>
      <c r="Z210" s="224" t="s">
        <v>389</v>
      </c>
      <c r="AA210"/>
      <c r="AB210"/>
      <c r="AC210"/>
      <c r="AD210" s="224" t="s">
        <v>382</v>
      </c>
      <c r="AE210"/>
      <c r="AF210"/>
      <c r="AG210"/>
      <c r="AH210" s="193" t="s">
        <v>245</v>
      </c>
      <c r="AI210"/>
      <c r="AJ210"/>
      <c r="AK210"/>
      <c r="AL210" s="193" t="s">
        <v>195</v>
      </c>
      <c r="AM210"/>
      <c r="AN210"/>
    </row>
    <row r="211" spans="1:40" ht="10.5" customHeight="1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V211"/>
      <c r="W211"/>
      <c r="X211"/>
      <c r="Y211"/>
      <c r="Z211"/>
      <c r="AA211"/>
      <c r="AB211"/>
      <c r="AC211"/>
      <c r="AD211"/>
      <c r="AE211"/>
      <c r="AF211"/>
      <c r="AG211"/>
      <c r="AH211" s="220"/>
      <c r="AI211" s="220"/>
      <c r="AJ211" s="220"/>
      <c r="AK211" s="221"/>
      <c r="AL211" s="222"/>
      <c r="AM211" s="222"/>
      <c r="AN211" s="222"/>
    </row>
    <row r="212" spans="1:40" ht="51.75" customHeight="1">
      <c r="A212" s="194" t="s">
        <v>288</v>
      </c>
      <c r="B212" s="194" t="s">
        <v>289</v>
      </c>
      <c r="C212" s="195"/>
      <c r="D212" s="196" t="s">
        <v>204</v>
      </c>
      <c r="E212" s="196"/>
      <c r="F212" s="196"/>
      <c r="G212" s="196" t="s">
        <v>290</v>
      </c>
      <c r="H212" s="196"/>
      <c r="I212" s="196"/>
      <c r="J212" s="196" t="s">
        <v>2</v>
      </c>
      <c r="K212" s="912"/>
      <c r="L212" s="912"/>
      <c r="N212" s="217" t="s">
        <v>390</v>
      </c>
      <c r="O212" s="218" t="s">
        <v>391</v>
      </c>
      <c r="P212" s="218" t="s">
        <v>392</v>
      </c>
      <c r="Q212" s="219"/>
      <c r="R212" s="218" t="s">
        <v>394</v>
      </c>
      <c r="V212" s="197" t="s">
        <v>204</v>
      </c>
      <c r="W212" s="197" t="s">
        <v>290</v>
      </c>
      <c r="X212" s="197" t="s">
        <v>2</v>
      </c>
      <c r="Y212"/>
      <c r="Z212" s="197" t="s">
        <v>204</v>
      </c>
      <c r="AA212" s="197" t="s">
        <v>290</v>
      </c>
      <c r="AB212" s="197" t="s">
        <v>2</v>
      </c>
      <c r="AC212"/>
      <c r="AD212" s="197" t="s">
        <v>204</v>
      </c>
      <c r="AE212" s="197" t="s">
        <v>290</v>
      </c>
      <c r="AF212" s="197" t="s">
        <v>2</v>
      </c>
      <c r="AG212"/>
      <c r="AH212" s="223" t="s">
        <v>204</v>
      </c>
      <c r="AI212" s="223" t="s">
        <v>290</v>
      </c>
      <c r="AJ212" s="223" t="s">
        <v>2</v>
      </c>
      <c r="AK212" s="221"/>
      <c r="AL212" s="223" t="s">
        <v>204</v>
      </c>
      <c r="AM212" s="223" t="s">
        <v>290</v>
      </c>
      <c r="AN212" s="223" t="s">
        <v>2</v>
      </c>
    </row>
    <row r="213" spans="1:40">
      <c r="A213" s="198" t="s">
        <v>104</v>
      </c>
      <c r="B213" s="198" t="s">
        <v>4</v>
      </c>
      <c r="C213" s="199"/>
      <c r="D213" s="203">
        <v>19264.138999999999</v>
      </c>
      <c r="E213" s="203"/>
      <c r="F213" s="203"/>
      <c r="G213" s="203">
        <v>780297.85880000005</v>
      </c>
      <c r="H213" s="203"/>
      <c r="I213" s="203"/>
      <c r="J213" s="203">
        <v>799561.99780000001</v>
      </c>
      <c r="K213" s="913"/>
      <c r="L213" s="913"/>
      <c r="N213" s="201">
        <v>18110</v>
      </c>
      <c r="O213" s="202">
        <v>75</v>
      </c>
      <c r="P213" s="215">
        <v>1358250</v>
      </c>
      <c r="Q213"/>
      <c r="R213" s="200">
        <f t="shared" ref="R213:R237" si="23">SUM(P213-G213)</f>
        <v>577952.14119999995</v>
      </c>
      <c r="V213" s="203">
        <v>3302.2080000000001</v>
      </c>
      <c r="W213" s="203">
        <v>512859.19999999995</v>
      </c>
      <c r="X213" s="203">
        <v>516161.40799999994</v>
      </c>
      <c r="Y213" s="204"/>
      <c r="Z213" s="203">
        <v>0</v>
      </c>
      <c r="AA213" s="203">
        <v>26408.9928</v>
      </c>
      <c r="AB213" s="203">
        <v>26408.9928</v>
      </c>
      <c r="AC213" s="204"/>
      <c r="AD213" s="205">
        <v>15961.931</v>
      </c>
      <c r="AE213" s="205">
        <v>240873.14600000001</v>
      </c>
      <c r="AF213" s="205">
        <v>256835.07699999999</v>
      </c>
      <c r="AG213" s="204"/>
      <c r="AH213" s="203"/>
      <c r="AI213" s="203">
        <v>156.52000000000001</v>
      </c>
      <c r="AJ213" s="203">
        <v>156.52000000000001</v>
      </c>
      <c r="AK213" s="204"/>
      <c r="AL213" s="200"/>
      <c r="AM213" s="200"/>
      <c r="AN213" s="200"/>
    </row>
    <row r="214" spans="1:40">
      <c r="A214" s="198" t="s">
        <v>5</v>
      </c>
      <c r="B214" s="198" t="s">
        <v>111</v>
      </c>
      <c r="C214" s="199"/>
      <c r="D214" s="203">
        <v>104456.32000000001</v>
      </c>
      <c r="E214" s="203"/>
      <c r="F214" s="203"/>
      <c r="G214" s="203">
        <v>1682757.0438000003</v>
      </c>
      <c r="H214" s="203"/>
      <c r="I214" s="203"/>
      <c r="J214" s="203">
        <v>1787213.3637999999</v>
      </c>
      <c r="K214" s="913"/>
      <c r="L214" s="913"/>
      <c r="N214" s="206">
        <v>52983</v>
      </c>
      <c r="O214" s="202">
        <v>75</v>
      </c>
      <c r="P214" s="215">
        <v>3973725</v>
      </c>
      <c r="Q214"/>
      <c r="R214" s="200">
        <f t="shared" si="23"/>
        <v>2290967.9561999999</v>
      </c>
      <c r="V214" s="203">
        <v>43318.8</v>
      </c>
      <c r="W214" s="203">
        <v>858755.9047999999</v>
      </c>
      <c r="X214" s="203">
        <v>902074.70479999995</v>
      </c>
      <c r="Y214" s="204"/>
      <c r="Z214" s="203">
        <v>3561.5160000000001</v>
      </c>
      <c r="AA214" s="203">
        <v>364296.36</v>
      </c>
      <c r="AB214" s="203">
        <v>367857.87599999999</v>
      </c>
      <c r="AC214" s="204"/>
      <c r="AD214" s="205">
        <v>57378.633999999998</v>
      </c>
      <c r="AE214" s="205">
        <v>365531.91300000006</v>
      </c>
      <c r="AF214" s="205">
        <v>422910.54700000008</v>
      </c>
      <c r="AG214" s="204"/>
      <c r="AH214" s="203">
        <v>197.37</v>
      </c>
      <c r="AI214" s="203">
        <v>63297.805999999997</v>
      </c>
      <c r="AJ214" s="203">
        <v>63495.175999999999</v>
      </c>
      <c r="AK214" s="204"/>
      <c r="AL214" s="203"/>
      <c r="AM214" s="203">
        <v>30875.06</v>
      </c>
      <c r="AN214" s="203">
        <v>30875.06</v>
      </c>
    </row>
    <row r="215" spans="1:40">
      <c r="A215" s="198" t="s">
        <v>7</v>
      </c>
      <c r="B215" s="198" t="s">
        <v>112</v>
      </c>
      <c r="C215" s="199"/>
      <c r="D215" s="203">
        <v>140852.14620000002</v>
      </c>
      <c r="E215" s="203"/>
      <c r="F215" s="203"/>
      <c r="G215" s="203">
        <v>3043767.9964000001</v>
      </c>
      <c r="H215" s="203"/>
      <c r="I215" s="203"/>
      <c r="J215" s="203">
        <v>3184620.1425999994</v>
      </c>
      <c r="K215" s="913"/>
      <c r="L215" s="913"/>
      <c r="N215" s="206">
        <v>109325</v>
      </c>
      <c r="O215" s="202">
        <v>75</v>
      </c>
      <c r="P215" s="215">
        <v>8199375</v>
      </c>
      <c r="Q215"/>
      <c r="R215" s="200">
        <f t="shared" si="23"/>
        <v>5155607.0035999995</v>
      </c>
      <c r="V215" s="203">
        <v>66572.731200000009</v>
      </c>
      <c r="W215" s="203">
        <v>2269917.9624000001</v>
      </c>
      <c r="X215" s="203">
        <v>2336490.6935999999</v>
      </c>
      <c r="Y215" s="204"/>
      <c r="Z215" s="203">
        <v>3572.4920000000002</v>
      </c>
      <c r="AA215" s="203">
        <v>113322.288</v>
      </c>
      <c r="AB215" s="203">
        <v>116894.78</v>
      </c>
      <c r="AC215" s="204"/>
      <c r="AD215" s="205">
        <v>70706.922999999995</v>
      </c>
      <c r="AE215" s="205">
        <v>533469.84</v>
      </c>
      <c r="AF215" s="205">
        <v>604176.76300000004</v>
      </c>
      <c r="AG215" s="204"/>
      <c r="AH215" s="203"/>
      <c r="AI215" s="203">
        <v>1081.106</v>
      </c>
      <c r="AJ215" s="203">
        <v>1081.106</v>
      </c>
      <c r="AK215" s="204"/>
      <c r="AL215" s="203"/>
      <c r="AM215" s="203">
        <v>125976.8</v>
      </c>
      <c r="AN215" s="203">
        <v>125976.8</v>
      </c>
    </row>
    <row r="216" spans="1:40">
      <c r="A216" s="198" t="s">
        <v>9</v>
      </c>
      <c r="B216" s="198" t="s">
        <v>113</v>
      </c>
      <c r="C216" s="199"/>
      <c r="D216" s="203">
        <v>306306.3</v>
      </c>
      <c r="E216" s="203"/>
      <c r="F216" s="203"/>
      <c r="G216" s="203">
        <v>6982913.3340000007</v>
      </c>
      <c r="H216" s="203"/>
      <c r="I216" s="203"/>
      <c r="J216" s="203">
        <v>7289219.6340000005</v>
      </c>
      <c r="K216" s="913"/>
      <c r="L216" s="913"/>
      <c r="N216" s="206">
        <v>99023</v>
      </c>
      <c r="O216" s="202">
        <v>75</v>
      </c>
      <c r="P216" s="215">
        <v>7426725</v>
      </c>
      <c r="Q216"/>
      <c r="R216" s="200">
        <f t="shared" si="23"/>
        <v>443811.66599999927</v>
      </c>
      <c r="V216" s="203">
        <v>106078.728</v>
      </c>
      <c r="W216" s="203">
        <v>5129445.8500000006</v>
      </c>
      <c r="X216" s="203">
        <v>5235524.5780000007</v>
      </c>
      <c r="Y216" s="204"/>
      <c r="Z216" s="203">
        <v>73395.146999999997</v>
      </c>
      <c r="AA216" s="203">
        <v>639823.43999999994</v>
      </c>
      <c r="AB216" s="203">
        <v>713218.58699999994</v>
      </c>
      <c r="AC216" s="204"/>
      <c r="AD216" s="205">
        <v>126832.425</v>
      </c>
      <c r="AE216" s="205">
        <v>662160.28899999987</v>
      </c>
      <c r="AF216" s="205">
        <v>788992.71399999992</v>
      </c>
      <c r="AG216" s="204"/>
      <c r="AH216" s="203"/>
      <c r="AI216" s="203">
        <v>198964.87</v>
      </c>
      <c r="AJ216" s="203">
        <v>198964.87</v>
      </c>
      <c r="AK216" s="204"/>
      <c r="AL216" s="203"/>
      <c r="AM216" s="203">
        <v>352518.88500000001</v>
      </c>
      <c r="AN216" s="203">
        <v>352518.88500000001</v>
      </c>
    </row>
    <row r="217" spans="1:40">
      <c r="A217" s="198" t="s">
        <v>11</v>
      </c>
      <c r="B217" s="198" t="s">
        <v>114</v>
      </c>
      <c r="C217" s="199"/>
      <c r="D217" s="203">
        <v>187095.74120000002</v>
      </c>
      <c r="E217" s="203"/>
      <c r="F217" s="203"/>
      <c r="G217" s="203">
        <v>2518177.5518</v>
      </c>
      <c r="H217" s="203"/>
      <c r="I217" s="203"/>
      <c r="J217" s="203">
        <v>2705273.2930000001</v>
      </c>
      <c r="K217" s="913"/>
      <c r="L217" s="913"/>
      <c r="N217" s="206">
        <v>94288</v>
      </c>
      <c r="O217" s="202">
        <v>75</v>
      </c>
      <c r="P217" s="215">
        <v>7071600</v>
      </c>
      <c r="Q217"/>
      <c r="R217" s="200">
        <f t="shared" si="23"/>
        <v>4553422.4482000005</v>
      </c>
      <c r="V217" s="203">
        <v>99089.863200000007</v>
      </c>
      <c r="W217" s="203">
        <v>1436143.65</v>
      </c>
      <c r="X217" s="203">
        <v>1535233.5131999999</v>
      </c>
      <c r="Y217" s="204"/>
      <c r="Z217" s="203">
        <v>0</v>
      </c>
      <c r="AA217" s="203">
        <v>328040.0208</v>
      </c>
      <c r="AB217" s="203">
        <v>328040.0208</v>
      </c>
      <c r="AC217" s="204"/>
      <c r="AD217" s="205">
        <v>88005.878000000012</v>
      </c>
      <c r="AE217" s="205">
        <v>722550.68099999998</v>
      </c>
      <c r="AF217" s="205">
        <v>810556.55899999989</v>
      </c>
      <c r="AG217" s="204"/>
      <c r="AH217" s="203"/>
      <c r="AI217" s="203"/>
      <c r="AJ217" s="203"/>
      <c r="AK217" s="204"/>
      <c r="AL217" s="203"/>
      <c r="AM217" s="203">
        <v>31443.200000000001</v>
      </c>
      <c r="AN217" s="203">
        <v>31443.200000000001</v>
      </c>
    </row>
    <row r="218" spans="1:40">
      <c r="A218" s="198" t="s">
        <v>13</v>
      </c>
      <c r="B218" s="198" t="s">
        <v>115</v>
      </c>
      <c r="C218" s="199"/>
      <c r="D218" s="203">
        <v>166063.53580000001</v>
      </c>
      <c r="E218" s="203"/>
      <c r="F218" s="203"/>
      <c r="G218" s="203">
        <v>2573089.0227999999</v>
      </c>
      <c r="H218" s="203"/>
      <c r="I218" s="203"/>
      <c r="J218" s="203">
        <v>2739152.5586000001</v>
      </c>
      <c r="K218" s="913"/>
      <c r="L218" s="913"/>
      <c r="N218" s="206">
        <v>50874</v>
      </c>
      <c r="O218" s="202">
        <v>75</v>
      </c>
      <c r="P218" s="215">
        <v>3815550</v>
      </c>
      <c r="Q218"/>
      <c r="R218" s="200">
        <f t="shared" si="23"/>
        <v>1242460.9772000001</v>
      </c>
      <c r="V218" s="203">
        <v>93229.288800000009</v>
      </c>
      <c r="W218" s="203">
        <v>1356875.1783999999</v>
      </c>
      <c r="X218" s="203">
        <v>1450104.4671999998</v>
      </c>
      <c r="Y218" s="204"/>
      <c r="Z218" s="203">
        <v>6579.9160000000002</v>
      </c>
      <c r="AA218" s="203">
        <v>497043.59039999999</v>
      </c>
      <c r="AB218" s="203">
        <v>503623.50640000001</v>
      </c>
      <c r="AC218" s="204"/>
      <c r="AD218" s="205">
        <v>66254.331000000006</v>
      </c>
      <c r="AE218" s="205">
        <v>557424.47399999993</v>
      </c>
      <c r="AF218" s="205">
        <v>623678.80499999993</v>
      </c>
      <c r="AG218" s="204"/>
      <c r="AH218" s="203"/>
      <c r="AI218" s="203">
        <v>35794.99</v>
      </c>
      <c r="AJ218" s="203">
        <v>35794.99</v>
      </c>
      <c r="AK218" s="204"/>
      <c r="AL218" s="203"/>
      <c r="AM218" s="203">
        <v>125950.79</v>
      </c>
      <c r="AN218" s="203">
        <v>125950.79</v>
      </c>
    </row>
    <row r="219" spans="1:40">
      <c r="A219" s="198" t="s">
        <v>15</v>
      </c>
      <c r="B219" s="198" t="s">
        <v>116</v>
      </c>
      <c r="C219" s="199"/>
      <c r="D219" s="203">
        <v>130312.95600000001</v>
      </c>
      <c r="E219" s="203"/>
      <c r="F219" s="203"/>
      <c r="G219" s="203">
        <v>2378725.8844000003</v>
      </c>
      <c r="H219" s="203"/>
      <c r="I219" s="203"/>
      <c r="J219" s="203">
        <v>2509038.8404000006</v>
      </c>
      <c r="K219" s="913"/>
      <c r="L219" s="913"/>
      <c r="N219" s="206">
        <v>90843</v>
      </c>
      <c r="O219" s="202">
        <v>75</v>
      </c>
      <c r="P219" s="215">
        <v>6813225</v>
      </c>
      <c r="Q219"/>
      <c r="R219" s="200">
        <f t="shared" si="23"/>
        <v>4434499.1155999992</v>
      </c>
      <c r="V219" s="203">
        <v>31245.96</v>
      </c>
      <c r="W219" s="203">
        <v>1269853.97</v>
      </c>
      <c r="X219" s="203">
        <v>1301099.93</v>
      </c>
      <c r="Y219" s="204"/>
      <c r="Z219" s="203">
        <v>3831.364</v>
      </c>
      <c r="AA219" s="203">
        <v>262167.22039999999</v>
      </c>
      <c r="AB219" s="203">
        <v>265998.58439999999</v>
      </c>
      <c r="AC219" s="204"/>
      <c r="AD219" s="205">
        <v>95235.631999999998</v>
      </c>
      <c r="AE219" s="205">
        <v>812606.326</v>
      </c>
      <c r="AF219" s="205">
        <v>907841.9580000001</v>
      </c>
      <c r="AG219" s="204"/>
      <c r="AH219" s="203"/>
      <c r="AI219" s="203">
        <v>2809.018</v>
      </c>
      <c r="AJ219" s="203">
        <v>2809.018</v>
      </c>
      <c r="AK219" s="204"/>
      <c r="AL219" s="203"/>
      <c r="AM219" s="203">
        <v>31289.35</v>
      </c>
      <c r="AN219" s="203">
        <v>31289.35</v>
      </c>
    </row>
    <row r="220" spans="1:40">
      <c r="A220" s="198" t="s">
        <v>19</v>
      </c>
      <c r="B220" s="198" t="s">
        <v>117</v>
      </c>
      <c r="C220" s="199"/>
      <c r="D220" s="203">
        <v>108059.84</v>
      </c>
      <c r="E220" s="203"/>
      <c r="F220" s="203"/>
      <c r="G220" s="203">
        <v>2433532.6150000002</v>
      </c>
      <c r="H220" s="203"/>
      <c r="I220" s="203"/>
      <c r="J220" s="203">
        <v>2541592.4550000001</v>
      </c>
      <c r="K220" s="913"/>
      <c r="L220" s="913"/>
      <c r="N220" s="206">
        <v>56697</v>
      </c>
      <c r="O220" s="202">
        <v>75</v>
      </c>
      <c r="P220" s="215">
        <v>4252275</v>
      </c>
      <c r="Q220"/>
      <c r="R220" s="200">
        <f t="shared" si="23"/>
        <v>1818742.3849999998</v>
      </c>
      <c r="V220" s="203">
        <v>37154.375999999997</v>
      </c>
      <c r="W220" s="203">
        <v>1833212.976</v>
      </c>
      <c r="X220" s="203">
        <v>1870367.352</v>
      </c>
      <c r="Y220" s="204"/>
      <c r="Z220" s="203">
        <v>0</v>
      </c>
      <c r="AA220" s="203">
        <v>37162.360999999997</v>
      </c>
      <c r="AB220" s="203">
        <v>37162.360999999997</v>
      </c>
      <c r="AC220" s="204"/>
      <c r="AD220" s="205">
        <v>70905.464000000007</v>
      </c>
      <c r="AE220" s="205">
        <v>562829.61800000002</v>
      </c>
      <c r="AF220" s="205">
        <v>633735.08200000005</v>
      </c>
      <c r="AG220" s="204"/>
      <c r="AH220" s="203"/>
      <c r="AI220" s="203">
        <v>327.66000000000003</v>
      </c>
      <c r="AJ220" s="203">
        <v>327.66000000000003</v>
      </c>
      <c r="AK220" s="204"/>
      <c r="AL220" s="203"/>
      <c r="AM220" s="203"/>
      <c r="AN220" s="203"/>
    </row>
    <row r="221" spans="1:40">
      <c r="A221" s="198" t="s">
        <v>21</v>
      </c>
      <c r="B221" s="198" t="s">
        <v>118</v>
      </c>
      <c r="C221" s="199"/>
      <c r="D221" s="203">
        <v>179737.764</v>
      </c>
      <c r="E221" s="203"/>
      <c r="F221" s="203"/>
      <c r="G221" s="203">
        <v>2048715.1973999999</v>
      </c>
      <c r="H221" s="203"/>
      <c r="I221" s="203"/>
      <c r="J221" s="203">
        <v>2228452.9613999994</v>
      </c>
      <c r="K221" s="913"/>
      <c r="L221" s="913"/>
      <c r="N221" s="206">
        <v>46329</v>
      </c>
      <c r="O221" s="202">
        <v>75</v>
      </c>
      <c r="P221" s="215">
        <v>3474675</v>
      </c>
      <c r="Q221"/>
      <c r="R221" s="200">
        <f t="shared" si="23"/>
        <v>1425959.8026000001</v>
      </c>
      <c r="V221" s="203">
        <v>67686.239999999991</v>
      </c>
      <c r="W221" s="203">
        <v>1559145.0103999998</v>
      </c>
      <c r="X221" s="203">
        <v>1626831.2503999998</v>
      </c>
      <c r="Y221" s="204"/>
      <c r="Z221" s="203">
        <v>0</v>
      </c>
      <c r="AA221" s="203">
        <v>9101.3760000000002</v>
      </c>
      <c r="AB221" s="203">
        <v>9101.3760000000002</v>
      </c>
      <c r="AC221" s="204"/>
      <c r="AD221" s="205">
        <v>112051.524</v>
      </c>
      <c r="AE221" s="205">
        <v>346719.46100000001</v>
      </c>
      <c r="AF221" s="205">
        <v>458770.98499999993</v>
      </c>
      <c r="AG221" s="204"/>
      <c r="AH221" s="203"/>
      <c r="AI221" s="203">
        <v>495.36</v>
      </c>
      <c r="AJ221" s="203">
        <v>495.36</v>
      </c>
      <c r="AK221" s="204"/>
      <c r="AL221" s="203"/>
      <c r="AM221" s="203">
        <v>133253.99</v>
      </c>
      <c r="AN221" s="203">
        <v>133253.99</v>
      </c>
    </row>
    <row r="222" spans="1:40">
      <c r="A222" s="198" t="s">
        <v>23</v>
      </c>
      <c r="B222" s="198" t="s">
        <v>119</v>
      </c>
      <c r="C222" s="199"/>
      <c r="D222" s="203">
        <v>844819.01699999999</v>
      </c>
      <c r="E222" s="203"/>
      <c r="F222" s="203"/>
      <c r="G222" s="203">
        <v>2364872.1547999997</v>
      </c>
      <c r="H222" s="203"/>
      <c r="I222" s="203"/>
      <c r="J222" s="203">
        <v>3209691.1717999997</v>
      </c>
      <c r="K222" s="913"/>
      <c r="L222" s="913"/>
      <c r="N222" s="206">
        <v>64659</v>
      </c>
      <c r="O222" s="202">
        <v>75</v>
      </c>
      <c r="P222" s="215">
        <v>4849425</v>
      </c>
      <c r="Q222"/>
      <c r="R222" s="200">
        <f t="shared" si="23"/>
        <v>2484552.8452000003</v>
      </c>
      <c r="V222" s="203">
        <v>159771.52799999999</v>
      </c>
      <c r="W222" s="203">
        <v>1333372.7127999999</v>
      </c>
      <c r="X222" s="203">
        <v>1493144.2407999998</v>
      </c>
      <c r="Y222" s="204"/>
      <c r="Z222" s="203">
        <v>416274.50199999998</v>
      </c>
      <c r="AA222" s="203">
        <v>83686.251000000004</v>
      </c>
      <c r="AB222" s="203">
        <v>499960.75299999997</v>
      </c>
      <c r="AC222" s="204"/>
      <c r="AD222" s="205">
        <v>268772.98700000002</v>
      </c>
      <c r="AE222" s="205">
        <v>878323.13500000001</v>
      </c>
      <c r="AF222" s="205">
        <v>1147096.122</v>
      </c>
      <c r="AG222" s="204"/>
      <c r="AH222" s="203"/>
      <c r="AI222" s="203">
        <v>7266.6559999999999</v>
      </c>
      <c r="AJ222" s="203">
        <v>7266.6559999999999</v>
      </c>
      <c r="AK222" s="204"/>
      <c r="AL222" s="203"/>
      <c r="AM222" s="203">
        <v>62223.4</v>
      </c>
      <c r="AN222" s="203">
        <v>62223.4</v>
      </c>
    </row>
    <row r="223" spans="1:40">
      <c r="A223" s="198" t="s">
        <v>25</v>
      </c>
      <c r="B223" s="198" t="s">
        <v>120</v>
      </c>
      <c r="C223" s="199"/>
      <c r="D223" s="203">
        <v>239366.85879999999</v>
      </c>
      <c r="E223" s="203"/>
      <c r="F223" s="203"/>
      <c r="G223" s="203">
        <v>2570349.9594000001</v>
      </c>
      <c r="H223" s="203"/>
      <c r="I223" s="203"/>
      <c r="J223" s="203">
        <v>2809716.8181999996</v>
      </c>
      <c r="K223" s="913"/>
      <c r="L223" s="913"/>
      <c r="N223" s="206">
        <v>110818</v>
      </c>
      <c r="O223" s="202">
        <v>75</v>
      </c>
      <c r="P223" s="215">
        <v>8311350</v>
      </c>
      <c r="Q223"/>
      <c r="R223" s="200">
        <f t="shared" si="23"/>
        <v>5741000.0405999999</v>
      </c>
      <c r="V223" s="203">
        <v>133249.8768</v>
      </c>
      <c r="W223" s="203">
        <v>1605221.52</v>
      </c>
      <c r="X223" s="203">
        <v>1738471.3968000002</v>
      </c>
      <c r="Y223" s="204"/>
      <c r="Z223" s="203">
        <v>0</v>
      </c>
      <c r="AA223" s="203">
        <v>33370.077400000002</v>
      </c>
      <c r="AB223" s="203">
        <v>33370.077400000002</v>
      </c>
      <c r="AC223" s="204"/>
      <c r="AD223" s="205">
        <v>106116.982</v>
      </c>
      <c r="AE223" s="205">
        <v>747247.6939999999</v>
      </c>
      <c r="AF223" s="205">
        <v>853364.67599999986</v>
      </c>
      <c r="AG223" s="204"/>
      <c r="AH223" s="203"/>
      <c r="AI223" s="203">
        <v>524.428</v>
      </c>
      <c r="AJ223" s="203">
        <v>524.428</v>
      </c>
      <c r="AK223" s="204"/>
      <c r="AL223" s="203"/>
      <c r="AM223" s="203">
        <v>183986.24</v>
      </c>
      <c r="AN223" s="203">
        <v>183986.24</v>
      </c>
    </row>
    <row r="224" spans="1:40">
      <c r="A224" s="198" t="s">
        <v>27</v>
      </c>
      <c r="B224" s="198" t="s">
        <v>121</v>
      </c>
      <c r="C224" s="199"/>
      <c r="D224" s="203">
        <v>134238.54479999997</v>
      </c>
      <c r="E224" s="203"/>
      <c r="F224" s="203"/>
      <c r="G224" s="203">
        <v>1425093.0936000003</v>
      </c>
      <c r="H224" s="203"/>
      <c r="I224" s="203"/>
      <c r="J224" s="203">
        <v>1559331.6384000001</v>
      </c>
      <c r="K224" s="913"/>
      <c r="L224" s="913"/>
      <c r="N224" s="206">
        <v>55397</v>
      </c>
      <c r="O224" s="202">
        <v>75</v>
      </c>
      <c r="P224" s="215">
        <v>4154775</v>
      </c>
      <c r="Q224"/>
      <c r="R224" s="200">
        <f t="shared" si="23"/>
        <v>2729681.9063999997</v>
      </c>
      <c r="V224" s="203">
        <v>55972.480799999998</v>
      </c>
      <c r="W224" s="203">
        <v>859184.31600000011</v>
      </c>
      <c r="X224" s="203">
        <v>915156.79679999989</v>
      </c>
      <c r="Y224" s="204"/>
      <c r="Z224" s="203">
        <v>26668.25</v>
      </c>
      <c r="AA224" s="203">
        <v>86341.785600000003</v>
      </c>
      <c r="AB224" s="203">
        <v>113010.0356</v>
      </c>
      <c r="AC224" s="204"/>
      <c r="AD224" s="205">
        <v>51597.813999999998</v>
      </c>
      <c r="AE224" s="205">
        <v>344326.70199999999</v>
      </c>
      <c r="AF224" s="205">
        <v>395924.51599999995</v>
      </c>
      <c r="AG224" s="204"/>
      <c r="AH224" s="203"/>
      <c r="AI224" s="203">
        <v>96.75</v>
      </c>
      <c r="AJ224" s="203">
        <v>96.75</v>
      </c>
      <c r="AK224" s="204"/>
      <c r="AL224" s="203"/>
      <c r="AM224" s="203">
        <v>135143.54</v>
      </c>
      <c r="AN224" s="203">
        <v>135143.54</v>
      </c>
    </row>
    <row r="225" spans="1:40">
      <c r="A225" s="198" t="s">
        <v>29</v>
      </c>
      <c r="B225" s="198" t="s">
        <v>122</v>
      </c>
      <c r="C225" s="199"/>
      <c r="D225" s="203">
        <v>146749.23300000001</v>
      </c>
      <c r="E225" s="203"/>
      <c r="F225" s="203"/>
      <c r="G225" s="203">
        <v>3115634.9126000004</v>
      </c>
      <c r="H225" s="203"/>
      <c r="I225" s="203"/>
      <c r="J225" s="203">
        <v>3262384.1456000004</v>
      </c>
      <c r="K225" s="913"/>
      <c r="L225" s="913"/>
      <c r="N225" s="206">
        <v>60438</v>
      </c>
      <c r="O225" s="202">
        <v>75</v>
      </c>
      <c r="P225" s="215">
        <v>4532850</v>
      </c>
      <c r="Q225"/>
      <c r="R225" s="200">
        <f t="shared" si="23"/>
        <v>1417215.0873999996</v>
      </c>
      <c r="V225" s="203">
        <v>50442.336000000003</v>
      </c>
      <c r="W225" s="203">
        <v>2315177.7275999999</v>
      </c>
      <c r="X225" s="203">
        <v>2365620.0636</v>
      </c>
      <c r="Y225" s="204"/>
      <c r="Z225" s="203">
        <v>18805.738000000001</v>
      </c>
      <c r="AA225" s="203">
        <v>313611.07199999999</v>
      </c>
      <c r="AB225" s="203">
        <v>332416.81</v>
      </c>
      <c r="AC225" s="204"/>
      <c r="AD225" s="205">
        <v>77501.159</v>
      </c>
      <c r="AE225" s="205">
        <v>447514.73299999995</v>
      </c>
      <c r="AF225" s="205">
        <v>525015.89199999999</v>
      </c>
      <c r="AG225" s="204"/>
      <c r="AH225" s="203"/>
      <c r="AI225" s="203">
        <v>7837.18</v>
      </c>
      <c r="AJ225" s="203">
        <v>7837.18</v>
      </c>
      <c r="AK225" s="204"/>
      <c r="AL225" s="203"/>
      <c r="AM225" s="203">
        <v>31494.2</v>
      </c>
      <c r="AN225" s="203">
        <v>31494.2</v>
      </c>
    </row>
    <row r="226" spans="1:40">
      <c r="A226" s="198" t="s">
        <v>31</v>
      </c>
      <c r="B226" s="198" t="s">
        <v>123</v>
      </c>
      <c r="C226" s="199"/>
      <c r="D226" s="203">
        <v>265584.17819999997</v>
      </c>
      <c r="E226" s="203"/>
      <c r="F226" s="203"/>
      <c r="G226" s="203">
        <v>3514031.6161999996</v>
      </c>
      <c r="H226" s="203"/>
      <c r="I226" s="203"/>
      <c r="J226" s="203">
        <v>3779615.7943999995</v>
      </c>
      <c r="K226" s="913"/>
      <c r="L226" s="913"/>
      <c r="N226" s="206">
        <v>63863</v>
      </c>
      <c r="O226" s="202">
        <v>75</v>
      </c>
      <c r="P226" s="215">
        <v>4789725</v>
      </c>
      <c r="Q226"/>
      <c r="R226" s="200">
        <f t="shared" si="23"/>
        <v>1275693.3838000004</v>
      </c>
      <c r="V226" s="203">
        <v>90492.607199999999</v>
      </c>
      <c r="W226" s="203">
        <v>2771354.2391999997</v>
      </c>
      <c r="X226" s="203">
        <v>2861846.8463999997</v>
      </c>
      <c r="Y226" s="204"/>
      <c r="Z226" s="203">
        <v>46357.038</v>
      </c>
      <c r="AA226" s="203">
        <v>88931.73599999999</v>
      </c>
      <c r="AB226" s="203">
        <v>135288.774</v>
      </c>
      <c r="AC226" s="204"/>
      <c r="AD226" s="205">
        <v>128734.53299999998</v>
      </c>
      <c r="AE226" s="205">
        <v>592688.13099999994</v>
      </c>
      <c r="AF226" s="205">
        <v>721422.66399999999</v>
      </c>
      <c r="AG226" s="204"/>
      <c r="AH226" s="203"/>
      <c r="AI226" s="203">
        <v>13879.11</v>
      </c>
      <c r="AJ226" s="203">
        <v>13879.11</v>
      </c>
      <c r="AK226" s="204"/>
      <c r="AL226" s="203"/>
      <c r="AM226" s="203">
        <v>47178.400000000001</v>
      </c>
      <c r="AN226" s="203">
        <v>47178.400000000001</v>
      </c>
    </row>
    <row r="227" spans="1:40">
      <c r="A227" s="198" t="s">
        <v>33</v>
      </c>
      <c r="B227" s="198" t="s">
        <v>124</v>
      </c>
      <c r="C227" s="199"/>
      <c r="D227" s="203">
        <v>110057.913</v>
      </c>
      <c r="E227" s="203"/>
      <c r="F227" s="203"/>
      <c r="G227" s="203">
        <v>2064633.0601999999</v>
      </c>
      <c r="H227" s="203"/>
      <c r="I227" s="203"/>
      <c r="J227" s="203">
        <v>2174690.9731999999</v>
      </c>
      <c r="K227" s="913"/>
      <c r="L227" s="913"/>
      <c r="N227" s="206">
        <v>59028</v>
      </c>
      <c r="O227" s="202">
        <v>75</v>
      </c>
      <c r="P227" s="215">
        <v>4427100</v>
      </c>
      <c r="Q227"/>
      <c r="R227" s="200">
        <f t="shared" si="23"/>
        <v>2362466.9397999998</v>
      </c>
      <c r="V227" s="203">
        <v>13807.8</v>
      </c>
      <c r="W227" s="203">
        <v>1187398.2707999998</v>
      </c>
      <c r="X227" s="203">
        <v>1201206.0707999999</v>
      </c>
      <c r="Y227" s="204"/>
      <c r="Z227" s="203">
        <v>14339.262000000001</v>
      </c>
      <c r="AA227" s="203">
        <v>56697.634400000003</v>
      </c>
      <c r="AB227" s="203">
        <v>71036.896399999998</v>
      </c>
      <c r="AC227" s="204"/>
      <c r="AD227" s="205">
        <v>81910.85100000001</v>
      </c>
      <c r="AE227" s="205">
        <v>665471.93500000006</v>
      </c>
      <c r="AF227" s="205">
        <v>747382.78600000008</v>
      </c>
      <c r="AG227" s="204"/>
      <c r="AH227" s="203"/>
      <c r="AI227" s="203">
        <v>5933.57</v>
      </c>
      <c r="AJ227" s="203">
        <v>5933.57</v>
      </c>
      <c r="AK227" s="204"/>
      <c r="AL227" s="203"/>
      <c r="AM227" s="203">
        <v>149131.65</v>
      </c>
      <c r="AN227" s="203">
        <v>149131.65</v>
      </c>
    </row>
    <row r="228" spans="1:40">
      <c r="A228" s="198" t="s">
        <v>35</v>
      </c>
      <c r="B228" s="198" t="s">
        <v>125</v>
      </c>
      <c r="C228" s="199"/>
      <c r="D228" s="203">
        <v>827434.38319999992</v>
      </c>
      <c r="E228" s="203"/>
      <c r="F228" s="203"/>
      <c r="G228" s="203">
        <v>4247536.5743999993</v>
      </c>
      <c r="H228" s="203"/>
      <c r="I228" s="203"/>
      <c r="J228" s="203">
        <v>5074970.9576000003</v>
      </c>
      <c r="K228" s="913"/>
      <c r="L228" s="913"/>
      <c r="N228" s="206">
        <v>134598</v>
      </c>
      <c r="O228" s="202">
        <v>75</v>
      </c>
      <c r="P228" s="215">
        <v>10094850</v>
      </c>
      <c r="Q228"/>
      <c r="R228" s="200">
        <f t="shared" si="23"/>
        <v>5847313.4256000007</v>
      </c>
      <c r="V228" s="203">
        <v>140871.0852</v>
      </c>
      <c r="W228" s="203">
        <v>2232833.9179999996</v>
      </c>
      <c r="X228" s="203">
        <v>2373705.0031999997</v>
      </c>
      <c r="Y228" s="204"/>
      <c r="Z228" s="203">
        <v>230577.63399999999</v>
      </c>
      <c r="AA228" s="203">
        <v>265171.40740000003</v>
      </c>
      <c r="AB228" s="203">
        <v>495749.04139999999</v>
      </c>
      <c r="AC228" s="204"/>
      <c r="AD228" s="205">
        <v>455985.66399999993</v>
      </c>
      <c r="AE228" s="205">
        <v>1656793.605</v>
      </c>
      <c r="AF228" s="205">
        <v>2112779.2689999999</v>
      </c>
      <c r="AG228" s="204"/>
      <c r="AH228" s="203"/>
      <c r="AI228" s="203">
        <v>80096.444000000003</v>
      </c>
      <c r="AJ228" s="203">
        <v>80096.444000000003</v>
      </c>
      <c r="AK228" s="204"/>
      <c r="AL228" s="203"/>
      <c r="AM228" s="203">
        <v>12641.2</v>
      </c>
      <c r="AN228" s="203">
        <v>12641.2</v>
      </c>
    </row>
    <row r="229" spans="1:40">
      <c r="A229" s="198" t="s">
        <v>37</v>
      </c>
      <c r="B229" s="198" t="s">
        <v>126</v>
      </c>
      <c r="C229" s="199"/>
      <c r="D229" s="203">
        <v>183369.8964</v>
      </c>
      <c r="E229" s="203"/>
      <c r="F229" s="203"/>
      <c r="G229" s="203">
        <v>1653448.2274</v>
      </c>
      <c r="H229" s="203"/>
      <c r="I229" s="203"/>
      <c r="J229" s="203">
        <v>1836818.1237999999</v>
      </c>
      <c r="K229" s="913"/>
      <c r="L229" s="913"/>
      <c r="N229" s="206">
        <v>78160</v>
      </c>
      <c r="O229" s="202">
        <v>75</v>
      </c>
      <c r="P229" s="215">
        <v>5862000</v>
      </c>
      <c r="Q229"/>
      <c r="R229" s="200">
        <f t="shared" si="23"/>
        <v>4208551.7725999998</v>
      </c>
      <c r="V229" s="203">
        <v>112696.67039999999</v>
      </c>
      <c r="W229" s="203">
        <v>948341.9776000001</v>
      </c>
      <c r="X229" s="203">
        <v>1061038.648</v>
      </c>
      <c r="Y229" s="204"/>
      <c r="Z229" s="203">
        <v>9777.4599999999991</v>
      </c>
      <c r="AA229" s="203">
        <v>178157.06880000001</v>
      </c>
      <c r="AB229" s="203">
        <v>187934.5288</v>
      </c>
      <c r="AC229" s="204"/>
      <c r="AD229" s="205">
        <v>60895.766000000003</v>
      </c>
      <c r="AE229" s="205">
        <v>526645.17099999997</v>
      </c>
      <c r="AF229" s="205">
        <v>587540.93699999992</v>
      </c>
      <c r="AG229" s="204"/>
      <c r="AH229" s="203"/>
      <c r="AI229" s="203">
        <v>304.01</v>
      </c>
      <c r="AJ229" s="203">
        <v>304.01</v>
      </c>
      <c r="AK229" s="204"/>
      <c r="AL229" s="203"/>
      <c r="AM229" s="203"/>
      <c r="AN229" s="203"/>
    </row>
    <row r="230" spans="1:40">
      <c r="A230" s="198" t="s">
        <v>39</v>
      </c>
      <c r="B230" s="198" t="s">
        <v>127</v>
      </c>
      <c r="C230" s="199"/>
      <c r="D230" s="203">
        <v>272835.43180000002</v>
      </c>
      <c r="E230" s="203"/>
      <c r="F230" s="203"/>
      <c r="G230" s="203">
        <v>2831129.7598000001</v>
      </c>
      <c r="H230" s="203"/>
      <c r="I230" s="203"/>
      <c r="J230" s="203">
        <v>3103965.1916</v>
      </c>
      <c r="K230" s="913"/>
      <c r="L230" s="913"/>
      <c r="N230" s="206">
        <v>89580</v>
      </c>
      <c r="O230" s="202">
        <v>75</v>
      </c>
      <c r="P230" s="215">
        <v>6718500</v>
      </c>
      <c r="Q230"/>
      <c r="R230" s="200">
        <f t="shared" si="23"/>
        <v>3887370.2401999999</v>
      </c>
      <c r="V230" s="203">
        <v>143536.7928</v>
      </c>
      <c r="W230" s="203">
        <v>1968399.452</v>
      </c>
      <c r="X230" s="203">
        <v>2111936.2448</v>
      </c>
      <c r="Y230" s="204"/>
      <c r="Z230" s="203">
        <v>34847.156000000003</v>
      </c>
      <c r="AA230" s="203">
        <v>287560.63380000001</v>
      </c>
      <c r="AB230" s="203">
        <v>322407.78980000003</v>
      </c>
      <c r="AC230" s="204"/>
      <c r="AD230" s="205">
        <v>94451.482999999993</v>
      </c>
      <c r="AE230" s="205">
        <v>525181.51399999997</v>
      </c>
      <c r="AF230" s="205">
        <v>619632.99699999997</v>
      </c>
      <c r="AG230" s="204"/>
      <c r="AH230" s="203"/>
      <c r="AI230" s="203"/>
      <c r="AJ230" s="203"/>
      <c r="AK230" s="204"/>
      <c r="AL230" s="203"/>
      <c r="AM230" s="203">
        <v>49988.160000000003</v>
      </c>
      <c r="AN230" s="203">
        <v>49988.160000000003</v>
      </c>
    </row>
    <row r="231" spans="1:40">
      <c r="A231" s="198" t="s">
        <v>41</v>
      </c>
      <c r="B231" s="198" t="s">
        <v>128</v>
      </c>
      <c r="C231" s="199"/>
      <c r="D231" s="203">
        <v>135463.826</v>
      </c>
      <c r="E231" s="203"/>
      <c r="F231" s="203"/>
      <c r="G231" s="203">
        <v>1349556.7180000001</v>
      </c>
      <c r="H231" s="203"/>
      <c r="I231" s="203"/>
      <c r="J231" s="203">
        <v>1485020.544</v>
      </c>
      <c r="K231" s="913"/>
      <c r="L231" s="913"/>
      <c r="N231" s="206">
        <v>50357</v>
      </c>
      <c r="O231" s="202">
        <v>75</v>
      </c>
      <c r="P231" s="215">
        <v>3776775</v>
      </c>
      <c r="Q231"/>
      <c r="R231" s="200">
        <f t="shared" si="23"/>
        <v>2427218.2819999997</v>
      </c>
      <c r="V231" s="203">
        <v>21976.92</v>
      </c>
      <c r="W231" s="203">
        <v>747364.03600000008</v>
      </c>
      <c r="X231" s="203">
        <v>769340.95600000012</v>
      </c>
      <c r="Y231" s="204"/>
      <c r="Z231" s="203">
        <v>24710.112000000001</v>
      </c>
      <c r="AA231" s="203">
        <v>51030.04</v>
      </c>
      <c r="AB231" s="203">
        <v>75740.152000000002</v>
      </c>
      <c r="AC231" s="204"/>
      <c r="AD231" s="205">
        <v>88776.793999999994</v>
      </c>
      <c r="AE231" s="205">
        <v>537164.16399999999</v>
      </c>
      <c r="AF231" s="205">
        <v>625940.9580000001</v>
      </c>
      <c r="AG231" s="204"/>
      <c r="AH231" s="203"/>
      <c r="AI231" s="203">
        <v>13998.477999999999</v>
      </c>
      <c r="AJ231" s="203">
        <v>13998.477999999999</v>
      </c>
      <c r="AK231" s="204"/>
      <c r="AL231" s="203"/>
      <c r="AM231" s="203"/>
      <c r="AN231" s="203"/>
    </row>
    <row r="232" spans="1:40">
      <c r="A232" s="198" t="s">
        <v>43</v>
      </c>
      <c r="B232" s="198" t="s">
        <v>129</v>
      </c>
      <c r="C232" s="199"/>
      <c r="D232" s="203">
        <v>65166.659</v>
      </c>
      <c r="E232" s="203"/>
      <c r="F232" s="203"/>
      <c r="G232" s="203">
        <v>2604285.5451999996</v>
      </c>
      <c r="H232" s="203"/>
      <c r="I232" s="203"/>
      <c r="J232" s="203">
        <v>2669452.2042</v>
      </c>
      <c r="K232" s="913"/>
      <c r="L232" s="913"/>
      <c r="N232" s="206">
        <v>44290</v>
      </c>
      <c r="O232" s="202">
        <v>75</v>
      </c>
      <c r="P232" s="215">
        <v>3321750</v>
      </c>
      <c r="Q232"/>
      <c r="R232" s="200">
        <f t="shared" si="23"/>
        <v>717464.45480000041</v>
      </c>
      <c r="V232" s="203">
        <v>21578.712</v>
      </c>
      <c r="W232" s="203">
        <v>1618700.892</v>
      </c>
      <c r="X232" s="203">
        <v>1640279.6040000001</v>
      </c>
      <c r="Y232" s="204"/>
      <c r="Z232" s="203">
        <v>1306.3399999999999</v>
      </c>
      <c r="AA232" s="203">
        <v>396389.10719999997</v>
      </c>
      <c r="AB232" s="203">
        <v>397695.4472</v>
      </c>
      <c r="AC232" s="204"/>
      <c r="AD232" s="205">
        <v>42281.607000000004</v>
      </c>
      <c r="AE232" s="205">
        <v>358207.14399999997</v>
      </c>
      <c r="AF232" s="205">
        <v>400488.75099999999</v>
      </c>
      <c r="AG232" s="204"/>
      <c r="AH232" s="203"/>
      <c r="AI232" s="203">
        <v>50165.692000000003</v>
      </c>
      <c r="AJ232" s="203">
        <v>50165.692000000003</v>
      </c>
      <c r="AK232" s="204"/>
      <c r="AL232" s="203"/>
      <c r="AM232" s="203">
        <v>180822.71</v>
      </c>
      <c r="AN232" s="203">
        <v>180822.71</v>
      </c>
    </row>
    <row r="233" spans="1:40">
      <c r="A233" s="198" t="s">
        <v>17</v>
      </c>
      <c r="B233" s="198" t="s">
        <v>130</v>
      </c>
      <c r="C233" s="199"/>
      <c r="D233" s="203">
        <v>67276.965400000001</v>
      </c>
      <c r="E233" s="203"/>
      <c r="F233" s="203"/>
      <c r="G233" s="203">
        <v>864574.24479999999</v>
      </c>
      <c r="H233" s="203"/>
      <c r="I233" s="203"/>
      <c r="J233" s="203">
        <v>931851.21020000009</v>
      </c>
      <c r="K233" s="913"/>
      <c r="L233" s="913"/>
      <c r="N233" s="206">
        <v>22083</v>
      </c>
      <c r="O233" s="202">
        <v>75</v>
      </c>
      <c r="P233" s="215">
        <v>1656225</v>
      </c>
      <c r="Q233"/>
      <c r="R233" s="200">
        <f t="shared" si="23"/>
        <v>791650.75520000001</v>
      </c>
      <c r="V233" s="203">
        <v>18408.902399999999</v>
      </c>
      <c r="W233" s="203">
        <v>448810.55440000002</v>
      </c>
      <c r="X233" s="203">
        <v>467219.45680000004</v>
      </c>
      <c r="Y233" s="204"/>
      <c r="Z233" s="203">
        <v>2037.9839999999999</v>
      </c>
      <c r="AA233" s="203">
        <v>203146.59839999999</v>
      </c>
      <c r="AB233" s="203">
        <v>205184.58240000001</v>
      </c>
      <c r="AC233" s="204"/>
      <c r="AD233" s="205">
        <v>46830.078999999998</v>
      </c>
      <c r="AE233" s="205">
        <v>212617.092</v>
      </c>
      <c r="AF233" s="205">
        <v>259447.17100000003</v>
      </c>
      <c r="AG233" s="204"/>
      <c r="AH233" s="203"/>
      <c r="AI233" s="203"/>
      <c r="AJ233" s="203"/>
      <c r="AK233" s="204"/>
      <c r="AL233" s="203"/>
      <c r="AM233" s="203"/>
      <c r="AN233" s="203"/>
    </row>
    <row r="234" spans="1:40">
      <c r="A234" s="198" t="s">
        <v>252</v>
      </c>
      <c r="B234" s="198" t="s">
        <v>45</v>
      </c>
      <c r="C234" s="199"/>
      <c r="D234" s="203">
        <v>51726.399599999997</v>
      </c>
      <c r="E234" s="203"/>
      <c r="F234" s="203"/>
      <c r="G234" s="203">
        <v>1744796.4222000001</v>
      </c>
      <c r="H234" s="203"/>
      <c r="I234" s="203"/>
      <c r="J234" s="203">
        <v>1796522.8217999998</v>
      </c>
      <c r="K234" s="913"/>
      <c r="L234" s="913"/>
      <c r="N234" s="206">
        <v>38789</v>
      </c>
      <c r="O234" s="202">
        <v>75</v>
      </c>
      <c r="P234" s="215">
        <v>2909175</v>
      </c>
      <c r="Q234"/>
      <c r="R234" s="200">
        <f t="shared" si="23"/>
        <v>1164378.5777999999</v>
      </c>
      <c r="V234" s="203">
        <v>22249.533599999999</v>
      </c>
      <c r="W234" s="203">
        <v>864656.65720000013</v>
      </c>
      <c r="X234" s="203">
        <v>886906.1908000001</v>
      </c>
      <c r="Y234" s="204"/>
      <c r="Z234" s="203">
        <v>0</v>
      </c>
      <c r="AA234" s="203">
        <v>321108.81699999998</v>
      </c>
      <c r="AB234" s="203">
        <v>321108.81699999998</v>
      </c>
      <c r="AC234" s="204"/>
      <c r="AD234" s="205">
        <v>29476.865999999998</v>
      </c>
      <c r="AE234" s="205">
        <v>527601.51800000004</v>
      </c>
      <c r="AF234" s="205">
        <v>557078.38399999996</v>
      </c>
      <c r="AG234" s="204"/>
      <c r="AH234" s="203"/>
      <c r="AI234" s="203">
        <v>65.790000000000006</v>
      </c>
      <c r="AJ234" s="203">
        <v>65.790000000000006</v>
      </c>
      <c r="AK234" s="204"/>
      <c r="AL234" s="203"/>
      <c r="AM234" s="203">
        <v>31363.64</v>
      </c>
      <c r="AN234" s="203">
        <v>31363.64</v>
      </c>
    </row>
    <row r="235" spans="1:40">
      <c r="A235" s="198" t="s">
        <v>253</v>
      </c>
      <c r="B235" s="198" t="s">
        <v>46</v>
      </c>
      <c r="C235" s="199"/>
      <c r="D235" s="203">
        <v>192054.66340000002</v>
      </c>
      <c r="E235" s="203"/>
      <c r="F235" s="203"/>
      <c r="G235" s="203">
        <v>4154447.4914000006</v>
      </c>
      <c r="H235" s="203"/>
      <c r="I235" s="203"/>
      <c r="J235" s="203">
        <v>4346502.1548000006</v>
      </c>
      <c r="K235" s="913"/>
      <c r="L235" s="913"/>
      <c r="N235" s="206">
        <v>51999</v>
      </c>
      <c r="O235" s="202">
        <v>75</v>
      </c>
      <c r="P235" s="215">
        <v>3899925</v>
      </c>
      <c r="Q235"/>
      <c r="R235" s="200">
        <f t="shared" si="23"/>
        <v>-254522.49140000064</v>
      </c>
      <c r="V235" s="203">
        <v>97594.070400000011</v>
      </c>
      <c r="W235" s="203">
        <v>3030432.4024</v>
      </c>
      <c r="X235" s="203">
        <v>3128026.4728000001</v>
      </c>
      <c r="Y235" s="204"/>
      <c r="Z235" s="203">
        <v>27187.248</v>
      </c>
      <c r="AA235" s="203">
        <v>514161.50400000002</v>
      </c>
      <c r="AB235" s="203">
        <v>541348.75199999998</v>
      </c>
      <c r="AC235" s="204"/>
      <c r="AD235" s="205">
        <v>67273.345000000001</v>
      </c>
      <c r="AE235" s="205">
        <v>571371.88500000001</v>
      </c>
      <c r="AF235" s="205">
        <v>638645.23</v>
      </c>
      <c r="AG235" s="204"/>
      <c r="AH235" s="203"/>
      <c r="AI235" s="203">
        <v>6987.5</v>
      </c>
      <c r="AJ235" s="203">
        <v>6987.5</v>
      </c>
      <c r="AK235" s="204"/>
      <c r="AL235" s="203"/>
      <c r="AM235" s="203">
        <v>31494.2</v>
      </c>
      <c r="AN235" s="203">
        <v>31494.2</v>
      </c>
    </row>
    <row r="236" spans="1:40">
      <c r="A236" s="198" t="s">
        <v>254</v>
      </c>
      <c r="B236" s="198" t="s">
        <v>47</v>
      </c>
      <c r="C236" s="199"/>
      <c r="D236" s="203">
        <v>1246098.9368</v>
      </c>
      <c r="E236" s="203"/>
      <c r="F236" s="203"/>
      <c r="G236" s="203">
        <v>6422836.4232000001</v>
      </c>
      <c r="H236" s="203"/>
      <c r="I236" s="203"/>
      <c r="J236" s="203">
        <v>7668935.3600000003</v>
      </c>
      <c r="K236" s="913"/>
      <c r="L236" s="913"/>
      <c r="N236" s="206">
        <v>154907</v>
      </c>
      <c r="O236" s="202">
        <v>75</v>
      </c>
      <c r="P236" s="215">
        <v>11618025</v>
      </c>
      <c r="Q236"/>
      <c r="R236" s="200">
        <f t="shared" si="23"/>
        <v>5195188.5767999999</v>
      </c>
      <c r="V236" s="203">
        <v>224732.94</v>
      </c>
      <c r="W236" s="203">
        <v>2405189.7379999999</v>
      </c>
      <c r="X236" s="203">
        <v>2629922.6779999998</v>
      </c>
      <c r="Y236" s="204"/>
      <c r="Z236" s="203">
        <v>503940.27679999999</v>
      </c>
      <c r="AA236" s="203">
        <v>800792.19819999998</v>
      </c>
      <c r="AB236" s="203">
        <v>1304732.4750000001</v>
      </c>
      <c r="AC236" s="204"/>
      <c r="AD236" s="205">
        <v>517425.72000000003</v>
      </c>
      <c r="AE236" s="205">
        <v>3094548.3829999994</v>
      </c>
      <c r="AF236" s="205">
        <v>3611974.1030000001</v>
      </c>
      <c r="AG236" s="204"/>
      <c r="AH236" s="203"/>
      <c r="AI236" s="203">
        <v>101691.90399999999</v>
      </c>
      <c r="AJ236" s="203">
        <v>101691.90399999999</v>
      </c>
      <c r="AK236" s="204"/>
      <c r="AL236" s="203"/>
      <c r="AM236" s="203">
        <v>20614.2</v>
      </c>
      <c r="AN236" s="203">
        <v>20614.2</v>
      </c>
    </row>
    <row r="237" spans="1:40">
      <c r="A237" s="198" t="s">
        <v>255</v>
      </c>
      <c r="B237" s="198" t="s">
        <v>48</v>
      </c>
      <c r="C237" s="199"/>
      <c r="D237" s="203">
        <v>114356.05279999999</v>
      </c>
      <c r="E237" s="203"/>
      <c r="F237" s="203"/>
      <c r="G237" s="203">
        <v>2603696.8873999999</v>
      </c>
      <c r="H237" s="203"/>
      <c r="I237" s="203"/>
      <c r="J237" s="203">
        <v>2718052.9402000001</v>
      </c>
      <c r="K237" s="913"/>
      <c r="L237" s="913"/>
      <c r="N237" s="206">
        <v>40080</v>
      </c>
      <c r="O237" s="202">
        <v>75</v>
      </c>
      <c r="P237" s="215">
        <v>3006000</v>
      </c>
      <c r="Q237"/>
      <c r="R237" s="200">
        <f t="shared" si="23"/>
        <v>402303.11260000011</v>
      </c>
      <c r="V237" s="203">
        <v>60164.596799999999</v>
      </c>
      <c r="W237" s="203">
        <v>1330236.5399999998</v>
      </c>
      <c r="X237" s="203">
        <v>1390401.1367999997</v>
      </c>
      <c r="Y237" s="204"/>
      <c r="Z237" s="203">
        <v>4198.1239999999998</v>
      </c>
      <c r="AA237" s="203">
        <v>128629.0224</v>
      </c>
      <c r="AB237" s="203">
        <v>132827.1464</v>
      </c>
      <c r="AC237" s="204"/>
      <c r="AD237" s="205">
        <v>49993.331999999995</v>
      </c>
      <c r="AE237" s="205">
        <v>404386.89</v>
      </c>
      <c r="AF237" s="205">
        <v>454380.22200000001</v>
      </c>
      <c r="AG237" s="204"/>
      <c r="AH237" s="203"/>
      <c r="AI237" s="203"/>
      <c r="AJ237" s="203"/>
      <c r="AK237" s="204"/>
      <c r="AL237" s="203"/>
      <c r="AM237" s="203">
        <v>740444.43500000006</v>
      </c>
      <c r="AN237" s="203">
        <v>740444.43500000006</v>
      </c>
    </row>
    <row r="238" spans="1:40" ht="15.75" thickBot="1">
      <c r="A238" s="198" t="s">
        <v>256</v>
      </c>
      <c r="B238" s="198" t="s">
        <v>131</v>
      </c>
      <c r="C238" s="199"/>
      <c r="D238" s="207">
        <v>275061.40840000001</v>
      </c>
      <c r="E238" s="207"/>
      <c r="F238" s="207"/>
      <c r="G238" s="207">
        <v>3191269.2610000004</v>
      </c>
      <c r="H238" s="207"/>
      <c r="I238" s="207"/>
      <c r="J238" s="207">
        <v>3466330.6694</v>
      </c>
      <c r="K238" s="913"/>
      <c r="L238" s="913"/>
      <c r="N238" s="206"/>
      <c r="O238" s="202"/>
      <c r="P238" s="215"/>
      <c r="Q238"/>
      <c r="R238" s="200"/>
      <c r="V238" s="207">
        <v>133086.07440000001</v>
      </c>
      <c r="W238" s="207">
        <v>2202388.4500000007</v>
      </c>
      <c r="X238" s="207">
        <v>2335474.5244000005</v>
      </c>
      <c r="Y238" s="204"/>
      <c r="Z238" s="207">
        <v>38028.606</v>
      </c>
      <c r="AA238" s="207">
        <v>130849.60799999998</v>
      </c>
      <c r="AB238" s="207">
        <v>168878.21399999998</v>
      </c>
      <c r="AC238" s="204"/>
      <c r="AD238" s="208">
        <v>103946.72799999999</v>
      </c>
      <c r="AE238" s="208">
        <v>415545.11799999973</v>
      </c>
      <c r="AF238" s="208">
        <v>519491.84599999967</v>
      </c>
      <c r="AG238" s="204"/>
      <c r="AH238" s="207"/>
      <c r="AI238" s="207">
        <v>2482.8199999999997</v>
      </c>
      <c r="AJ238" s="207">
        <v>2482.8199999999997</v>
      </c>
      <c r="AK238" s="204"/>
      <c r="AL238" s="207"/>
      <c r="AM238" s="207">
        <v>440003.26500000001</v>
      </c>
      <c r="AN238" s="207">
        <v>440003.26500000001</v>
      </c>
    </row>
    <row r="239" spans="1:40" ht="15.75" thickBot="1">
      <c r="A239"/>
      <c r="B239" s="209" t="s">
        <v>360</v>
      </c>
      <c r="C239"/>
      <c r="D239" s="211">
        <v>6513809.1098000007</v>
      </c>
      <c r="E239" s="909"/>
      <c r="F239" s="909"/>
      <c r="G239" s="212">
        <v>71164168.856000006</v>
      </c>
      <c r="H239" s="911"/>
      <c r="I239" s="911"/>
      <c r="J239" s="213">
        <v>77677977.965800002</v>
      </c>
      <c r="K239" s="913"/>
      <c r="L239" s="913"/>
      <c r="N239" s="210">
        <v>1737518</v>
      </c>
      <c r="O239" s="202">
        <v>75</v>
      </c>
      <c r="P239" s="215">
        <v>130313850</v>
      </c>
      <c r="Q239" s="204"/>
      <c r="R239" s="200">
        <f>SUM(P239-G239)</f>
        <v>59149681.143999994</v>
      </c>
      <c r="V239" s="211">
        <f t="shared" ref="V239:AN239" si="24">SUM(V213:V238)</f>
        <v>2048311.122</v>
      </c>
      <c r="W239" s="212">
        <f t="shared" si="24"/>
        <v>44095273.105999999</v>
      </c>
      <c r="X239" s="213">
        <f t="shared" si="24"/>
        <v>46143584.228000008</v>
      </c>
      <c r="Y239" s="204"/>
      <c r="Z239" s="211">
        <f t="shared" si="24"/>
        <v>1489996.1657999998</v>
      </c>
      <c r="AA239" s="212">
        <f t="shared" si="24"/>
        <v>6217000.2109999992</v>
      </c>
      <c r="AB239" s="213">
        <f t="shared" si="24"/>
        <v>7706996.3767999997</v>
      </c>
      <c r="AC239" s="204"/>
      <c r="AD239" s="211">
        <f t="shared" si="24"/>
        <v>2975304.4520000005</v>
      </c>
      <c r="AE239" s="212">
        <f t="shared" si="24"/>
        <v>17309800.561999999</v>
      </c>
      <c r="AF239" s="213">
        <f t="shared" si="24"/>
        <v>20285105.014000002</v>
      </c>
      <c r="AG239" s="204"/>
      <c r="AH239" s="211">
        <f t="shared" si="24"/>
        <v>197.37</v>
      </c>
      <c r="AI239" s="212">
        <f t="shared" si="24"/>
        <v>594257.66199999989</v>
      </c>
      <c r="AJ239" s="213">
        <f t="shared" si="24"/>
        <v>594455.03199999989</v>
      </c>
      <c r="AK239" s="204"/>
      <c r="AL239" s="211">
        <f t="shared" si="24"/>
        <v>0</v>
      </c>
      <c r="AM239" s="212">
        <f t="shared" si="24"/>
        <v>2947837.3149999995</v>
      </c>
      <c r="AN239" s="213">
        <f t="shared" si="24"/>
        <v>2947837.3149999995</v>
      </c>
    </row>
    <row r="240" spans="1:40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</row>
    <row r="241" spans="1:40">
      <c r="A241"/>
      <c r="B241" s="224" t="s">
        <v>397</v>
      </c>
      <c r="C241"/>
      <c r="D241" s="224" t="s">
        <v>387</v>
      </c>
      <c r="E241" s="224"/>
      <c r="F241" s="224"/>
      <c r="G241"/>
      <c r="H241"/>
      <c r="I241"/>
      <c r="J241"/>
      <c r="K241"/>
      <c r="L241"/>
      <c r="M241"/>
      <c r="N241"/>
      <c r="O241"/>
      <c r="P241"/>
      <c r="Q241"/>
      <c r="V241" s="224" t="s">
        <v>395</v>
      </c>
      <c r="W241"/>
      <c r="X241"/>
      <c r="Y241"/>
      <c r="Z241" s="224" t="s">
        <v>396</v>
      </c>
      <c r="AA241"/>
      <c r="AB241"/>
      <c r="AC241"/>
      <c r="AD241" s="224" t="s">
        <v>380</v>
      </c>
      <c r="AE241"/>
      <c r="AF241"/>
      <c r="AG241"/>
      <c r="AH241" s="224" t="s">
        <v>245</v>
      </c>
      <c r="AI241"/>
      <c r="AJ241"/>
      <c r="AK241"/>
      <c r="AL241" s="224" t="s">
        <v>195</v>
      </c>
      <c r="AM241"/>
      <c r="AN241"/>
    </row>
    <row r="243" spans="1:40">
      <c r="A243" s="20" t="s">
        <v>361</v>
      </c>
      <c r="B243" s="20" t="s">
        <v>362</v>
      </c>
      <c r="C243" s="27"/>
      <c r="D243" s="38" t="s">
        <v>204</v>
      </c>
      <c r="E243" s="38"/>
      <c r="F243" s="38"/>
      <c r="G243" s="38" t="s">
        <v>290</v>
      </c>
      <c r="H243" s="38"/>
      <c r="I243" s="38"/>
      <c r="J243" s="38" t="s">
        <v>2</v>
      </c>
      <c r="K243" s="155"/>
      <c r="L243" s="155"/>
      <c r="M243" s="27"/>
      <c r="N243" s="27"/>
      <c r="O243" s="27"/>
      <c r="P243" s="27"/>
      <c r="Q243" s="27"/>
      <c r="R243" s="27"/>
      <c r="S243" s="27"/>
      <c r="T243" s="27"/>
      <c r="U243" s="27"/>
      <c r="V243" s="20" t="s">
        <v>204</v>
      </c>
      <c r="W243" s="20" t="s">
        <v>290</v>
      </c>
      <c r="X243" s="20" t="s">
        <v>2</v>
      </c>
      <c r="Y243" s="27"/>
      <c r="Z243" s="20" t="s">
        <v>204</v>
      </c>
      <c r="AA243" s="20" t="s">
        <v>290</v>
      </c>
      <c r="AB243" s="20" t="s">
        <v>2</v>
      </c>
      <c r="AC243" s="27"/>
      <c r="AD243" s="20" t="s">
        <v>204</v>
      </c>
      <c r="AE243" s="20" t="s">
        <v>290</v>
      </c>
      <c r="AF243" s="20" t="s">
        <v>2</v>
      </c>
      <c r="AG243" s="27"/>
      <c r="AH243" s="20" t="s">
        <v>204</v>
      </c>
      <c r="AI243" s="20" t="s">
        <v>290</v>
      </c>
      <c r="AJ243" s="20" t="s">
        <v>2</v>
      </c>
      <c r="AL243" s="38" t="s">
        <v>204</v>
      </c>
      <c r="AM243" s="38" t="s">
        <v>290</v>
      </c>
      <c r="AN243" s="38" t="s">
        <v>2</v>
      </c>
    </row>
    <row r="244" spans="1:40">
      <c r="A244" s="20" t="s">
        <v>104</v>
      </c>
      <c r="B244" s="13" t="s">
        <v>4</v>
      </c>
      <c r="D244" s="226">
        <v>1</v>
      </c>
      <c r="E244" s="226"/>
      <c r="F244" s="226"/>
      <c r="G244" s="226">
        <v>0.99999999999999989</v>
      </c>
      <c r="H244" s="226"/>
      <c r="I244" s="226"/>
      <c r="J244" s="226">
        <v>0.99999999999999978</v>
      </c>
      <c r="K244" s="914"/>
      <c r="L244" s="914"/>
      <c r="M244" s="225"/>
      <c r="N244" s="225"/>
      <c r="O244" s="225"/>
      <c r="P244" s="225"/>
      <c r="Q244" s="225"/>
      <c r="R244" s="225"/>
      <c r="S244" s="225"/>
      <c r="T244" s="225"/>
      <c r="U244" s="225"/>
      <c r="V244" s="226">
        <v>0.17141736778373537</v>
      </c>
      <c r="W244" s="226">
        <v>0.65726080651908092</v>
      </c>
      <c r="X244" s="226">
        <v>0.64555520324905558</v>
      </c>
      <c r="Y244" s="225"/>
      <c r="Z244" s="226">
        <v>0</v>
      </c>
      <c r="AA244" s="226">
        <v>3.3844758770213347E-2</v>
      </c>
      <c r="AB244" s="226">
        <v>3.3029324646074366E-2</v>
      </c>
      <c r="AC244" s="225"/>
      <c r="AD244" s="226">
        <v>0.82858263221626471</v>
      </c>
      <c r="AE244" s="226">
        <v>0.30869384464341937</v>
      </c>
      <c r="AF244" s="226">
        <v>0.32121971492727686</v>
      </c>
      <c r="AG244" s="225"/>
      <c r="AH244" s="226">
        <v>0</v>
      </c>
      <c r="AI244" s="226">
        <v>2.0059006728623873E-4</v>
      </c>
      <c r="AJ244" s="226">
        <v>1.9575717759306446E-4</v>
      </c>
      <c r="AK244" s="225"/>
      <c r="AL244" s="226">
        <v>0</v>
      </c>
      <c r="AM244" s="226">
        <v>0</v>
      </c>
      <c r="AN244" s="226">
        <v>0</v>
      </c>
    </row>
    <row r="245" spans="1:40">
      <c r="A245" s="20" t="s">
        <v>5</v>
      </c>
      <c r="B245" s="13" t="s">
        <v>111</v>
      </c>
      <c r="D245" s="226">
        <v>0.99999999999999989</v>
      </c>
      <c r="E245" s="226"/>
      <c r="F245" s="226"/>
      <c r="G245" s="226">
        <v>0.99999999999999978</v>
      </c>
      <c r="H245" s="226"/>
      <c r="I245" s="226"/>
      <c r="J245" s="226">
        <v>1</v>
      </c>
      <c r="K245" s="914"/>
      <c r="L245" s="914"/>
      <c r="M245" s="225"/>
      <c r="N245" s="225"/>
      <c r="O245" s="225"/>
      <c r="P245" s="225"/>
      <c r="Q245" s="225"/>
      <c r="R245" s="225"/>
      <c r="S245" s="225"/>
      <c r="T245" s="225"/>
      <c r="U245" s="225"/>
      <c r="V245" s="226">
        <v>0.41470731498103702</v>
      </c>
      <c r="W245" s="226">
        <v>0.51032673312170973</v>
      </c>
      <c r="X245" s="226">
        <v>0.50473811525334344</v>
      </c>
      <c r="Y245" s="225"/>
      <c r="Z245" s="226">
        <v>3.4095744517899922E-2</v>
      </c>
      <c r="AA245" s="226">
        <v>0.21648779385130149</v>
      </c>
      <c r="AB245" s="226">
        <v>0.20582762162087634</v>
      </c>
      <c r="AC245" s="225"/>
      <c r="AD245" s="226">
        <v>0.54930744257503994</v>
      </c>
      <c r="AE245" s="226">
        <v>0.21722203710082605</v>
      </c>
      <c r="AF245" s="226">
        <v>0.23663125822918049</v>
      </c>
      <c r="AG245" s="225"/>
      <c r="AH245" s="226">
        <v>1.8894979260230497E-3</v>
      </c>
      <c r="AI245" s="226">
        <v>3.7615534716206538E-2</v>
      </c>
      <c r="AJ245" s="226">
        <v>3.5527473823827954E-2</v>
      </c>
      <c r="AK245" s="225"/>
      <c r="AL245" s="226">
        <v>0</v>
      </c>
      <c r="AM245" s="226">
        <v>1.8347901209955997E-2</v>
      </c>
      <c r="AN245" s="226">
        <v>1.7275531072771851E-2</v>
      </c>
    </row>
    <row r="246" spans="1:40">
      <c r="A246" s="20" t="s">
        <v>7</v>
      </c>
      <c r="B246" s="13" t="s">
        <v>112</v>
      </c>
      <c r="D246" s="226">
        <v>0.99999999999999989</v>
      </c>
      <c r="E246" s="226"/>
      <c r="F246" s="226"/>
      <c r="G246" s="226">
        <v>1</v>
      </c>
      <c r="H246" s="226"/>
      <c r="I246" s="226"/>
      <c r="J246" s="226">
        <v>1.0000000000000002</v>
      </c>
      <c r="K246" s="914"/>
      <c r="L246" s="914"/>
      <c r="M246" s="225"/>
      <c r="N246" s="225"/>
      <c r="O246" s="225"/>
      <c r="P246" s="225"/>
      <c r="Q246" s="225"/>
      <c r="R246" s="225"/>
      <c r="S246" s="225"/>
      <c r="T246" s="225"/>
      <c r="U246" s="225"/>
      <c r="V246" s="226">
        <v>0.47264264688925273</v>
      </c>
      <c r="W246" s="226">
        <v>0.74575919225273846</v>
      </c>
      <c r="X246" s="226">
        <v>0.73367955642346516</v>
      </c>
      <c r="Y246" s="225"/>
      <c r="Z246" s="226">
        <v>2.5363418992049407E-2</v>
      </c>
      <c r="AA246" s="226">
        <v>3.7230921717434216E-2</v>
      </c>
      <c r="AB246" s="226">
        <v>3.6706035497396663E-2</v>
      </c>
      <c r="AC246" s="225"/>
      <c r="AD246" s="226">
        <v>0.50199393411869775</v>
      </c>
      <c r="AE246" s="226">
        <v>0.17526626228771658</v>
      </c>
      <c r="AF246" s="226">
        <v>0.18971705759128177</v>
      </c>
      <c r="AG246" s="225"/>
      <c r="AH246" s="226">
        <v>0</v>
      </c>
      <c r="AI246" s="226">
        <v>3.5518672950062957E-4</v>
      </c>
      <c r="AJ246" s="226">
        <v>3.3947722227158918E-4</v>
      </c>
      <c r="AK246" s="225"/>
      <c r="AL246" s="226">
        <v>0</v>
      </c>
      <c r="AM246" s="226">
        <v>4.1388437012610149E-2</v>
      </c>
      <c r="AN246" s="226">
        <v>3.9557873265584999E-2</v>
      </c>
    </row>
    <row r="247" spans="1:40">
      <c r="A247" s="20" t="s">
        <v>9</v>
      </c>
      <c r="B247" s="13" t="s">
        <v>113</v>
      </c>
      <c r="D247" s="226">
        <v>1</v>
      </c>
      <c r="E247" s="226"/>
      <c r="F247" s="226"/>
      <c r="G247" s="226">
        <v>1</v>
      </c>
      <c r="H247" s="226"/>
      <c r="I247" s="226"/>
      <c r="J247" s="226">
        <v>1</v>
      </c>
      <c r="K247" s="914"/>
      <c r="L247" s="914"/>
      <c r="M247" s="225"/>
      <c r="N247" s="225"/>
      <c r="O247" s="225"/>
      <c r="P247" s="225"/>
      <c r="Q247" s="225"/>
      <c r="R247" s="225"/>
      <c r="S247" s="225"/>
      <c r="T247" s="225"/>
      <c r="U247" s="225"/>
      <c r="V247" s="226">
        <v>0.34631585442414997</v>
      </c>
      <c r="W247" s="226">
        <v>0.73457103140956725</v>
      </c>
      <c r="X247" s="226">
        <v>0.71825584093793826</v>
      </c>
      <c r="Y247" s="225"/>
      <c r="Z247" s="226">
        <v>0.23961357308027945</v>
      </c>
      <c r="AA247" s="226">
        <v>9.1627005720475108E-2</v>
      </c>
      <c r="AB247" s="226">
        <v>9.7845671115910277E-2</v>
      </c>
      <c r="AC247" s="225"/>
      <c r="AD247" s="226">
        <v>0.41407057249557061</v>
      </c>
      <c r="AE247" s="226">
        <v>9.4825792234298947E-2</v>
      </c>
      <c r="AF247" s="226">
        <v>0.10824104000376179</v>
      </c>
      <c r="AG247" s="225"/>
      <c r="AH247" s="226">
        <v>0</v>
      </c>
      <c r="AI247" s="226">
        <v>2.8493103162434291E-2</v>
      </c>
      <c r="AJ247" s="226">
        <v>2.7295771013942805E-2</v>
      </c>
      <c r="AK247" s="225"/>
      <c r="AL247" s="226">
        <v>0</v>
      </c>
      <c r="AM247" s="226">
        <v>5.0483067473224348E-2</v>
      </c>
      <c r="AN247" s="226">
        <v>4.8361676928446902E-2</v>
      </c>
    </row>
    <row r="248" spans="1:40">
      <c r="A248" s="20" t="s">
        <v>11</v>
      </c>
      <c r="B248" s="13" t="s">
        <v>114</v>
      </c>
      <c r="D248" s="226">
        <v>1</v>
      </c>
      <c r="E248" s="226"/>
      <c r="F248" s="226"/>
      <c r="G248" s="226">
        <v>0.99999999999999989</v>
      </c>
      <c r="H248" s="226"/>
      <c r="I248" s="226"/>
      <c r="J248" s="226">
        <v>0.99999999999999989</v>
      </c>
      <c r="K248" s="914"/>
      <c r="L248" s="914"/>
      <c r="M248" s="225"/>
      <c r="N248" s="225"/>
      <c r="O248" s="225"/>
      <c r="P248" s="225"/>
      <c r="Q248" s="225"/>
      <c r="R248" s="225"/>
      <c r="S248" s="225"/>
      <c r="T248" s="225"/>
      <c r="U248" s="225"/>
      <c r="V248" s="226">
        <v>0.52962115847455749</v>
      </c>
      <c r="W248" s="226">
        <v>0.57031071894570762</v>
      </c>
      <c r="X248" s="226">
        <v>0.56749664337886907</v>
      </c>
      <c r="Y248" s="225"/>
      <c r="Z248" s="226">
        <v>0</v>
      </c>
      <c r="AA248" s="226">
        <v>0.13026882102317056</v>
      </c>
      <c r="AB248" s="226">
        <v>0.12125947557639234</v>
      </c>
      <c r="AC248" s="225"/>
      <c r="AD248" s="226">
        <v>0.47037884152544251</v>
      </c>
      <c r="AE248" s="226">
        <v>0.28693396956204253</v>
      </c>
      <c r="AF248" s="226">
        <v>0.29962095182669585</v>
      </c>
      <c r="AG248" s="225"/>
      <c r="AH248" s="226">
        <v>0</v>
      </c>
      <c r="AI248" s="226">
        <v>0</v>
      </c>
      <c r="AJ248" s="226">
        <v>0</v>
      </c>
      <c r="AK248" s="225"/>
      <c r="AL248" s="226">
        <v>0</v>
      </c>
      <c r="AM248" s="226">
        <v>1.2486490469079242E-2</v>
      </c>
      <c r="AN248" s="226">
        <v>1.1622929218042593E-2</v>
      </c>
    </row>
    <row r="249" spans="1:40">
      <c r="A249" s="20" t="s">
        <v>13</v>
      </c>
      <c r="B249" s="13" t="s">
        <v>115</v>
      </c>
      <c r="D249" s="226">
        <v>1</v>
      </c>
      <c r="E249" s="226"/>
      <c r="F249" s="226"/>
      <c r="G249" s="226">
        <v>0.99999999999999989</v>
      </c>
      <c r="H249" s="226"/>
      <c r="I249" s="226"/>
      <c r="J249" s="226">
        <v>0.99999999999999989</v>
      </c>
      <c r="K249" s="914"/>
      <c r="L249" s="914"/>
      <c r="M249" s="225"/>
      <c r="N249" s="225"/>
      <c r="O249" s="225"/>
      <c r="P249" s="225"/>
      <c r="Q249" s="225"/>
      <c r="R249" s="225"/>
      <c r="S249" s="225"/>
      <c r="T249" s="225"/>
      <c r="U249" s="225"/>
      <c r="V249" s="226">
        <v>0.56140734539267834</v>
      </c>
      <c r="W249" s="226">
        <v>0.52733316507000094</v>
      </c>
      <c r="X249" s="226">
        <v>0.52939894225576045</v>
      </c>
      <c r="Y249" s="225"/>
      <c r="Z249" s="226">
        <v>3.9622882701501529E-2</v>
      </c>
      <c r="AA249" s="226">
        <v>0.19316999372960833</v>
      </c>
      <c r="AB249" s="226">
        <v>0.18386106491907317</v>
      </c>
      <c r="AC249" s="225"/>
      <c r="AD249" s="226">
        <v>0.39896977190582017</v>
      </c>
      <c r="AE249" s="226">
        <v>0.21663629554231992</v>
      </c>
      <c r="AF249" s="226">
        <v>0.22769042309887497</v>
      </c>
      <c r="AG249" s="225"/>
      <c r="AH249" s="226">
        <v>0</v>
      </c>
      <c r="AI249" s="226">
        <v>1.3911290935845035E-2</v>
      </c>
      <c r="AJ249" s="226">
        <v>1.3067906673403787E-2</v>
      </c>
      <c r="AK249" s="225"/>
      <c r="AL249" s="226">
        <v>0</v>
      </c>
      <c r="AM249" s="226">
        <v>4.8949254722225694E-2</v>
      </c>
      <c r="AN249" s="226">
        <v>4.5981663052887541E-2</v>
      </c>
    </row>
    <row r="250" spans="1:40">
      <c r="A250" s="20" t="s">
        <v>15</v>
      </c>
      <c r="B250" s="13" t="s">
        <v>116</v>
      </c>
      <c r="D250" s="226">
        <v>1</v>
      </c>
      <c r="E250" s="226"/>
      <c r="F250" s="226"/>
      <c r="G250" s="226">
        <v>0.99999999999999989</v>
      </c>
      <c r="H250" s="226"/>
      <c r="I250" s="226"/>
      <c r="J250" s="226">
        <v>0.99999999999999978</v>
      </c>
      <c r="K250" s="914"/>
      <c r="L250" s="914"/>
      <c r="M250" s="225"/>
      <c r="N250" s="225"/>
      <c r="O250" s="225"/>
      <c r="P250" s="225"/>
      <c r="Q250" s="225"/>
      <c r="R250" s="225"/>
      <c r="S250" s="225"/>
      <c r="T250" s="225"/>
      <c r="U250" s="225"/>
      <c r="V250" s="226">
        <v>0.2397763120345455</v>
      </c>
      <c r="W250" s="226">
        <v>0.53383787443852637</v>
      </c>
      <c r="X250" s="226">
        <v>0.51856508119761657</v>
      </c>
      <c r="Y250" s="225"/>
      <c r="Z250" s="226">
        <v>2.9401251553222381E-2</v>
      </c>
      <c r="AA250" s="226">
        <v>0.11021329616805677</v>
      </c>
      <c r="AB250" s="226">
        <v>0.10601612861345482</v>
      </c>
      <c r="AC250" s="225"/>
      <c r="AD250" s="226">
        <v>0.7308224364122321</v>
      </c>
      <c r="AE250" s="226">
        <v>0.34161411002805325</v>
      </c>
      <c r="AF250" s="226">
        <v>0.36182857888930425</v>
      </c>
      <c r="AG250" s="225"/>
      <c r="AH250" s="226">
        <v>0</v>
      </c>
      <c r="AI250" s="226">
        <v>1.1808918456817207E-3</v>
      </c>
      <c r="AJ250" s="226">
        <v>1.1195593925330289E-3</v>
      </c>
      <c r="AK250" s="225"/>
      <c r="AL250" s="226">
        <v>0</v>
      </c>
      <c r="AM250" s="226">
        <v>1.3153827519681735E-2</v>
      </c>
      <c r="AN250" s="226">
        <v>1.2470651907091136E-2</v>
      </c>
    </row>
    <row r="251" spans="1:40">
      <c r="A251" s="20" t="s">
        <v>19</v>
      </c>
      <c r="B251" s="13" t="s">
        <v>117</v>
      </c>
      <c r="D251" s="226">
        <v>1</v>
      </c>
      <c r="E251" s="226"/>
      <c r="F251" s="226"/>
      <c r="G251" s="226">
        <v>0.99999999999999989</v>
      </c>
      <c r="H251" s="226"/>
      <c r="I251" s="226"/>
      <c r="J251" s="226">
        <v>1</v>
      </c>
      <c r="K251" s="914"/>
      <c r="L251" s="914"/>
      <c r="M251" s="225"/>
      <c r="N251" s="225"/>
      <c r="O251" s="225"/>
      <c r="P251" s="225"/>
      <c r="Q251" s="225"/>
      <c r="R251" s="225"/>
      <c r="S251" s="225"/>
      <c r="T251" s="225"/>
      <c r="U251" s="225"/>
      <c r="V251" s="226">
        <v>0.34383149188449658</v>
      </c>
      <c r="W251" s="226">
        <v>0.75331350182047996</v>
      </c>
      <c r="X251" s="226">
        <v>0.73590372379351432</v>
      </c>
      <c r="Y251" s="225"/>
      <c r="Z251" s="226">
        <v>0</v>
      </c>
      <c r="AA251" s="226">
        <v>1.5270952511971981E-2</v>
      </c>
      <c r="AB251" s="226">
        <v>1.4621683711285647E-2</v>
      </c>
      <c r="AC251" s="225"/>
      <c r="AD251" s="226">
        <v>0.65616850811550353</v>
      </c>
      <c r="AE251" s="226">
        <v>0.23128090189989089</v>
      </c>
      <c r="AF251" s="226">
        <v>0.24934567332117771</v>
      </c>
      <c r="AG251" s="225"/>
      <c r="AH251" s="226">
        <v>0</v>
      </c>
      <c r="AI251" s="226">
        <v>1.3464376765708562E-4</v>
      </c>
      <c r="AJ251" s="226">
        <v>1.2891917402233554E-4</v>
      </c>
      <c r="AK251" s="225"/>
      <c r="AL251" s="226">
        <v>0</v>
      </c>
      <c r="AM251" s="226">
        <v>0</v>
      </c>
      <c r="AN251" s="226">
        <v>0</v>
      </c>
    </row>
    <row r="252" spans="1:40">
      <c r="A252" s="20" t="s">
        <v>21</v>
      </c>
      <c r="B252" s="13" t="s">
        <v>118</v>
      </c>
      <c r="D252" s="226">
        <v>1</v>
      </c>
      <c r="E252" s="226"/>
      <c r="F252" s="226"/>
      <c r="G252" s="226">
        <v>0.99999999999999989</v>
      </c>
      <c r="H252" s="226"/>
      <c r="I252" s="226"/>
      <c r="J252" s="226">
        <v>1</v>
      </c>
      <c r="K252" s="914"/>
      <c r="L252" s="914"/>
      <c r="M252" s="225"/>
      <c r="N252" s="225"/>
      <c r="O252" s="225"/>
      <c r="P252" s="225"/>
      <c r="Q252" s="225"/>
      <c r="R252" s="225"/>
      <c r="S252" s="225"/>
      <c r="T252" s="225"/>
      <c r="U252" s="225"/>
      <c r="V252" s="226">
        <v>0.37658329832121418</v>
      </c>
      <c r="W252" s="226">
        <v>0.76103550770682626</v>
      </c>
      <c r="X252" s="226">
        <v>0.73002718862773852</v>
      </c>
      <c r="Y252" s="225"/>
      <c r="Z252" s="226">
        <v>0</v>
      </c>
      <c r="AA252" s="226">
        <v>4.4424798583768245E-3</v>
      </c>
      <c r="AB252" s="226">
        <v>4.0841678768405183E-3</v>
      </c>
      <c r="AC252" s="225"/>
      <c r="AD252" s="226">
        <v>0.62341670167878582</v>
      </c>
      <c r="AE252" s="226">
        <v>0.16923751111917243</v>
      </c>
      <c r="AF252" s="226">
        <v>0.20586971901429879</v>
      </c>
      <c r="AG252" s="225"/>
      <c r="AH252" s="226">
        <v>0</v>
      </c>
      <c r="AI252" s="226">
        <v>2.4179056250895952E-4</v>
      </c>
      <c r="AJ252" s="226">
        <v>2.2228873957868777E-4</v>
      </c>
      <c r="AK252" s="225"/>
      <c r="AL252" s="226">
        <v>0</v>
      </c>
      <c r="AM252" s="226">
        <v>6.5042710753115435E-2</v>
      </c>
      <c r="AN252" s="226">
        <v>5.9796635741543647E-2</v>
      </c>
    </row>
    <row r="253" spans="1:40">
      <c r="A253" s="20" t="s">
        <v>23</v>
      </c>
      <c r="B253" s="13" t="s">
        <v>119</v>
      </c>
      <c r="D253" s="226">
        <v>1</v>
      </c>
      <c r="E253" s="226"/>
      <c r="F253" s="226"/>
      <c r="G253" s="226">
        <v>1</v>
      </c>
      <c r="H253" s="226"/>
      <c r="I253" s="226"/>
      <c r="J253" s="226">
        <v>1</v>
      </c>
      <c r="K253" s="914"/>
      <c r="L253" s="914"/>
      <c r="M253" s="225"/>
      <c r="N253" s="225"/>
      <c r="O253" s="225"/>
      <c r="P253" s="225"/>
      <c r="Q253" s="225"/>
      <c r="R253" s="225"/>
      <c r="S253" s="225"/>
      <c r="T253" s="225"/>
      <c r="U253" s="225"/>
      <c r="V253" s="226">
        <v>0.18911923712058198</v>
      </c>
      <c r="W253" s="226">
        <v>0.56382443765242984</v>
      </c>
      <c r="X253" s="226">
        <v>0.46519872501086834</v>
      </c>
      <c r="Y253" s="225"/>
      <c r="Z253" s="226">
        <v>0.49273808191275598</v>
      </c>
      <c r="AA253" s="226">
        <v>3.5387219909601184E-2</v>
      </c>
      <c r="AB253" s="226">
        <v>0.1557659993561378</v>
      </c>
      <c r="AC253" s="225"/>
      <c r="AD253" s="226">
        <v>0.31814268096666204</v>
      </c>
      <c r="AE253" s="226">
        <v>0.37140406648082885</v>
      </c>
      <c r="AF253" s="226">
        <v>0.35738520019566455</v>
      </c>
      <c r="AG253" s="225"/>
      <c r="AH253" s="226">
        <v>0</v>
      </c>
      <c r="AI253" s="226">
        <v>3.072747922229458E-3</v>
      </c>
      <c r="AJ253" s="226">
        <v>2.2639735759764227E-3</v>
      </c>
      <c r="AK253" s="225"/>
      <c r="AL253" s="226">
        <v>0</v>
      </c>
      <c r="AM253" s="226">
        <v>2.6311528034910756E-2</v>
      </c>
      <c r="AN253" s="226">
        <v>1.9386101861352919E-2</v>
      </c>
    </row>
    <row r="254" spans="1:40">
      <c r="A254" s="20" t="s">
        <v>25</v>
      </c>
      <c r="B254" s="13" t="s">
        <v>120</v>
      </c>
      <c r="D254" s="226">
        <v>1</v>
      </c>
      <c r="E254" s="226"/>
      <c r="F254" s="226"/>
      <c r="G254" s="226">
        <v>1</v>
      </c>
      <c r="H254" s="226"/>
      <c r="I254" s="226"/>
      <c r="J254" s="226">
        <v>1.0000000000000002</v>
      </c>
      <c r="K254" s="914"/>
      <c r="L254" s="914"/>
      <c r="M254" s="225"/>
      <c r="N254" s="225"/>
      <c r="O254" s="225"/>
      <c r="P254" s="225"/>
      <c r="Q254" s="225"/>
      <c r="R254" s="225"/>
      <c r="S254" s="225"/>
      <c r="T254" s="225"/>
      <c r="U254" s="225"/>
      <c r="V254" s="226">
        <v>0.5566763814673914</v>
      </c>
      <c r="W254" s="226">
        <v>0.62451477244550346</v>
      </c>
      <c r="X254" s="226">
        <v>0.61873544890325438</v>
      </c>
      <c r="Y254" s="225"/>
      <c r="Z254" s="226">
        <v>0</v>
      </c>
      <c r="AA254" s="226">
        <v>1.2982698047774639E-2</v>
      </c>
      <c r="AB254" s="226">
        <v>1.1876669272805226E-2</v>
      </c>
      <c r="AC254" s="225"/>
      <c r="AD254" s="226">
        <v>0.44332361853260871</v>
      </c>
      <c r="AE254" s="226">
        <v>0.29071827019789587</v>
      </c>
      <c r="AF254" s="226">
        <v>0.30371910452765638</v>
      </c>
      <c r="AG254" s="225"/>
      <c r="AH254" s="226">
        <v>0</v>
      </c>
      <c r="AI254" s="226">
        <v>2.0402980461167158E-4</v>
      </c>
      <c r="AJ254" s="226">
        <v>1.8664799121498888E-4</v>
      </c>
      <c r="AK254" s="225"/>
      <c r="AL254" s="226">
        <v>0</v>
      </c>
      <c r="AM254" s="226">
        <v>7.1580229504214332E-2</v>
      </c>
      <c r="AN254" s="226">
        <v>6.5482129305069206E-2</v>
      </c>
    </row>
    <row r="255" spans="1:40">
      <c r="A255" s="20" t="s">
        <v>27</v>
      </c>
      <c r="B255" s="13" t="s">
        <v>121</v>
      </c>
      <c r="D255" s="226">
        <v>1.0000000000000002</v>
      </c>
      <c r="E255" s="226"/>
      <c r="F255" s="226"/>
      <c r="G255" s="226">
        <v>0.99999999999999989</v>
      </c>
      <c r="H255" s="226"/>
      <c r="I255" s="226"/>
      <c r="J255" s="226">
        <v>0.99999999999999989</v>
      </c>
      <c r="K255" s="914"/>
      <c r="L255" s="914"/>
      <c r="M255" s="225"/>
      <c r="N255" s="225"/>
      <c r="O255" s="225"/>
      <c r="P255" s="225"/>
      <c r="Q255" s="225"/>
      <c r="R255" s="225"/>
      <c r="S255" s="225"/>
      <c r="T255" s="225"/>
      <c r="U255" s="225"/>
      <c r="V255" s="226">
        <v>0.41696280962664317</v>
      </c>
      <c r="W255" s="226">
        <v>0.60289697554394206</v>
      </c>
      <c r="X255" s="226">
        <v>0.58689041783249174</v>
      </c>
      <c r="Y255" s="225"/>
      <c r="Z255" s="226">
        <v>0.19866313389893067</v>
      </c>
      <c r="AA255" s="226">
        <v>6.0586768673397767E-2</v>
      </c>
      <c r="AB255" s="226">
        <v>7.2473380785089053E-2</v>
      </c>
      <c r="AC255" s="225"/>
      <c r="AD255" s="226">
        <v>0.38437405647442635</v>
      </c>
      <c r="AE255" s="226">
        <v>0.24161698877522364</v>
      </c>
      <c r="AF255" s="226">
        <v>0.25390654960752956</v>
      </c>
      <c r="AG255" s="225"/>
      <c r="AH255" s="226">
        <v>0</v>
      </c>
      <c r="AI255" s="226">
        <v>6.7890301647308452E-5</v>
      </c>
      <c r="AJ255" s="226">
        <v>6.2045813486650796E-5</v>
      </c>
      <c r="AK255" s="225"/>
      <c r="AL255" s="226">
        <v>0</v>
      </c>
      <c r="AM255" s="226">
        <v>9.4831376705789117E-2</v>
      </c>
      <c r="AN255" s="226">
        <v>8.666760596140291E-2</v>
      </c>
    </row>
    <row r="256" spans="1:40">
      <c r="A256" s="20" t="s">
        <v>29</v>
      </c>
      <c r="B256" s="13" t="s">
        <v>122</v>
      </c>
      <c r="D256" s="226">
        <v>1</v>
      </c>
      <c r="E256" s="226"/>
      <c r="F256" s="226"/>
      <c r="G256" s="226">
        <v>0.99999999999999978</v>
      </c>
      <c r="H256" s="226"/>
      <c r="I256" s="226"/>
      <c r="J256" s="226">
        <v>0.99999999999999989</v>
      </c>
      <c r="K256" s="914"/>
      <c r="L256" s="914"/>
      <c r="M256" s="225"/>
      <c r="N256" s="225"/>
      <c r="O256" s="225"/>
      <c r="P256" s="225"/>
      <c r="Q256" s="225"/>
      <c r="R256" s="225"/>
      <c r="S256" s="225"/>
      <c r="T256" s="225"/>
      <c r="U256" s="225"/>
      <c r="V256" s="226">
        <v>0.34373151374494748</v>
      </c>
      <c r="W256" s="226">
        <v>0.74308376704765511</v>
      </c>
      <c r="X256" s="226">
        <v>0.72512002205213255</v>
      </c>
      <c r="Y256" s="225"/>
      <c r="Z256" s="226">
        <v>0.12814879925130512</v>
      </c>
      <c r="AA256" s="226">
        <v>0.10065719533816984</v>
      </c>
      <c r="AB256" s="226">
        <v>0.10189382830600523</v>
      </c>
      <c r="AC256" s="225"/>
      <c r="AD256" s="226">
        <v>0.52811968700374734</v>
      </c>
      <c r="AE256" s="226">
        <v>0.14363516443797597</v>
      </c>
      <c r="AF256" s="226">
        <v>0.16093012611898955</v>
      </c>
      <c r="AG256" s="225"/>
      <c r="AH256" s="226">
        <v>0</v>
      </c>
      <c r="AI256" s="226">
        <v>2.5154359287429687E-3</v>
      </c>
      <c r="AJ256" s="226">
        <v>2.4022860736894083E-3</v>
      </c>
      <c r="AK256" s="225"/>
      <c r="AL256" s="226">
        <v>0</v>
      </c>
      <c r="AM256" s="226">
        <v>1.0108437247455948E-2</v>
      </c>
      <c r="AN256" s="226">
        <v>9.6537374491831203E-3</v>
      </c>
    </row>
    <row r="257" spans="1:40">
      <c r="A257" s="20" t="s">
        <v>31</v>
      </c>
      <c r="B257" s="13" t="s">
        <v>123</v>
      </c>
      <c r="D257" s="226">
        <v>1</v>
      </c>
      <c r="E257" s="226"/>
      <c r="F257" s="226"/>
      <c r="G257" s="226">
        <v>1</v>
      </c>
      <c r="H257" s="226"/>
      <c r="I257" s="226"/>
      <c r="J257" s="226">
        <v>0.99999999999999989</v>
      </c>
      <c r="K257" s="914"/>
      <c r="L257" s="914"/>
      <c r="M257" s="225"/>
      <c r="N257" s="225"/>
      <c r="O257" s="225"/>
      <c r="P257" s="225"/>
      <c r="Q257" s="225"/>
      <c r="R257" s="225"/>
      <c r="S257" s="225"/>
      <c r="T257" s="225"/>
      <c r="U257" s="225"/>
      <c r="V257" s="226">
        <v>0.34073041479095162</v>
      </c>
      <c r="W257" s="226">
        <v>0.78865375781589708</v>
      </c>
      <c r="X257" s="226">
        <v>0.75717930130364153</v>
      </c>
      <c r="Y257" s="225"/>
      <c r="Z257" s="226">
        <v>0.17454743845881707</v>
      </c>
      <c r="AA257" s="226">
        <v>2.5307608386338002E-2</v>
      </c>
      <c r="AB257" s="226">
        <v>3.5794319147583256E-2</v>
      </c>
      <c r="AC257" s="225"/>
      <c r="AD257" s="226">
        <v>0.48472214675023134</v>
      </c>
      <c r="AE257" s="226">
        <v>0.1686632892736806</v>
      </c>
      <c r="AF257" s="226">
        <v>0.19087195716265209</v>
      </c>
      <c r="AG257" s="225"/>
      <c r="AH257" s="226">
        <v>0</v>
      </c>
      <c r="AI257" s="226">
        <v>3.9496258189641959E-3</v>
      </c>
      <c r="AJ257" s="226">
        <v>3.6720954602221041E-3</v>
      </c>
      <c r="AK257" s="225"/>
      <c r="AL257" s="226">
        <v>0</v>
      </c>
      <c r="AM257" s="226">
        <v>1.3425718705120172E-2</v>
      </c>
      <c r="AN257" s="226">
        <v>1.248232692590105E-2</v>
      </c>
    </row>
    <row r="258" spans="1:40">
      <c r="A258" s="20" t="s">
        <v>33</v>
      </c>
      <c r="B258" s="13" t="s">
        <v>124</v>
      </c>
      <c r="D258" s="226">
        <v>1</v>
      </c>
      <c r="E258" s="226"/>
      <c r="F258" s="226"/>
      <c r="G258" s="226">
        <v>1</v>
      </c>
      <c r="H258" s="226"/>
      <c r="I258" s="226"/>
      <c r="J258" s="226">
        <v>1</v>
      </c>
      <c r="K258" s="914"/>
      <c r="L258" s="914"/>
      <c r="M258" s="225"/>
      <c r="N258" s="225"/>
      <c r="O258" s="225"/>
      <c r="P258" s="225"/>
      <c r="Q258" s="225"/>
      <c r="R258" s="225"/>
      <c r="S258" s="225"/>
      <c r="T258" s="225"/>
      <c r="U258" s="225"/>
      <c r="V258" s="226">
        <v>0.12545940245114406</v>
      </c>
      <c r="W258" s="226">
        <v>0.57511346383505901</v>
      </c>
      <c r="X258" s="226">
        <v>0.55235713285389565</v>
      </c>
      <c r="Y258" s="225"/>
      <c r="Z258" s="226">
        <v>0.13028833283436878</v>
      </c>
      <c r="AA258" s="226">
        <v>2.7461361291244525E-2</v>
      </c>
      <c r="AB258" s="226">
        <v>3.2665283148470101E-2</v>
      </c>
      <c r="AC258" s="225"/>
      <c r="AD258" s="226">
        <v>0.74425226471448724</v>
      </c>
      <c r="AE258" s="226">
        <v>0.3223197127994919</v>
      </c>
      <c r="AF258" s="226">
        <v>0.3436730989416148</v>
      </c>
      <c r="AG258" s="225"/>
      <c r="AH258" s="226">
        <v>0</v>
      </c>
      <c r="AI258" s="226">
        <v>2.8739101946886475E-3</v>
      </c>
      <c r="AJ258" s="226">
        <v>2.7284658248564434E-3</v>
      </c>
      <c r="AK258" s="225"/>
      <c r="AL258" s="226">
        <v>0</v>
      </c>
      <c r="AM258" s="226">
        <v>7.2231551879515909E-2</v>
      </c>
      <c r="AN258" s="226">
        <v>6.8576019231163104E-2</v>
      </c>
    </row>
    <row r="259" spans="1:40">
      <c r="A259" s="20" t="s">
        <v>35</v>
      </c>
      <c r="B259" s="13" t="s">
        <v>125</v>
      </c>
      <c r="D259" s="226">
        <v>1</v>
      </c>
      <c r="E259" s="226"/>
      <c r="F259" s="226"/>
      <c r="G259" s="226">
        <v>1</v>
      </c>
      <c r="H259" s="226"/>
      <c r="I259" s="226"/>
      <c r="J259" s="226">
        <v>0.99999999999999989</v>
      </c>
      <c r="K259" s="914"/>
      <c r="L259" s="914"/>
      <c r="M259" s="225"/>
      <c r="N259" s="225"/>
      <c r="O259" s="225"/>
      <c r="P259" s="225"/>
      <c r="Q259" s="225"/>
      <c r="R259" s="225"/>
      <c r="S259" s="225"/>
      <c r="T259" s="225"/>
      <c r="U259" s="225"/>
      <c r="V259" s="226">
        <v>0.17025046101565</v>
      </c>
      <c r="W259" s="226">
        <v>0.52567738473574099</v>
      </c>
      <c r="X259" s="226">
        <v>0.46772780042125528</v>
      </c>
      <c r="Y259" s="225"/>
      <c r="Z259" s="226">
        <v>0.27866576333010185</v>
      </c>
      <c r="AA259" s="226">
        <v>6.2429458288409852E-2</v>
      </c>
      <c r="AB259" s="226">
        <v>9.7685099194034439E-2</v>
      </c>
      <c r="AC259" s="225"/>
      <c r="AD259" s="226">
        <v>0.55108377565424815</v>
      </c>
      <c r="AE259" s="226">
        <v>0.39005987964542393</v>
      </c>
      <c r="AF259" s="226">
        <v>0.4163135684226954</v>
      </c>
      <c r="AG259" s="225"/>
      <c r="AH259" s="226">
        <v>0</v>
      </c>
      <c r="AI259" s="226">
        <v>1.8857152280393089E-2</v>
      </c>
      <c r="AJ259" s="226">
        <v>1.5782640860250031E-2</v>
      </c>
      <c r="AK259" s="225"/>
      <c r="AL259" s="226">
        <v>0</v>
      </c>
      <c r="AM259" s="226">
        <v>2.9761250500322479E-3</v>
      </c>
      <c r="AN259" s="226">
        <v>2.4908911017646768E-3</v>
      </c>
    </row>
    <row r="260" spans="1:40">
      <c r="A260" s="20" t="s">
        <v>37</v>
      </c>
      <c r="B260" s="13" t="s">
        <v>126</v>
      </c>
      <c r="D260" s="226">
        <v>1</v>
      </c>
      <c r="E260" s="226"/>
      <c r="F260" s="226"/>
      <c r="G260" s="226">
        <v>1</v>
      </c>
      <c r="H260" s="226"/>
      <c r="I260" s="226"/>
      <c r="J260" s="226">
        <v>1</v>
      </c>
      <c r="K260" s="914"/>
      <c r="L260" s="914"/>
      <c r="M260" s="225"/>
      <c r="N260" s="225"/>
      <c r="O260" s="225"/>
      <c r="P260" s="225"/>
      <c r="Q260" s="225"/>
      <c r="R260" s="225"/>
      <c r="S260" s="225"/>
      <c r="T260" s="225"/>
      <c r="U260" s="225"/>
      <c r="V260" s="226">
        <v>0.61458654126174217</v>
      </c>
      <c r="W260" s="226">
        <v>0.57355408042696365</v>
      </c>
      <c r="X260" s="226">
        <v>0.57765035865659287</v>
      </c>
      <c r="Y260" s="225"/>
      <c r="Z260" s="226">
        <v>5.3320965938005511E-2</v>
      </c>
      <c r="AA260" s="226">
        <v>0.10774880389218289</v>
      </c>
      <c r="AB260" s="226">
        <v>0.1023152626625885</v>
      </c>
      <c r="AC260" s="225"/>
      <c r="AD260" s="226">
        <v>0.33209249280025227</v>
      </c>
      <c r="AE260" s="226">
        <v>0.31851325144188786</v>
      </c>
      <c r="AF260" s="226">
        <v>0.31986886964317307</v>
      </c>
      <c r="AG260" s="225"/>
      <c r="AH260" s="226">
        <v>0</v>
      </c>
      <c r="AI260" s="226">
        <v>1.8386423896564759E-4</v>
      </c>
      <c r="AJ260" s="226">
        <v>1.6550903764552674E-4</v>
      </c>
      <c r="AK260" s="225"/>
      <c r="AL260" s="226">
        <v>0</v>
      </c>
      <c r="AM260" s="226">
        <v>0</v>
      </c>
      <c r="AN260" s="226">
        <v>0</v>
      </c>
    </row>
    <row r="261" spans="1:40">
      <c r="A261" s="20" t="s">
        <v>39</v>
      </c>
      <c r="B261" s="13" t="s">
        <v>127</v>
      </c>
      <c r="D261" s="226">
        <v>0.99999999999999978</v>
      </c>
      <c r="E261" s="226"/>
      <c r="F261" s="226"/>
      <c r="G261" s="226">
        <v>1</v>
      </c>
      <c r="H261" s="226"/>
      <c r="I261" s="226"/>
      <c r="J261" s="226">
        <v>1</v>
      </c>
      <c r="K261" s="914"/>
      <c r="L261" s="914"/>
      <c r="M261" s="225"/>
      <c r="N261" s="225"/>
      <c r="O261" s="225"/>
      <c r="P261" s="225"/>
      <c r="Q261" s="225"/>
      <c r="R261" s="225"/>
      <c r="S261" s="225"/>
      <c r="T261" s="225"/>
      <c r="U261" s="225"/>
      <c r="V261" s="226">
        <v>0.52609293394568546</v>
      </c>
      <c r="W261" s="226">
        <v>0.69526995192867946</v>
      </c>
      <c r="X261" s="226">
        <v>0.68039946147442487</v>
      </c>
      <c r="Y261" s="225"/>
      <c r="Z261" s="226">
        <v>0.12772225282508193</v>
      </c>
      <c r="AA261" s="226">
        <v>0.10157098338732246</v>
      </c>
      <c r="AB261" s="226">
        <v>0.10386965378107496</v>
      </c>
      <c r="AC261" s="225"/>
      <c r="AD261" s="226">
        <v>0.34618481322923245</v>
      </c>
      <c r="AE261" s="226">
        <v>0.18550245257465714</v>
      </c>
      <c r="AF261" s="226">
        <v>0.19962627115692555</v>
      </c>
      <c r="AG261" s="225"/>
      <c r="AH261" s="226">
        <v>0</v>
      </c>
      <c r="AI261" s="226">
        <v>0</v>
      </c>
      <c r="AJ261" s="226">
        <v>0</v>
      </c>
      <c r="AK261" s="225"/>
      <c r="AL261" s="226">
        <v>0</v>
      </c>
      <c r="AM261" s="226">
        <v>1.7656612109340875E-2</v>
      </c>
      <c r="AN261" s="226">
        <v>1.6104613587574614E-2</v>
      </c>
    </row>
    <row r="262" spans="1:40">
      <c r="A262" s="20" t="s">
        <v>41</v>
      </c>
      <c r="B262" s="13" t="s">
        <v>128</v>
      </c>
      <c r="D262" s="226">
        <v>1</v>
      </c>
      <c r="E262" s="226"/>
      <c r="F262" s="226"/>
      <c r="G262" s="226">
        <v>0.99999999999999989</v>
      </c>
      <c r="H262" s="226"/>
      <c r="I262" s="226"/>
      <c r="J262" s="226">
        <v>1.0000000000000002</v>
      </c>
      <c r="K262" s="914"/>
      <c r="L262" s="914"/>
      <c r="M262" s="225"/>
      <c r="N262" s="225"/>
      <c r="O262" s="225"/>
      <c r="P262" s="225"/>
      <c r="Q262" s="225"/>
      <c r="R262" s="225"/>
      <c r="S262" s="225"/>
      <c r="T262" s="225"/>
      <c r="U262" s="225"/>
      <c r="V262" s="226">
        <v>0.16223460276398807</v>
      </c>
      <c r="W262" s="226">
        <v>0.55378482877516233</v>
      </c>
      <c r="X262" s="226">
        <v>0.5180675507206991</v>
      </c>
      <c r="Y262" s="225"/>
      <c r="Z262" s="226">
        <v>0.18241114790305715</v>
      </c>
      <c r="AA262" s="226">
        <v>3.7812445612233986E-2</v>
      </c>
      <c r="AB262" s="226">
        <v>5.1002763770519259E-2</v>
      </c>
      <c r="AC262" s="225"/>
      <c r="AD262" s="226">
        <v>0.65535424933295472</v>
      </c>
      <c r="AE262" s="226">
        <v>0.39803007671738322</v>
      </c>
      <c r="AF262" s="226">
        <v>0.42150323140580076</v>
      </c>
      <c r="AG262" s="225"/>
      <c r="AH262" s="226">
        <v>0</v>
      </c>
      <c r="AI262" s="226">
        <v>1.0372648895220422E-2</v>
      </c>
      <c r="AJ262" s="226">
        <v>9.4264541029810828E-3</v>
      </c>
      <c r="AK262" s="225"/>
      <c r="AL262" s="226">
        <v>0</v>
      </c>
      <c r="AM262" s="226">
        <v>0</v>
      </c>
      <c r="AN262" s="226">
        <v>0</v>
      </c>
    </row>
    <row r="263" spans="1:40">
      <c r="A263" s="20" t="s">
        <v>43</v>
      </c>
      <c r="B263" s="13" t="s">
        <v>129</v>
      </c>
      <c r="D263" s="226">
        <v>1</v>
      </c>
      <c r="E263" s="226"/>
      <c r="F263" s="226"/>
      <c r="G263" s="226">
        <v>1.0000000000000002</v>
      </c>
      <c r="H263" s="226"/>
      <c r="I263" s="226"/>
      <c r="J263" s="226">
        <v>1</v>
      </c>
      <c r="K263" s="914"/>
      <c r="L263" s="914"/>
      <c r="M263" s="225"/>
      <c r="N263" s="225"/>
      <c r="O263" s="225"/>
      <c r="P263" s="225"/>
      <c r="Q263" s="225"/>
      <c r="R263" s="225"/>
      <c r="S263" s="225"/>
      <c r="T263" s="225"/>
      <c r="U263" s="225"/>
      <c r="V263" s="226">
        <v>0.33113116939139076</v>
      </c>
      <c r="W263" s="226">
        <v>0.62155276904387602</v>
      </c>
      <c r="X263" s="226">
        <v>0.61446299784624558</v>
      </c>
      <c r="Y263" s="225"/>
      <c r="Z263" s="226">
        <v>2.0046140465786344E-2</v>
      </c>
      <c r="AA263" s="226">
        <v>0.15220646903738766</v>
      </c>
      <c r="AB263" s="226">
        <v>0.14898017150270879</v>
      </c>
      <c r="AC263" s="225"/>
      <c r="AD263" s="226">
        <v>0.6488226901428229</v>
      </c>
      <c r="AE263" s="226">
        <v>0.1375452644431473</v>
      </c>
      <c r="AF263" s="226">
        <v>0.15002656738707978</v>
      </c>
      <c r="AG263" s="225"/>
      <c r="AH263" s="226">
        <v>0</v>
      </c>
      <c r="AI263" s="226">
        <v>1.9262746396016824E-2</v>
      </c>
      <c r="AJ263" s="226">
        <v>1.8792504290232836E-2</v>
      </c>
      <c r="AK263" s="225"/>
      <c r="AL263" s="226">
        <v>0</v>
      </c>
      <c r="AM263" s="226">
        <v>6.9432751079572377E-2</v>
      </c>
      <c r="AN263" s="226">
        <v>6.7737758973733034E-2</v>
      </c>
    </row>
    <row r="264" spans="1:40">
      <c r="A264" s="20" t="s">
        <v>17</v>
      </c>
      <c r="B264" s="13" t="s">
        <v>130</v>
      </c>
      <c r="D264" s="226">
        <v>0.99999999999999989</v>
      </c>
      <c r="E264" s="226"/>
      <c r="F264" s="226"/>
      <c r="G264" s="226">
        <v>1</v>
      </c>
      <c r="H264" s="226"/>
      <c r="I264" s="226"/>
      <c r="J264" s="226">
        <v>1</v>
      </c>
      <c r="K264" s="914"/>
      <c r="L264" s="914"/>
      <c r="M264" s="225"/>
      <c r="N264" s="225"/>
      <c r="O264" s="225"/>
      <c r="P264" s="225"/>
      <c r="Q264" s="225"/>
      <c r="R264" s="225"/>
      <c r="S264" s="225"/>
      <c r="T264" s="225"/>
      <c r="U264" s="225"/>
      <c r="V264" s="226">
        <v>0.27362860810603684</v>
      </c>
      <c r="W264" s="226">
        <v>0.51911164032398671</v>
      </c>
      <c r="X264" s="226">
        <v>0.50138847456100022</v>
      </c>
      <c r="Y264" s="225"/>
      <c r="Z264" s="226">
        <v>3.0292448357071705E-2</v>
      </c>
      <c r="AA264" s="226">
        <v>0.23496721030244597</v>
      </c>
      <c r="AB264" s="226">
        <v>0.22019028376425237</v>
      </c>
      <c r="AC264" s="225"/>
      <c r="AD264" s="226">
        <v>0.69607894353689137</v>
      </c>
      <c r="AE264" s="226">
        <v>0.24592114937356738</v>
      </c>
      <c r="AF264" s="226">
        <v>0.27842124167474736</v>
      </c>
      <c r="AG264" s="225"/>
      <c r="AH264" s="226">
        <v>0</v>
      </c>
      <c r="AI264" s="226">
        <v>0</v>
      </c>
      <c r="AJ264" s="226">
        <v>0</v>
      </c>
      <c r="AK264" s="225"/>
      <c r="AL264" s="226">
        <v>0</v>
      </c>
      <c r="AM264" s="226">
        <v>0</v>
      </c>
      <c r="AN264" s="226">
        <v>0</v>
      </c>
    </row>
    <row r="265" spans="1:40">
      <c r="A265" s="20" t="s">
        <v>252</v>
      </c>
      <c r="B265" s="13" t="s">
        <v>45</v>
      </c>
      <c r="D265" s="226">
        <v>1</v>
      </c>
      <c r="E265" s="226"/>
      <c r="F265" s="226"/>
      <c r="G265" s="226">
        <v>1</v>
      </c>
      <c r="H265" s="226"/>
      <c r="I265" s="226"/>
      <c r="J265" s="226">
        <v>1</v>
      </c>
      <c r="K265" s="914"/>
      <c r="L265" s="914"/>
      <c r="M265" s="225"/>
      <c r="N265" s="225"/>
      <c r="O265" s="225"/>
      <c r="P265" s="225"/>
      <c r="Q265" s="225"/>
      <c r="R265" s="225"/>
      <c r="S265" s="225"/>
      <c r="T265" s="225"/>
      <c r="U265" s="225"/>
      <c r="V265" s="226">
        <v>0.43013884152107118</v>
      </c>
      <c r="W265" s="226">
        <v>0.4955630617982133</v>
      </c>
      <c r="X265" s="226">
        <v>0.49367933434398426</v>
      </c>
      <c r="Y265" s="225"/>
      <c r="Z265" s="226">
        <v>0</v>
      </c>
      <c r="AA265" s="226">
        <v>0.18403798455473469</v>
      </c>
      <c r="AB265" s="226">
        <v>0.17873906921943228</v>
      </c>
      <c r="AC265" s="225"/>
      <c r="AD265" s="226">
        <v>0.56986115847892882</v>
      </c>
      <c r="AE265" s="226">
        <v>0.30238571748946586</v>
      </c>
      <c r="AF265" s="226">
        <v>0.31008700654403232</v>
      </c>
      <c r="AG265" s="225"/>
      <c r="AH265" s="226">
        <v>0</v>
      </c>
      <c r="AI265" s="226">
        <v>3.7706404691640707E-5</v>
      </c>
      <c r="AJ265" s="226">
        <v>3.6620742693422995E-5</v>
      </c>
      <c r="AK265" s="225"/>
      <c r="AL265" s="226">
        <v>0</v>
      </c>
      <c r="AM265" s="226">
        <v>1.7975529752894515E-2</v>
      </c>
      <c r="AN265" s="226">
        <v>1.7457969149857866E-2</v>
      </c>
    </row>
    <row r="266" spans="1:40">
      <c r="A266" s="20" t="s">
        <v>253</v>
      </c>
      <c r="B266" s="13" t="s">
        <v>46</v>
      </c>
      <c r="D266" s="226">
        <v>1</v>
      </c>
      <c r="E266" s="226"/>
      <c r="F266" s="226"/>
      <c r="G266" s="226">
        <v>0.99999999999999978</v>
      </c>
      <c r="H266" s="226"/>
      <c r="I266" s="226"/>
      <c r="J266" s="226">
        <v>0.99999999999999989</v>
      </c>
      <c r="K266" s="914"/>
      <c r="L266" s="914"/>
      <c r="M266" s="225"/>
      <c r="N266" s="225"/>
      <c r="O266" s="225"/>
      <c r="P266" s="225"/>
      <c r="Q266" s="225"/>
      <c r="R266" s="225"/>
      <c r="S266" s="225"/>
      <c r="T266" s="225"/>
      <c r="U266" s="225"/>
      <c r="V266" s="226">
        <v>0.50815777483484947</v>
      </c>
      <c r="W266" s="226">
        <v>0.7294429424546125</v>
      </c>
      <c r="X266" s="226">
        <v>0.71966522997017424</v>
      </c>
      <c r="Y266" s="225"/>
      <c r="Z266" s="226">
        <v>0.1415599471457562</v>
      </c>
      <c r="AA266" s="226">
        <v>0.12376170479091397</v>
      </c>
      <c r="AB266" s="226">
        <v>0.12454813841566116</v>
      </c>
      <c r="AC266" s="225"/>
      <c r="AD266" s="226">
        <v>0.35028227801939432</v>
      </c>
      <c r="AE266" s="226">
        <v>0.13753258073011637</v>
      </c>
      <c r="AF266" s="226">
        <v>0.14693314468847571</v>
      </c>
      <c r="AG266" s="225"/>
      <c r="AH266" s="226">
        <v>0</v>
      </c>
      <c r="AI266" s="226">
        <v>1.6819324385407731E-3</v>
      </c>
      <c r="AJ266" s="226">
        <v>1.607614525690146E-3</v>
      </c>
      <c r="AK266" s="225"/>
      <c r="AL266" s="226">
        <v>0</v>
      </c>
      <c r="AM266" s="226">
        <v>7.5808395858162165E-3</v>
      </c>
      <c r="AN266" s="226">
        <v>7.2458723999986535E-3</v>
      </c>
    </row>
    <row r="267" spans="1:40">
      <c r="A267" s="20" t="s">
        <v>254</v>
      </c>
      <c r="B267" s="13" t="s">
        <v>47</v>
      </c>
      <c r="D267" s="226">
        <v>1</v>
      </c>
      <c r="E267" s="226"/>
      <c r="F267" s="226"/>
      <c r="G267" s="226">
        <v>0.99999999999999989</v>
      </c>
      <c r="H267" s="226"/>
      <c r="I267" s="226"/>
      <c r="J267" s="226">
        <v>1</v>
      </c>
      <c r="K267" s="914"/>
      <c r="L267" s="914"/>
      <c r="M267" s="225"/>
      <c r="N267" s="225"/>
      <c r="O267" s="225"/>
      <c r="P267" s="225"/>
      <c r="Q267" s="225"/>
      <c r="R267" s="225"/>
      <c r="S267" s="225"/>
      <c r="T267" s="225"/>
      <c r="U267" s="225"/>
      <c r="V267" s="226">
        <v>0.18034919488585507</v>
      </c>
      <c r="W267" s="226">
        <v>0.37447469926404897</v>
      </c>
      <c r="X267" s="226">
        <v>0.34293191356355357</v>
      </c>
      <c r="Y267" s="225"/>
      <c r="Z267" s="226">
        <v>0.40441433815369898</v>
      </c>
      <c r="AA267" s="226">
        <v>0.12467890281425344</v>
      </c>
      <c r="AB267" s="226">
        <v>0.17013215182452654</v>
      </c>
      <c r="AC267" s="225"/>
      <c r="AD267" s="226">
        <v>0.41523646696044597</v>
      </c>
      <c r="AE267" s="226">
        <v>0.48180401602976314</v>
      </c>
      <c r="AF267" s="226">
        <v>0.47098768387584894</v>
      </c>
      <c r="AG267" s="225"/>
      <c r="AH267" s="226">
        <v>0</v>
      </c>
      <c r="AI267" s="226">
        <v>1.5832865310515698E-2</v>
      </c>
      <c r="AJ267" s="226">
        <v>1.3260237467955394E-2</v>
      </c>
      <c r="AK267" s="225"/>
      <c r="AL267" s="226">
        <v>0</v>
      </c>
      <c r="AM267" s="226">
        <v>3.2095165814186419E-3</v>
      </c>
      <c r="AN267" s="226">
        <v>2.6880132681154846E-3</v>
      </c>
    </row>
    <row r="268" spans="1:40">
      <c r="A268" s="20" t="s">
        <v>255</v>
      </c>
      <c r="B268" s="13" t="s">
        <v>48</v>
      </c>
      <c r="D268" s="226">
        <v>1</v>
      </c>
      <c r="E268" s="226"/>
      <c r="F268" s="226"/>
      <c r="G268" s="226">
        <v>1</v>
      </c>
      <c r="H268" s="226"/>
      <c r="I268" s="226"/>
      <c r="J268" s="226">
        <v>1</v>
      </c>
      <c r="K268" s="914"/>
      <c r="L268" s="914"/>
      <c r="M268" s="225"/>
      <c r="N268" s="225"/>
      <c r="O268" s="225"/>
      <c r="P268" s="225"/>
      <c r="Q268" s="225"/>
      <c r="R268" s="225"/>
      <c r="S268" s="225"/>
      <c r="T268" s="225"/>
      <c r="U268" s="225"/>
      <c r="V268" s="226">
        <v>0.52611641733755266</v>
      </c>
      <c r="W268" s="226">
        <v>0.51090299582773158</v>
      </c>
      <c r="X268" s="226">
        <v>0.51154306681667916</v>
      </c>
      <c r="Y268" s="225"/>
      <c r="Z268" s="226">
        <v>3.6710990780192444E-2</v>
      </c>
      <c r="AA268" s="226">
        <v>4.9402456569530406E-2</v>
      </c>
      <c r="AB268" s="226">
        <v>4.8868491277519521E-2</v>
      </c>
      <c r="AC268" s="225"/>
      <c r="AD268" s="226">
        <v>0.43717259188225494</v>
      </c>
      <c r="AE268" s="226">
        <v>0.15531258341051088</v>
      </c>
      <c r="AF268" s="226">
        <v>0.16717121851444355</v>
      </c>
      <c r="AG268" s="225"/>
      <c r="AH268" s="226">
        <v>0</v>
      </c>
      <c r="AI268" s="226">
        <v>0</v>
      </c>
      <c r="AJ268" s="226">
        <v>0</v>
      </c>
      <c r="AK268" s="225"/>
      <c r="AL268" s="226">
        <v>0</v>
      </c>
      <c r="AM268" s="226">
        <v>0.28438196419222717</v>
      </c>
      <c r="AN268" s="226">
        <v>0.27241722339135771</v>
      </c>
    </row>
    <row r="269" spans="1:40">
      <c r="A269" s="20" t="s">
        <v>256</v>
      </c>
      <c r="B269" s="13" t="s">
        <v>131</v>
      </c>
      <c r="D269" s="226">
        <v>1</v>
      </c>
      <c r="E269" s="226"/>
      <c r="F269" s="226"/>
      <c r="G269" s="226">
        <v>1</v>
      </c>
      <c r="H269" s="226"/>
      <c r="I269" s="226"/>
      <c r="J269" s="226">
        <v>1</v>
      </c>
      <c r="K269" s="914"/>
      <c r="L269" s="914"/>
      <c r="M269" s="225"/>
      <c r="N269" s="225"/>
      <c r="O269" s="225"/>
      <c r="P269" s="225"/>
      <c r="Q269" s="225"/>
      <c r="R269" s="225"/>
      <c r="S269" s="225"/>
      <c r="T269" s="225"/>
      <c r="U269" s="225"/>
      <c r="V269" s="226">
        <v>0.48384131810473202</v>
      </c>
      <c r="W269" s="226">
        <v>0.69012930902291558</v>
      </c>
      <c r="X269" s="226">
        <v>0.67375987669527682</v>
      </c>
      <c r="Y269" s="225"/>
      <c r="Z269" s="226">
        <v>0.13825496721335045</v>
      </c>
      <c r="AA269" s="226">
        <v>4.1002371563907958E-2</v>
      </c>
      <c r="AB269" s="226">
        <v>4.8719591437371937E-2</v>
      </c>
      <c r="AC269" s="225"/>
      <c r="AD269" s="226">
        <v>0.37790371468191747</v>
      </c>
      <c r="AE269" s="226">
        <v>0.13021311710619698</v>
      </c>
      <c r="AF269" s="226">
        <v>0.14986794265935408</v>
      </c>
      <c r="AG269" s="225"/>
      <c r="AH269" s="226">
        <v>0</v>
      </c>
      <c r="AI269" s="226">
        <v>7.7800392161894716E-4</v>
      </c>
      <c r="AJ269" s="226">
        <v>7.1626749920825072E-4</v>
      </c>
      <c r="AK269" s="225"/>
      <c r="AL269" s="226">
        <v>0</v>
      </c>
      <c r="AM269" s="226">
        <v>0.13787719838536056</v>
      </c>
      <c r="AN269" s="226">
        <v>0.12693632170878891</v>
      </c>
    </row>
    <row r="270" spans="1:40">
      <c r="A270" s="20"/>
      <c r="B270" s="13" t="s">
        <v>387</v>
      </c>
      <c r="D270" s="226">
        <v>0.99999999999999989</v>
      </c>
      <c r="E270" s="226"/>
      <c r="F270" s="226"/>
      <c r="G270" s="226">
        <v>0.99999999999999978</v>
      </c>
      <c r="H270" s="226"/>
      <c r="I270" s="226"/>
      <c r="J270" s="226">
        <v>1.0000000000000002</v>
      </c>
      <c r="K270" s="914"/>
      <c r="L270" s="914"/>
      <c r="M270" s="225"/>
      <c r="N270" s="225"/>
      <c r="O270" s="225"/>
      <c r="P270" s="225"/>
      <c r="Q270" s="225"/>
      <c r="R270" s="225"/>
      <c r="S270" s="225"/>
      <c r="T270" s="225"/>
      <c r="U270" s="225"/>
      <c r="V270" s="226">
        <v>0.31445673145661018</v>
      </c>
      <c r="W270" s="226">
        <v>0.61962745880200398</v>
      </c>
      <c r="X270" s="226">
        <v>0.59403688711253622</v>
      </c>
      <c r="Y270" s="225"/>
      <c r="Z270" s="226">
        <v>0.22874421719824525</v>
      </c>
      <c r="AA270" s="226">
        <v>8.7361382995704451E-2</v>
      </c>
      <c r="AB270" s="226">
        <v>9.9217263098599573E-2</v>
      </c>
      <c r="AC270" s="225"/>
      <c r="AD270" s="226">
        <v>0.45676875110197296</v>
      </c>
      <c r="AE270" s="226">
        <v>0.24323758487260927</v>
      </c>
      <c r="AF270" s="226">
        <v>0.26114357692126217</v>
      </c>
      <c r="AG270" s="225"/>
      <c r="AH270" s="226">
        <v>3.0300243171550361E-5</v>
      </c>
      <c r="AI270" s="226">
        <v>8.3505178456095563E-3</v>
      </c>
      <c r="AJ270" s="226">
        <v>7.6528129022839144E-3</v>
      </c>
      <c r="AK270" s="225"/>
      <c r="AL270" s="226">
        <v>0</v>
      </c>
      <c r="AM270" s="226">
        <v>4.1423055484072602E-2</v>
      </c>
      <c r="AN270" s="226">
        <v>3.794945996531824E-2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>
  <dimension ref="A1:N20"/>
  <sheetViews>
    <sheetView workbookViewId="0">
      <selection activeCell="N11" sqref="A3:N11"/>
    </sheetView>
  </sheetViews>
  <sheetFormatPr defaultRowHeight="15"/>
  <cols>
    <col min="1" max="1" width="20" style="16" customWidth="1"/>
    <col min="2" max="2" width="42.85546875" style="16" bestFit="1" customWidth="1"/>
    <col min="3" max="3" width="21.85546875" style="16" customWidth="1"/>
    <col min="4" max="4" width="26.28515625" style="16" customWidth="1"/>
    <col min="5" max="5" width="21.85546875" style="16" customWidth="1"/>
    <col min="6" max="8" width="21.85546875" style="16" bestFit="1" customWidth="1"/>
    <col min="9" max="10" width="21.85546875" style="16" customWidth="1"/>
    <col min="11" max="11" width="21.85546875" style="16" bestFit="1" customWidth="1"/>
    <col min="12" max="12" width="22.140625" style="16" bestFit="1" customWidth="1"/>
    <col min="13" max="13" width="28.85546875" style="16" bestFit="1" customWidth="1"/>
    <col min="14" max="14" width="24.7109375" style="16" bestFit="1" customWidth="1"/>
    <col min="15" max="16384" width="9.140625" style="16"/>
  </cols>
  <sheetData>
    <row r="1" spans="1:14">
      <c r="A1" s="43" t="s">
        <v>292</v>
      </c>
    </row>
    <row r="2" spans="1:14">
      <c r="A2" s="43"/>
    </row>
    <row r="3" spans="1:14">
      <c r="C3" s="46" t="s">
        <v>293</v>
      </c>
      <c r="D3" s="46" t="s">
        <v>293</v>
      </c>
      <c r="E3" s="46" t="s">
        <v>293</v>
      </c>
      <c r="F3" s="46" t="s">
        <v>294</v>
      </c>
      <c r="G3" s="46" t="s">
        <v>294</v>
      </c>
      <c r="H3" s="46" t="s">
        <v>294</v>
      </c>
      <c r="I3" s="46" t="s">
        <v>295</v>
      </c>
      <c r="J3" s="46" t="s">
        <v>295</v>
      </c>
      <c r="K3" s="46" t="s">
        <v>295</v>
      </c>
      <c r="L3" s="46" t="s">
        <v>296</v>
      </c>
      <c r="M3" s="46" t="s">
        <v>2</v>
      </c>
      <c r="N3" s="46" t="s">
        <v>2</v>
      </c>
    </row>
    <row r="4" spans="1:14">
      <c r="A4" s="21" t="s">
        <v>297</v>
      </c>
      <c r="B4" s="21" t="s">
        <v>298</v>
      </c>
      <c r="C4" s="21" t="s">
        <v>299</v>
      </c>
      <c r="D4" s="21" t="s">
        <v>300</v>
      </c>
      <c r="E4" s="21" t="s">
        <v>301</v>
      </c>
      <c r="F4" s="21" t="s">
        <v>299</v>
      </c>
      <c r="G4" s="21" t="s">
        <v>300</v>
      </c>
      <c r="H4" s="21" t="s">
        <v>301</v>
      </c>
      <c r="I4" s="21" t="s">
        <v>299</v>
      </c>
      <c r="J4" s="21" t="s">
        <v>300</v>
      </c>
      <c r="K4" s="21" t="s">
        <v>301</v>
      </c>
      <c r="L4" s="21" t="s">
        <v>299</v>
      </c>
      <c r="M4" s="21" t="s">
        <v>300</v>
      </c>
      <c r="N4" s="21" t="s">
        <v>301</v>
      </c>
    </row>
    <row r="5" spans="1:14">
      <c r="A5" s="13" t="s">
        <v>302</v>
      </c>
      <c r="B5" s="13" t="s">
        <v>303</v>
      </c>
      <c r="C5" s="47">
        <v>9616.65</v>
      </c>
      <c r="D5" s="47">
        <v>1924.07</v>
      </c>
      <c r="E5" s="47">
        <v>7692.58</v>
      </c>
      <c r="F5" s="47">
        <v>10164186.550000001</v>
      </c>
      <c r="G5" s="47">
        <v>2001166.44</v>
      </c>
      <c r="H5" s="47">
        <v>8163020.1100000003</v>
      </c>
      <c r="I5" s="47">
        <v>4160.04</v>
      </c>
      <c r="J5" s="47">
        <v>702.56</v>
      </c>
      <c r="K5" s="47">
        <v>3457.48</v>
      </c>
      <c r="L5" s="47">
        <v>10177963.24</v>
      </c>
      <c r="M5" s="47">
        <v>2003793.07</v>
      </c>
      <c r="N5" s="47">
        <v>8174170.1700000009</v>
      </c>
    </row>
    <row r="6" spans="1:14">
      <c r="A6" s="13" t="s">
        <v>304</v>
      </c>
      <c r="B6" s="13" t="s">
        <v>305</v>
      </c>
      <c r="C6" s="47">
        <v>1927356.35</v>
      </c>
      <c r="D6" s="47">
        <v>450964.1</v>
      </c>
      <c r="E6" s="47">
        <v>1476392.25</v>
      </c>
      <c r="F6" s="47">
        <v>14387979.83</v>
      </c>
      <c r="G6" s="47">
        <v>2356616.92</v>
      </c>
      <c r="H6" s="47">
        <v>12031362.91</v>
      </c>
      <c r="I6" s="47">
        <v>12041.22</v>
      </c>
      <c r="J6" s="47">
        <v>2258.7199999999998</v>
      </c>
      <c r="K6" s="47">
        <v>9782.5</v>
      </c>
      <c r="L6" s="47">
        <v>16327377.4</v>
      </c>
      <c r="M6" s="47">
        <v>2809839.74</v>
      </c>
      <c r="N6" s="47">
        <v>13517537.66</v>
      </c>
    </row>
    <row r="7" spans="1:14">
      <c r="A7" s="13" t="s">
        <v>306</v>
      </c>
      <c r="B7" s="13" t="s">
        <v>307</v>
      </c>
      <c r="C7" s="47">
        <v>1703.51</v>
      </c>
      <c r="D7" s="47">
        <v>457.24</v>
      </c>
      <c r="E7" s="47">
        <v>1246.27</v>
      </c>
      <c r="F7" s="47">
        <v>5628433.2599999998</v>
      </c>
      <c r="G7" s="47">
        <v>817233.97</v>
      </c>
      <c r="H7" s="47">
        <v>4811199.29</v>
      </c>
      <c r="I7" s="47">
        <v>724.28</v>
      </c>
      <c r="J7" s="47">
        <v>60.3</v>
      </c>
      <c r="K7" s="47">
        <v>663.98</v>
      </c>
      <c r="L7" s="47">
        <v>5630861.0499999998</v>
      </c>
      <c r="M7" s="47">
        <v>817751.51</v>
      </c>
      <c r="N7" s="47">
        <v>4813109.54</v>
      </c>
    </row>
    <row r="8" spans="1:14">
      <c r="A8" s="13" t="s">
        <v>308</v>
      </c>
      <c r="B8" s="13" t="s">
        <v>309</v>
      </c>
      <c r="C8" s="47">
        <v>241702.77</v>
      </c>
      <c r="D8" s="47">
        <v>46552.47</v>
      </c>
      <c r="E8" s="47">
        <v>195150.3</v>
      </c>
      <c r="F8" s="47">
        <v>29011894.190000001</v>
      </c>
      <c r="G8" s="47">
        <v>2065198.48</v>
      </c>
      <c r="H8" s="47">
        <v>26946695.710000001</v>
      </c>
      <c r="I8" s="47">
        <v>29315.16</v>
      </c>
      <c r="J8" s="47">
        <v>1370.07</v>
      </c>
      <c r="K8" s="47">
        <v>27945.09</v>
      </c>
      <c r="L8" s="47">
        <v>29282912.120000001</v>
      </c>
      <c r="M8" s="47">
        <v>2113121.02</v>
      </c>
      <c r="N8" s="47">
        <v>27169791.100000001</v>
      </c>
    </row>
    <row r="9" spans="1:14">
      <c r="A9" s="13" t="s">
        <v>310</v>
      </c>
      <c r="B9" s="13" t="s">
        <v>311</v>
      </c>
      <c r="C9" s="47">
        <v>382070.05</v>
      </c>
      <c r="D9" s="47">
        <v>84944.51</v>
      </c>
      <c r="E9" s="47">
        <v>297125.53999999998</v>
      </c>
      <c r="F9" s="47">
        <v>11929023.210000001</v>
      </c>
      <c r="G9" s="47">
        <v>4254156.22</v>
      </c>
      <c r="H9" s="47">
        <v>7674866.9900000002</v>
      </c>
      <c r="I9" s="47">
        <v>7038.36</v>
      </c>
      <c r="J9" s="47">
        <v>3062.1</v>
      </c>
      <c r="K9" s="47">
        <v>3976.26</v>
      </c>
      <c r="L9" s="47">
        <v>12318131.620000001</v>
      </c>
      <c r="M9" s="47">
        <v>4342162.8299999991</v>
      </c>
      <c r="N9" s="47">
        <v>7975968.79</v>
      </c>
    </row>
    <row r="10" spans="1:14">
      <c r="A10" s="13" t="s">
        <v>312</v>
      </c>
      <c r="B10" s="13" t="s">
        <v>313</v>
      </c>
      <c r="C10" s="47">
        <v>3222.72</v>
      </c>
      <c r="D10" s="47">
        <v>204.87</v>
      </c>
      <c r="E10" s="47">
        <v>3017.85</v>
      </c>
      <c r="F10" s="47">
        <v>735726.78</v>
      </c>
      <c r="G10" s="47">
        <v>24541.48</v>
      </c>
      <c r="H10" s="47">
        <v>711185.3</v>
      </c>
      <c r="I10" s="47"/>
      <c r="J10" s="47"/>
      <c r="K10" s="47"/>
      <c r="L10" s="47">
        <v>738949.5</v>
      </c>
      <c r="M10" s="47">
        <v>24746.35</v>
      </c>
      <c r="N10" s="47">
        <v>714203.15</v>
      </c>
    </row>
    <row r="11" spans="1:14">
      <c r="A11" s="13" t="s">
        <v>291</v>
      </c>
      <c r="B11" s="13"/>
      <c r="C11" s="47">
        <v>2565672.0499999998</v>
      </c>
      <c r="D11" s="47">
        <v>585047.26</v>
      </c>
      <c r="E11" s="47">
        <v>1980624.7900000003</v>
      </c>
      <c r="F11" s="47">
        <v>71857243.819999993</v>
      </c>
      <c r="G11" s="47">
        <v>11518913.509999998</v>
      </c>
      <c r="H11" s="47">
        <v>60338330.309999995</v>
      </c>
      <c r="I11" s="47">
        <v>53279.06</v>
      </c>
      <c r="J11" s="47">
        <v>7453.75</v>
      </c>
      <c r="K11" s="47">
        <v>45825.310000000005</v>
      </c>
      <c r="L11" s="47">
        <v>74476194.929999992</v>
      </c>
      <c r="M11" s="47">
        <v>12111414.519999998</v>
      </c>
      <c r="N11" s="47">
        <v>62364780.409999996</v>
      </c>
    </row>
    <row r="13" spans="1:14">
      <c r="A13" s="16" t="s">
        <v>314</v>
      </c>
    </row>
    <row r="14" spans="1:14">
      <c r="A14" s="21" t="s">
        <v>297</v>
      </c>
      <c r="B14" s="21" t="s">
        <v>298</v>
      </c>
      <c r="C14" s="38" t="s">
        <v>293</v>
      </c>
      <c r="D14" s="38" t="s">
        <v>294</v>
      </c>
      <c r="E14" s="38" t="s">
        <v>315</v>
      </c>
      <c r="F14" s="38" t="s">
        <v>2</v>
      </c>
    </row>
    <row r="15" spans="1:14">
      <c r="A15" s="13" t="s">
        <v>308</v>
      </c>
      <c r="B15" s="13" t="s">
        <v>309</v>
      </c>
      <c r="C15" s="48">
        <v>195150.3</v>
      </c>
      <c r="D15" s="48">
        <v>26946695.710000001</v>
      </c>
      <c r="E15" s="47">
        <v>27945.09</v>
      </c>
      <c r="F15" s="49">
        <v>27169791.100000001</v>
      </c>
      <c r="G15" s="50"/>
    </row>
    <row r="16" spans="1:14">
      <c r="A16" s="13" t="s">
        <v>310</v>
      </c>
      <c r="B16" s="13" t="s">
        <v>311</v>
      </c>
      <c r="C16" s="47">
        <v>297125.53999999998</v>
      </c>
      <c r="D16" s="47">
        <v>7674866.9900000002</v>
      </c>
      <c r="E16" s="47">
        <v>3976.26</v>
      </c>
      <c r="F16" s="49">
        <v>7975968.79</v>
      </c>
      <c r="G16" s="50"/>
    </row>
    <row r="17" spans="1:8">
      <c r="A17" s="13" t="s">
        <v>312</v>
      </c>
      <c r="B17" s="13" t="s">
        <v>313</v>
      </c>
      <c r="C17" s="47">
        <v>3017.85</v>
      </c>
      <c r="D17" s="47">
        <v>711185.3</v>
      </c>
      <c r="E17" s="47">
        <v>0</v>
      </c>
      <c r="F17" s="49">
        <v>714203.15</v>
      </c>
      <c r="G17" s="50"/>
    </row>
    <row r="18" spans="1:8">
      <c r="C18" s="47">
        <v>495293.68999999994</v>
      </c>
      <c r="D18" s="47">
        <v>35332748</v>
      </c>
      <c r="E18" s="47">
        <v>31921.35</v>
      </c>
      <c r="F18" s="47">
        <v>35859963.039999999</v>
      </c>
      <c r="G18" s="51"/>
      <c r="H18" s="50"/>
    </row>
    <row r="19" spans="1:8">
      <c r="C19" s="42"/>
      <c r="D19" s="42"/>
    </row>
    <row r="20" spans="1:8">
      <c r="E20" s="5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1"/>
  <sheetViews>
    <sheetView workbookViewId="0">
      <selection activeCell="C6" sqref="C6:G21"/>
    </sheetView>
  </sheetViews>
  <sheetFormatPr defaultRowHeight="15"/>
  <cols>
    <col min="1" max="1" width="15.5703125" customWidth="1"/>
    <col min="2" max="2" width="23.85546875" customWidth="1"/>
    <col min="3" max="3" width="24.5703125" customWidth="1"/>
    <col min="4" max="4" width="24.140625" customWidth="1"/>
    <col min="5" max="5" width="19.7109375" customWidth="1"/>
    <col min="6" max="6" width="15.42578125" customWidth="1"/>
    <col min="7" max="7" width="16.140625" customWidth="1"/>
  </cols>
  <sheetData>
    <row r="1" spans="1:7" ht="15.75">
      <c r="A1" s="424" t="s">
        <v>1396</v>
      </c>
    </row>
    <row r="2" spans="1:7" ht="15.75">
      <c r="A2" s="425" t="s">
        <v>1397</v>
      </c>
    </row>
    <row r="3" spans="1:7">
      <c r="A3" s="412"/>
    </row>
    <row r="4" spans="1:7" ht="15.75" thickBot="1">
      <c r="A4" s="423" t="s">
        <v>1411</v>
      </c>
    </row>
    <row r="5" spans="1:7" ht="15.75" thickBot="1">
      <c r="A5" s="991" t="s">
        <v>1398</v>
      </c>
      <c r="B5" s="991" t="s">
        <v>1399</v>
      </c>
      <c r="C5" s="998" t="s">
        <v>1400</v>
      </c>
      <c r="D5" s="999"/>
      <c r="E5" s="999"/>
      <c r="F5" s="1000"/>
      <c r="G5" s="414" t="s">
        <v>1401</v>
      </c>
    </row>
    <row r="6" spans="1:7" ht="15.75" thickBot="1">
      <c r="A6" s="992"/>
      <c r="B6" s="992"/>
      <c r="C6" s="426">
        <v>2011</v>
      </c>
      <c r="D6" s="427">
        <v>2012</v>
      </c>
      <c r="E6" s="427">
        <v>2013</v>
      </c>
      <c r="F6" s="427">
        <v>2014</v>
      </c>
      <c r="G6" s="426" t="s">
        <v>1402</v>
      </c>
    </row>
    <row r="7" spans="1:7" ht="15.75" thickBot="1">
      <c r="A7" s="1001" t="s">
        <v>1403</v>
      </c>
      <c r="B7" s="416" t="s">
        <v>1404</v>
      </c>
      <c r="C7" s="428">
        <v>1073172</v>
      </c>
      <c r="D7" s="428">
        <v>1199880</v>
      </c>
      <c r="E7" s="428">
        <v>1261556</v>
      </c>
      <c r="F7" s="428">
        <v>1223427</v>
      </c>
      <c r="G7" s="429">
        <v>1.1399999999999999</v>
      </c>
    </row>
    <row r="8" spans="1:7" ht="15.75" thickBot="1">
      <c r="A8" s="1002"/>
      <c r="B8" s="416" t="s">
        <v>1405</v>
      </c>
      <c r="C8" s="428">
        <v>142017</v>
      </c>
      <c r="D8" s="428">
        <v>149191</v>
      </c>
      <c r="E8" s="428">
        <v>148906</v>
      </c>
      <c r="F8" s="428">
        <v>142443</v>
      </c>
      <c r="G8" s="429">
        <v>1.0029999999999999</v>
      </c>
    </row>
    <row r="9" spans="1:7" ht="15.75" thickBot="1">
      <c r="A9" s="1003"/>
      <c r="B9" s="416" t="s">
        <v>1406</v>
      </c>
      <c r="C9" s="429">
        <v>0.13200000000000001</v>
      </c>
      <c r="D9" s="429">
        <v>0.124</v>
      </c>
      <c r="E9" s="429">
        <v>0.11799999999999999</v>
      </c>
      <c r="F9" s="429">
        <v>0.11600000000000001</v>
      </c>
      <c r="G9" s="430"/>
    </row>
    <row r="10" spans="1:7" ht="15.75" thickBot="1">
      <c r="A10" s="1001" t="s">
        <v>1407</v>
      </c>
      <c r="B10" s="416" t="s">
        <v>1404</v>
      </c>
      <c r="C10" s="428">
        <v>9594</v>
      </c>
      <c r="D10" s="428">
        <v>22587</v>
      </c>
      <c r="E10" s="428">
        <v>37783</v>
      </c>
      <c r="F10" s="428">
        <v>29778</v>
      </c>
      <c r="G10" s="429">
        <v>3.1040000000000001</v>
      </c>
    </row>
    <row r="11" spans="1:7" ht="15.75" thickBot="1">
      <c r="A11" s="1002"/>
      <c r="B11" s="416" t="s">
        <v>1405</v>
      </c>
      <c r="C11" s="428">
        <v>3686</v>
      </c>
      <c r="D11" s="428">
        <v>5543</v>
      </c>
      <c r="E11" s="428">
        <v>7404</v>
      </c>
      <c r="F11" s="428">
        <v>6432</v>
      </c>
      <c r="G11" s="429">
        <v>1.7450000000000001</v>
      </c>
    </row>
    <row r="12" spans="1:7" ht="15.75" thickBot="1">
      <c r="A12" s="1003"/>
      <c r="B12" s="416" t="s">
        <v>1406</v>
      </c>
      <c r="C12" s="429">
        <v>0.38400000000000001</v>
      </c>
      <c r="D12" s="429">
        <v>0.245</v>
      </c>
      <c r="E12" s="429">
        <v>0.19600000000000001</v>
      </c>
      <c r="F12" s="429">
        <v>0.216</v>
      </c>
      <c r="G12" s="430"/>
    </row>
    <row r="13" spans="1:7" ht="15.75" thickBot="1">
      <c r="A13" s="991" t="s">
        <v>1408</v>
      </c>
      <c r="B13" s="416" t="s">
        <v>1404</v>
      </c>
      <c r="C13" s="428">
        <v>14708</v>
      </c>
      <c r="D13" s="428">
        <v>15906</v>
      </c>
      <c r="E13" s="428">
        <v>14733</v>
      </c>
      <c r="F13" s="428">
        <v>15982</v>
      </c>
      <c r="G13" s="429">
        <v>1.087</v>
      </c>
    </row>
    <row r="14" spans="1:7" ht="15.75" thickBot="1">
      <c r="A14" s="993"/>
      <c r="B14" s="416" t="s">
        <v>1405</v>
      </c>
      <c r="C14" s="428">
        <v>3558</v>
      </c>
      <c r="D14" s="428">
        <v>3558</v>
      </c>
      <c r="E14" s="428">
        <v>3416</v>
      </c>
      <c r="F14" s="428">
        <v>3403</v>
      </c>
      <c r="G14" s="429">
        <v>0.95599999999999996</v>
      </c>
    </row>
    <row r="15" spans="1:7" ht="15.75" thickBot="1">
      <c r="A15" s="992"/>
      <c r="B15" s="416" t="s">
        <v>1406</v>
      </c>
      <c r="C15" s="429">
        <v>0.24199999999999999</v>
      </c>
      <c r="D15" s="429">
        <v>0.224</v>
      </c>
      <c r="E15" s="429">
        <v>0.23200000000000001</v>
      </c>
      <c r="F15" s="429">
        <v>0.21299999999999999</v>
      </c>
      <c r="G15" s="430"/>
    </row>
    <row r="16" spans="1:7" ht="15.75" thickBot="1">
      <c r="A16" s="991" t="s">
        <v>1409</v>
      </c>
      <c r="B16" s="416" t="s">
        <v>1404</v>
      </c>
      <c r="C16" s="428">
        <v>102532</v>
      </c>
      <c r="D16" s="428">
        <v>102704</v>
      </c>
      <c r="E16" s="428">
        <v>101608</v>
      </c>
      <c r="F16" s="428">
        <v>103325</v>
      </c>
      <c r="G16" s="429">
        <v>1.008</v>
      </c>
    </row>
    <row r="17" spans="1:7" ht="15.75" thickBot="1">
      <c r="A17" s="993"/>
      <c r="B17" s="416" t="s">
        <v>1405</v>
      </c>
      <c r="C17" s="428">
        <v>30877</v>
      </c>
      <c r="D17" s="428">
        <v>31050</v>
      </c>
      <c r="E17" s="428">
        <v>30966</v>
      </c>
      <c r="F17" s="428">
        <v>30767</v>
      </c>
      <c r="G17" s="429">
        <v>0.996</v>
      </c>
    </row>
    <row r="18" spans="1:7" ht="15.75" thickBot="1">
      <c r="A18" s="992"/>
      <c r="B18" s="416" t="s">
        <v>1406</v>
      </c>
      <c r="C18" s="429">
        <v>0.30099999999999999</v>
      </c>
      <c r="D18" s="429">
        <v>0.30199999999999999</v>
      </c>
      <c r="E18" s="429">
        <v>0.30499999999999999</v>
      </c>
      <c r="F18" s="429">
        <v>0.29799999999999999</v>
      </c>
      <c r="G18" s="430"/>
    </row>
    <row r="19" spans="1:7" ht="15.75" thickBot="1">
      <c r="A19" s="991" t="s">
        <v>1410</v>
      </c>
      <c r="B19" s="416" t="s">
        <v>1404</v>
      </c>
      <c r="C19" s="428">
        <v>6015</v>
      </c>
      <c r="D19" s="428">
        <v>5956</v>
      </c>
      <c r="E19" s="428">
        <v>6145</v>
      </c>
      <c r="F19" s="428">
        <v>5606</v>
      </c>
      <c r="G19" s="429">
        <v>0.93200000000000005</v>
      </c>
    </row>
    <row r="20" spans="1:7" ht="15.75" thickBot="1">
      <c r="A20" s="993"/>
      <c r="B20" s="416" t="s">
        <v>1405</v>
      </c>
      <c r="C20" s="428">
        <v>2733</v>
      </c>
      <c r="D20" s="428">
        <v>2695</v>
      </c>
      <c r="E20" s="428">
        <v>2738</v>
      </c>
      <c r="F20" s="428">
        <v>2502</v>
      </c>
      <c r="G20" s="429">
        <v>0.91500000000000004</v>
      </c>
    </row>
    <row r="21" spans="1:7" ht="15.75" thickBot="1">
      <c r="A21" s="992"/>
      <c r="B21" s="416" t="s">
        <v>1406</v>
      </c>
      <c r="C21" s="429">
        <v>0.45400000000000001</v>
      </c>
      <c r="D21" s="429">
        <v>0.45200000000000001</v>
      </c>
      <c r="E21" s="429">
        <v>0.44600000000000001</v>
      </c>
      <c r="F21" s="429">
        <v>0.44600000000000001</v>
      </c>
      <c r="G21" s="430"/>
    </row>
  </sheetData>
  <mergeCells count="8">
    <mergeCell ref="B5:B6"/>
    <mergeCell ref="C5:F5"/>
    <mergeCell ref="A7:A9"/>
    <mergeCell ref="A16:A18"/>
    <mergeCell ref="A19:A21"/>
    <mergeCell ref="A10:A12"/>
    <mergeCell ref="A13:A15"/>
    <mergeCell ref="A5:A6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F34"/>
  <sheetViews>
    <sheetView topLeftCell="E10" workbookViewId="0">
      <selection activeCell="E1" sqref="E1"/>
    </sheetView>
  </sheetViews>
  <sheetFormatPr defaultRowHeight="15"/>
  <cols>
    <col min="1" max="1" width="15.42578125" style="16" customWidth="1"/>
    <col min="2" max="2" width="74.42578125" style="16" customWidth="1"/>
    <col min="3" max="3" width="13.28515625" style="16" customWidth="1"/>
    <col min="4" max="4" width="107.7109375" style="16" customWidth="1"/>
    <col min="5" max="5" width="20.85546875" style="16" customWidth="1"/>
    <col min="6" max="6" width="8.140625" style="16" customWidth="1"/>
    <col min="7" max="32" width="5.7109375" style="16" customWidth="1"/>
    <col min="33" max="16384" width="9.140625" style="16"/>
  </cols>
  <sheetData>
    <row r="1" spans="1:32">
      <c r="B1" s="43" t="s">
        <v>292</v>
      </c>
    </row>
    <row r="2" spans="1:32">
      <c r="B2" s="16" t="s">
        <v>316</v>
      </c>
    </row>
    <row r="4" spans="1:32" ht="66" customHeight="1">
      <c r="A4" s="13" t="s">
        <v>106</v>
      </c>
      <c r="B4" s="13" t="s">
        <v>107</v>
      </c>
      <c r="C4" s="14" t="s">
        <v>108</v>
      </c>
      <c r="D4" s="14" t="s">
        <v>317</v>
      </c>
      <c r="E4" s="14" t="s">
        <v>110</v>
      </c>
      <c r="F4" s="52" t="s">
        <v>2</v>
      </c>
      <c r="G4" s="15" t="s">
        <v>4</v>
      </c>
      <c r="H4" s="15" t="s">
        <v>111</v>
      </c>
      <c r="I4" s="15" t="s">
        <v>112</v>
      </c>
      <c r="J4" s="15" t="s">
        <v>113</v>
      </c>
      <c r="K4" s="15" t="s">
        <v>114</v>
      </c>
      <c r="L4" s="15" t="s">
        <v>115</v>
      </c>
      <c r="M4" s="15" t="s">
        <v>116</v>
      </c>
      <c r="N4" s="15" t="s">
        <v>117</v>
      </c>
      <c r="O4" s="15" t="s">
        <v>118</v>
      </c>
      <c r="P4" s="15" t="s">
        <v>119</v>
      </c>
      <c r="Q4" s="15" t="s">
        <v>120</v>
      </c>
      <c r="R4" s="15" t="s">
        <v>121</v>
      </c>
      <c r="S4" s="15" t="s">
        <v>122</v>
      </c>
      <c r="T4" s="15" t="s">
        <v>123</v>
      </c>
      <c r="U4" s="15" t="s">
        <v>124</v>
      </c>
      <c r="V4" s="15" t="s">
        <v>125</v>
      </c>
      <c r="W4" s="15" t="s">
        <v>126</v>
      </c>
      <c r="X4" s="15" t="s">
        <v>127</v>
      </c>
      <c r="Y4" s="15" t="s">
        <v>128</v>
      </c>
      <c r="Z4" s="15" t="s">
        <v>129</v>
      </c>
      <c r="AA4" s="15" t="s">
        <v>130</v>
      </c>
      <c r="AB4" s="15" t="s">
        <v>45</v>
      </c>
      <c r="AC4" s="15" t="s">
        <v>46</v>
      </c>
      <c r="AD4" s="15" t="s">
        <v>47</v>
      </c>
      <c r="AE4" s="15" t="s">
        <v>48</v>
      </c>
      <c r="AF4" s="53" t="s">
        <v>131</v>
      </c>
    </row>
    <row r="5" spans="1:32">
      <c r="A5" s="17" t="s">
        <v>132</v>
      </c>
      <c r="B5" s="17" t="s">
        <v>133</v>
      </c>
      <c r="C5" s="18" t="s">
        <v>134</v>
      </c>
      <c r="D5" s="17" t="s">
        <v>135</v>
      </c>
      <c r="E5" s="13" t="s">
        <v>136</v>
      </c>
      <c r="F5" s="19">
        <v>5</v>
      </c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>
        <v>1</v>
      </c>
      <c r="S5" s="20"/>
      <c r="T5" s="20"/>
      <c r="U5" s="20"/>
      <c r="V5" s="20"/>
      <c r="W5" s="20"/>
      <c r="X5" s="20">
        <v>3</v>
      </c>
      <c r="Y5" s="20"/>
      <c r="Z5" s="20">
        <v>1</v>
      </c>
      <c r="AA5" s="20"/>
      <c r="AB5" s="20"/>
      <c r="AC5" s="20"/>
      <c r="AD5" s="20"/>
      <c r="AE5" s="20"/>
      <c r="AF5" s="20"/>
    </row>
    <row r="6" spans="1:32">
      <c r="A6" s="21" t="s">
        <v>137</v>
      </c>
      <c r="B6" s="21" t="s">
        <v>138</v>
      </c>
      <c r="C6" s="13" t="s">
        <v>139</v>
      </c>
      <c r="D6" s="21" t="s">
        <v>140</v>
      </c>
      <c r="E6" s="13" t="s">
        <v>141</v>
      </c>
      <c r="F6" s="19">
        <v>1196</v>
      </c>
      <c r="G6" s="20"/>
      <c r="H6" s="54">
        <v>2</v>
      </c>
      <c r="I6" s="54">
        <v>503</v>
      </c>
      <c r="J6" s="20"/>
      <c r="K6" s="54">
        <v>5</v>
      </c>
      <c r="L6" s="54">
        <v>12</v>
      </c>
      <c r="M6" s="54">
        <v>6</v>
      </c>
      <c r="N6" s="20"/>
      <c r="O6" s="20"/>
      <c r="P6" s="54">
        <v>5</v>
      </c>
      <c r="Q6" s="54">
        <v>251</v>
      </c>
      <c r="R6" s="54">
        <v>1</v>
      </c>
      <c r="S6" s="54">
        <v>1</v>
      </c>
      <c r="T6" s="20"/>
      <c r="U6" s="54">
        <v>178</v>
      </c>
      <c r="V6" s="54">
        <v>14</v>
      </c>
      <c r="W6" s="54">
        <v>2</v>
      </c>
      <c r="X6" s="54">
        <v>3</v>
      </c>
      <c r="Y6" s="54">
        <v>12</v>
      </c>
      <c r="Z6" s="54">
        <v>1</v>
      </c>
      <c r="AA6" s="54">
        <v>1</v>
      </c>
      <c r="AB6" s="54">
        <v>3</v>
      </c>
      <c r="AC6" s="20"/>
      <c r="AD6" s="54">
        <v>21</v>
      </c>
      <c r="AE6" s="54">
        <v>2</v>
      </c>
      <c r="AF6" s="54">
        <v>173</v>
      </c>
    </row>
    <row r="7" spans="1:32">
      <c r="A7" s="21" t="s">
        <v>137</v>
      </c>
      <c r="B7" s="21" t="s">
        <v>138</v>
      </c>
      <c r="C7" s="13" t="s">
        <v>142</v>
      </c>
      <c r="D7" s="21" t="s">
        <v>143</v>
      </c>
      <c r="E7" s="13" t="s">
        <v>144</v>
      </c>
      <c r="F7" s="19">
        <v>351</v>
      </c>
      <c r="G7" s="20">
        <v>1</v>
      </c>
      <c r="H7" s="20">
        <v>3</v>
      </c>
      <c r="I7" s="20">
        <v>3</v>
      </c>
      <c r="J7" s="20"/>
      <c r="K7" s="20">
        <v>219</v>
      </c>
      <c r="L7" s="20"/>
      <c r="M7" s="20">
        <v>54</v>
      </c>
      <c r="N7" s="20"/>
      <c r="O7" s="20"/>
      <c r="P7" s="20"/>
      <c r="Q7" s="20"/>
      <c r="R7" s="20"/>
      <c r="S7" s="20"/>
      <c r="T7" s="20"/>
      <c r="U7" s="20">
        <v>1</v>
      </c>
      <c r="V7" s="20"/>
      <c r="W7" s="20">
        <v>2</v>
      </c>
      <c r="X7" s="20"/>
      <c r="Y7" s="20">
        <v>14</v>
      </c>
      <c r="Z7" s="20"/>
      <c r="AA7" s="20">
        <v>1</v>
      </c>
      <c r="AB7" s="20">
        <v>37</v>
      </c>
      <c r="AC7" s="20"/>
      <c r="AD7" s="20">
        <v>1</v>
      </c>
      <c r="AE7" s="20"/>
      <c r="AF7" s="20">
        <v>15</v>
      </c>
    </row>
    <row r="8" spans="1:32">
      <c r="A8" s="21" t="s">
        <v>137</v>
      </c>
      <c r="B8" s="21" t="s">
        <v>138</v>
      </c>
      <c r="C8" s="13" t="s">
        <v>145</v>
      </c>
      <c r="D8" s="21" t="s">
        <v>146</v>
      </c>
      <c r="E8" s="13" t="s">
        <v>147</v>
      </c>
      <c r="F8" s="19">
        <v>643</v>
      </c>
      <c r="G8" s="20">
        <v>4</v>
      </c>
      <c r="H8" s="20">
        <v>4</v>
      </c>
      <c r="I8" s="20"/>
      <c r="J8" s="20">
        <v>23</v>
      </c>
      <c r="K8" s="20"/>
      <c r="L8" s="20">
        <v>7</v>
      </c>
      <c r="M8" s="20">
        <v>3</v>
      </c>
      <c r="N8" s="20">
        <v>280</v>
      </c>
      <c r="O8" s="20"/>
      <c r="P8" s="20"/>
      <c r="Q8" s="20">
        <v>14</v>
      </c>
      <c r="R8" s="20">
        <v>27</v>
      </c>
      <c r="S8" s="20">
        <v>3</v>
      </c>
      <c r="T8" s="20">
        <v>26</v>
      </c>
      <c r="U8" s="54">
        <v>3</v>
      </c>
      <c r="V8" s="54">
        <v>44</v>
      </c>
      <c r="W8" s="54">
        <v>3</v>
      </c>
      <c r="X8" s="54">
        <v>7</v>
      </c>
      <c r="Y8" s="54">
        <v>7</v>
      </c>
      <c r="Z8" s="54">
        <v>2</v>
      </c>
      <c r="AA8" s="20"/>
      <c r="AB8" s="20">
        <v>2</v>
      </c>
      <c r="AC8" s="20"/>
      <c r="AD8" s="20">
        <v>28</v>
      </c>
      <c r="AE8" s="20">
        <v>1</v>
      </c>
      <c r="AF8" s="20">
        <v>44</v>
      </c>
    </row>
    <row r="9" spans="1:32">
      <c r="A9" s="21" t="s">
        <v>137</v>
      </c>
      <c r="B9" s="21" t="s">
        <v>138</v>
      </c>
      <c r="C9" s="13" t="s">
        <v>148</v>
      </c>
      <c r="D9" s="21" t="s">
        <v>149</v>
      </c>
      <c r="E9" s="13" t="s">
        <v>150</v>
      </c>
      <c r="F9" s="19">
        <v>991</v>
      </c>
      <c r="G9" s="20"/>
      <c r="H9" s="20"/>
      <c r="I9" s="20">
        <v>6</v>
      </c>
      <c r="J9" s="20"/>
      <c r="K9" s="20"/>
      <c r="L9" s="20">
        <v>222</v>
      </c>
      <c r="M9" s="20">
        <v>1</v>
      </c>
      <c r="N9" s="20">
        <v>5</v>
      </c>
      <c r="O9" s="20">
        <v>1</v>
      </c>
      <c r="P9" s="20">
        <v>2</v>
      </c>
      <c r="Q9" s="20">
        <v>61</v>
      </c>
      <c r="R9" s="20">
        <v>11</v>
      </c>
      <c r="S9" s="20"/>
      <c r="T9" s="20"/>
      <c r="U9" s="20">
        <v>3</v>
      </c>
      <c r="V9" s="20">
        <v>8</v>
      </c>
      <c r="W9" s="20"/>
      <c r="X9" s="20">
        <v>20</v>
      </c>
      <c r="Y9" s="20">
        <v>4</v>
      </c>
      <c r="Z9" s="20">
        <v>299</v>
      </c>
      <c r="AA9" s="20"/>
      <c r="AB9" s="20">
        <v>1</v>
      </c>
      <c r="AC9" s="20"/>
      <c r="AD9" s="20">
        <v>13</v>
      </c>
      <c r="AE9" s="20">
        <v>252</v>
      </c>
      <c r="AF9" s="20">
        <v>82</v>
      </c>
    </row>
    <row r="10" spans="1:32">
      <c r="A10" s="21" t="s">
        <v>137</v>
      </c>
      <c r="B10" s="21" t="s">
        <v>138</v>
      </c>
      <c r="C10" s="13" t="s">
        <v>134</v>
      </c>
      <c r="D10" s="21" t="s">
        <v>135</v>
      </c>
      <c r="E10" s="13" t="s">
        <v>136</v>
      </c>
      <c r="F10" s="19">
        <v>405</v>
      </c>
      <c r="G10" s="20">
        <v>1</v>
      </c>
      <c r="H10" s="20"/>
      <c r="I10" s="20"/>
      <c r="J10" s="20">
        <v>1</v>
      </c>
      <c r="K10" s="20"/>
      <c r="L10" s="20">
        <v>2</v>
      </c>
      <c r="M10" s="20"/>
      <c r="N10" s="20">
        <v>3</v>
      </c>
      <c r="O10" s="20"/>
      <c r="P10" s="20"/>
      <c r="Q10" s="20">
        <v>2</v>
      </c>
      <c r="R10" s="20">
        <v>96</v>
      </c>
      <c r="S10" s="20"/>
      <c r="T10" s="20"/>
      <c r="U10" s="20">
        <v>2</v>
      </c>
      <c r="V10" s="20">
        <v>3</v>
      </c>
      <c r="W10" s="20">
        <v>1</v>
      </c>
      <c r="X10" s="20">
        <v>251</v>
      </c>
      <c r="Y10" s="20"/>
      <c r="Z10" s="20">
        <v>7</v>
      </c>
      <c r="AA10" s="20"/>
      <c r="AB10" s="20">
        <v>1</v>
      </c>
      <c r="AC10" s="20"/>
      <c r="AD10" s="20">
        <v>6</v>
      </c>
      <c r="AE10" s="20">
        <v>3</v>
      </c>
      <c r="AF10" s="20">
        <v>26</v>
      </c>
    </row>
    <row r="11" spans="1:32">
      <c r="A11" s="21" t="s">
        <v>137</v>
      </c>
      <c r="B11" s="21" t="s">
        <v>138</v>
      </c>
      <c r="C11" s="13" t="s">
        <v>151</v>
      </c>
      <c r="D11" s="21" t="s">
        <v>152</v>
      </c>
      <c r="E11" s="13" t="s">
        <v>153</v>
      </c>
      <c r="F11" s="19">
        <v>1478</v>
      </c>
      <c r="G11" s="54">
        <v>11</v>
      </c>
      <c r="H11" s="54">
        <v>31</v>
      </c>
      <c r="I11" s="54">
        <v>3</v>
      </c>
      <c r="J11" s="54">
        <v>433</v>
      </c>
      <c r="K11" s="54">
        <v>5</v>
      </c>
      <c r="L11" s="54">
        <v>13</v>
      </c>
      <c r="M11" s="54">
        <v>78</v>
      </c>
      <c r="N11" s="54">
        <v>13</v>
      </c>
      <c r="O11" s="54">
        <v>150</v>
      </c>
      <c r="P11" s="54">
        <v>54</v>
      </c>
      <c r="Q11" s="54">
        <v>5</v>
      </c>
      <c r="R11" s="54">
        <v>6</v>
      </c>
      <c r="S11" s="54">
        <v>14</v>
      </c>
      <c r="T11" s="54">
        <v>238</v>
      </c>
      <c r="U11" s="54">
        <v>10</v>
      </c>
      <c r="V11" s="54">
        <v>85</v>
      </c>
      <c r="W11" s="54">
        <v>37</v>
      </c>
      <c r="X11" s="54">
        <v>2</v>
      </c>
      <c r="Y11" s="54">
        <v>31</v>
      </c>
      <c r="Z11" s="54">
        <v>10</v>
      </c>
      <c r="AA11" s="54">
        <v>15</v>
      </c>
      <c r="AB11" s="54">
        <v>41</v>
      </c>
      <c r="AC11" s="54">
        <v>15</v>
      </c>
      <c r="AD11" s="54">
        <v>95</v>
      </c>
      <c r="AE11" s="54">
        <v>5</v>
      </c>
      <c r="AF11" s="54">
        <v>78</v>
      </c>
    </row>
    <row r="12" spans="1:32">
      <c r="A12" s="21" t="s">
        <v>137</v>
      </c>
      <c r="B12" s="21" t="s">
        <v>138</v>
      </c>
      <c r="C12" s="13" t="s">
        <v>154</v>
      </c>
      <c r="D12" s="21" t="s">
        <v>155</v>
      </c>
      <c r="E12" s="13" t="s">
        <v>156</v>
      </c>
      <c r="F12" s="19">
        <v>956</v>
      </c>
      <c r="G12" s="54">
        <v>29</v>
      </c>
      <c r="H12" s="54">
        <v>72</v>
      </c>
      <c r="I12" s="54">
        <v>4</v>
      </c>
      <c r="J12" s="54">
        <v>19</v>
      </c>
      <c r="K12" s="54">
        <v>8</v>
      </c>
      <c r="L12" s="54">
        <v>2</v>
      </c>
      <c r="M12" s="54">
        <v>33</v>
      </c>
      <c r="N12" s="54">
        <v>2</v>
      </c>
      <c r="O12" s="54">
        <v>12</v>
      </c>
      <c r="P12" s="54">
        <v>10</v>
      </c>
      <c r="Q12" s="54">
        <v>3</v>
      </c>
      <c r="R12" s="54">
        <v>3</v>
      </c>
      <c r="S12" s="54">
        <v>236</v>
      </c>
      <c r="T12" s="54">
        <v>15</v>
      </c>
      <c r="U12" s="54">
        <v>6</v>
      </c>
      <c r="V12" s="54">
        <v>13</v>
      </c>
      <c r="W12" s="54">
        <v>77</v>
      </c>
      <c r="X12" s="54">
        <v>4</v>
      </c>
      <c r="Y12" s="54">
        <v>6</v>
      </c>
      <c r="Z12" s="54">
        <v>2</v>
      </c>
      <c r="AA12" s="54">
        <v>43</v>
      </c>
      <c r="AB12" s="54">
        <v>22</v>
      </c>
      <c r="AC12" s="54">
        <v>268</v>
      </c>
      <c r="AD12" s="54">
        <v>24</v>
      </c>
      <c r="AE12" s="20"/>
      <c r="AF12" s="54">
        <v>43</v>
      </c>
    </row>
    <row r="13" spans="1:32">
      <c r="A13" s="21" t="s">
        <v>137</v>
      </c>
      <c r="B13" s="21" t="s">
        <v>138</v>
      </c>
      <c r="C13" s="13" t="s">
        <v>157</v>
      </c>
      <c r="D13" s="21" t="s">
        <v>158</v>
      </c>
      <c r="E13" s="13" t="s">
        <v>47</v>
      </c>
      <c r="F13" s="19">
        <v>298</v>
      </c>
      <c r="G13" s="54">
        <v>1</v>
      </c>
      <c r="H13" s="54">
        <v>5</v>
      </c>
      <c r="I13" s="54">
        <v>1</v>
      </c>
      <c r="J13" s="54">
        <v>2</v>
      </c>
      <c r="K13" s="54">
        <v>1</v>
      </c>
      <c r="L13" s="54">
        <v>7</v>
      </c>
      <c r="M13" s="54">
        <v>3</v>
      </c>
      <c r="N13" s="54">
        <v>2</v>
      </c>
      <c r="O13" s="54">
        <v>1</v>
      </c>
      <c r="P13" s="54">
        <v>16</v>
      </c>
      <c r="Q13" s="54">
        <v>3</v>
      </c>
      <c r="R13" s="20"/>
      <c r="S13" s="54">
        <v>1</v>
      </c>
      <c r="T13" s="54">
        <v>4</v>
      </c>
      <c r="U13" s="54">
        <v>12</v>
      </c>
      <c r="V13" s="54">
        <v>82</v>
      </c>
      <c r="W13" s="54">
        <v>5</v>
      </c>
      <c r="X13" s="54">
        <v>1</v>
      </c>
      <c r="Y13" s="54">
        <v>23</v>
      </c>
      <c r="Z13" s="54">
        <v>1</v>
      </c>
      <c r="AA13" s="20"/>
      <c r="AB13" s="54">
        <v>4</v>
      </c>
      <c r="AC13" s="27"/>
      <c r="AD13" s="54">
        <v>111</v>
      </c>
      <c r="AE13" s="20"/>
      <c r="AF13" s="54">
        <v>12</v>
      </c>
    </row>
    <row r="14" spans="1:32">
      <c r="A14" s="21" t="s">
        <v>159</v>
      </c>
      <c r="B14" s="21" t="s">
        <v>160</v>
      </c>
      <c r="C14" s="13" t="s">
        <v>161</v>
      </c>
      <c r="D14" s="21" t="s">
        <v>162</v>
      </c>
      <c r="E14" s="13" t="s">
        <v>163</v>
      </c>
      <c r="F14" s="19">
        <v>246</v>
      </c>
      <c r="G14" s="54">
        <v>2</v>
      </c>
      <c r="H14" s="54">
        <v>7</v>
      </c>
      <c r="I14" s="54">
        <v>9</v>
      </c>
      <c r="J14" s="54">
        <v>11</v>
      </c>
      <c r="K14" s="54">
        <v>9</v>
      </c>
      <c r="L14" s="54">
        <v>8</v>
      </c>
      <c r="M14" s="54">
        <v>5</v>
      </c>
      <c r="N14" s="54">
        <v>5</v>
      </c>
      <c r="O14" s="54">
        <v>14</v>
      </c>
      <c r="P14" s="54">
        <v>16</v>
      </c>
      <c r="Q14" s="54">
        <v>13</v>
      </c>
      <c r="R14" s="54">
        <v>8</v>
      </c>
      <c r="S14" s="54">
        <v>8</v>
      </c>
      <c r="T14" s="54">
        <v>10</v>
      </c>
      <c r="U14" s="54">
        <v>1</v>
      </c>
      <c r="V14" s="54">
        <v>17</v>
      </c>
      <c r="W14" s="54">
        <v>10</v>
      </c>
      <c r="X14" s="54">
        <v>18</v>
      </c>
      <c r="Y14" s="54">
        <v>6</v>
      </c>
      <c r="Z14" s="54">
        <v>3</v>
      </c>
      <c r="AA14" s="54">
        <v>3</v>
      </c>
      <c r="AB14" s="54">
        <v>5</v>
      </c>
      <c r="AC14" s="54">
        <v>15</v>
      </c>
      <c r="AD14" s="54">
        <v>20</v>
      </c>
      <c r="AE14" s="54">
        <v>7</v>
      </c>
      <c r="AF14" s="54">
        <v>16</v>
      </c>
    </row>
    <row r="15" spans="1:32">
      <c r="A15" s="21" t="s">
        <v>164</v>
      </c>
      <c r="B15" s="21" t="s">
        <v>165</v>
      </c>
      <c r="C15" s="13" t="s">
        <v>151</v>
      </c>
      <c r="D15" s="21" t="s">
        <v>152</v>
      </c>
      <c r="E15" s="13" t="s">
        <v>153</v>
      </c>
      <c r="F15" s="19">
        <v>156</v>
      </c>
      <c r="G15" s="20">
        <v>1</v>
      </c>
      <c r="H15" s="20"/>
      <c r="I15" s="20"/>
      <c r="J15" s="20">
        <v>44</v>
      </c>
      <c r="K15" s="20"/>
      <c r="L15" s="20">
        <v>2</v>
      </c>
      <c r="M15" s="20">
        <v>1</v>
      </c>
      <c r="N15" s="20">
        <v>5</v>
      </c>
      <c r="O15" s="20">
        <v>8</v>
      </c>
      <c r="P15" s="20">
        <v>6</v>
      </c>
      <c r="Q15" s="20">
        <v>1</v>
      </c>
      <c r="R15" s="54">
        <v>1</v>
      </c>
      <c r="S15" s="54">
        <v>3</v>
      </c>
      <c r="T15" s="54">
        <v>22</v>
      </c>
      <c r="U15" s="54">
        <v>2</v>
      </c>
      <c r="V15" s="54">
        <v>8</v>
      </c>
      <c r="W15" s="54">
        <v>4</v>
      </c>
      <c r="X15" s="54">
        <v>2</v>
      </c>
      <c r="Y15" s="54">
        <v>2</v>
      </c>
      <c r="Z15" s="54">
        <v>7</v>
      </c>
      <c r="AA15" s="54">
        <v>5</v>
      </c>
      <c r="AB15" s="54">
        <v>1</v>
      </c>
      <c r="AC15" s="54">
        <v>7</v>
      </c>
      <c r="AD15" s="54">
        <v>10</v>
      </c>
      <c r="AE15" s="54">
        <v>8</v>
      </c>
      <c r="AF15" s="54">
        <v>6</v>
      </c>
    </row>
    <row r="16" spans="1:32">
      <c r="A16" s="21" t="s">
        <v>166</v>
      </c>
      <c r="B16" s="21" t="s">
        <v>167</v>
      </c>
      <c r="C16" s="13" t="s">
        <v>168</v>
      </c>
      <c r="D16" s="21" t="s">
        <v>318</v>
      </c>
      <c r="E16" s="13" t="s">
        <v>46</v>
      </c>
      <c r="F16" s="19">
        <v>325</v>
      </c>
      <c r="G16" s="20">
        <v>8</v>
      </c>
      <c r="H16" s="20">
        <v>2</v>
      </c>
      <c r="I16" s="20">
        <v>0</v>
      </c>
      <c r="J16" s="20">
        <v>9</v>
      </c>
      <c r="K16" s="20">
        <v>0</v>
      </c>
      <c r="L16" s="20">
        <v>0</v>
      </c>
      <c r="M16" s="20">
        <v>6</v>
      </c>
      <c r="N16" s="20">
        <v>0</v>
      </c>
      <c r="O16" s="20">
        <v>5</v>
      </c>
      <c r="P16" s="20">
        <v>0</v>
      </c>
      <c r="Q16" s="20">
        <v>3</v>
      </c>
      <c r="R16" s="20">
        <v>0</v>
      </c>
      <c r="S16" s="20">
        <v>103</v>
      </c>
      <c r="T16" s="20">
        <v>2</v>
      </c>
      <c r="U16" s="20">
        <v>0</v>
      </c>
      <c r="V16" s="20">
        <v>8</v>
      </c>
      <c r="W16" s="20">
        <v>9</v>
      </c>
      <c r="X16" s="20">
        <v>0</v>
      </c>
      <c r="Y16" s="20">
        <v>0</v>
      </c>
      <c r="Z16" s="20">
        <v>0</v>
      </c>
      <c r="AA16" s="20">
        <v>2</v>
      </c>
      <c r="AB16" s="20">
        <v>3</v>
      </c>
      <c r="AC16" s="20">
        <v>149</v>
      </c>
      <c r="AD16" s="20">
        <v>2</v>
      </c>
      <c r="AE16" s="20">
        <v>0</v>
      </c>
      <c r="AF16" s="20">
        <v>9</v>
      </c>
    </row>
    <row r="17" spans="1:32">
      <c r="A17" s="21" t="s">
        <v>169</v>
      </c>
      <c r="B17" s="21" t="s">
        <v>170</v>
      </c>
      <c r="C17" s="13" t="s">
        <v>151</v>
      </c>
      <c r="D17" s="21" t="s">
        <v>152</v>
      </c>
      <c r="E17" s="13" t="s">
        <v>153</v>
      </c>
      <c r="F17" s="19">
        <v>271</v>
      </c>
      <c r="G17" s="20">
        <v>4</v>
      </c>
      <c r="H17" s="20">
        <v>6</v>
      </c>
      <c r="I17" s="20"/>
      <c r="J17" s="20">
        <v>97</v>
      </c>
      <c r="K17" s="20">
        <v>2</v>
      </c>
      <c r="L17" s="20">
        <v>2</v>
      </c>
      <c r="M17" s="20">
        <v>6</v>
      </c>
      <c r="N17" s="20">
        <v>4</v>
      </c>
      <c r="O17" s="20">
        <v>23</v>
      </c>
      <c r="P17" s="20">
        <v>8</v>
      </c>
      <c r="Q17" s="20"/>
      <c r="R17" s="20"/>
      <c r="S17" s="20">
        <v>3</v>
      </c>
      <c r="T17" s="20">
        <v>32</v>
      </c>
      <c r="U17" s="20"/>
      <c r="V17" s="20">
        <v>27</v>
      </c>
      <c r="W17" s="20">
        <v>3</v>
      </c>
      <c r="X17" s="20">
        <v>1</v>
      </c>
      <c r="Y17" s="20">
        <v>4</v>
      </c>
      <c r="Z17" s="20"/>
      <c r="AA17" s="20">
        <v>2</v>
      </c>
      <c r="AB17" s="20">
        <v>8</v>
      </c>
      <c r="AC17" s="20">
        <v>4</v>
      </c>
      <c r="AD17" s="54">
        <v>25</v>
      </c>
      <c r="AE17" s="54"/>
      <c r="AF17" s="54">
        <v>10</v>
      </c>
    </row>
    <row r="18" spans="1:32">
      <c r="A18" s="21" t="s">
        <v>169</v>
      </c>
      <c r="B18" s="21" t="s">
        <v>170</v>
      </c>
      <c r="C18" s="13" t="s">
        <v>154</v>
      </c>
      <c r="D18" s="21" t="s">
        <v>155</v>
      </c>
      <c r="E18" s="13" t="s">
        <v>156</v>
      </c>
      <c r="F18" s="19">
        <v>80</v>
      </c>
      <c r="G18" s="54">
        <v>2</v>
      </c>
      <c r="H18" s="20">
        <v>5</v>
      </c>
      <c r="I18" s="20">
        <v>1</v>
      </c>
      <c r="J18" s="20">
        <v>7</v>
      </c>
      <c r="K18" s="20"/>
      <c r="L18" s="20"/>
      <c r="M18" s="20"/>
      <c r="N18" s="20"/>
      <c r="O18" s="20"/>
      <c r="P18" s="20">
        <v>1</v>
      </c>
      <c r="Q18" s="20"/>
      <c r="R18" s="20"/>
      <c r="S18" s="20">
        <v>20</v>
      </c>
      <c r="T18" s="20">
        <v>2</v>
      </c>
      <c r="U18" s="20"/>
      <c r="V18" s="54"/>
      <c r="W18" s="54">
        <v>10</v>
      </c>
      <c r="X18" s="54"/>
      <c r="Y18" s="54"/>
      <c r="Z18" s="54"/>
      <c r="AA18" s="54">
        <v>1</v>
      </c>
      <c r="AB18" s="54">
        <v>1</v>
      </c>
      <c r="AC18" s="54">
        <v>26</v>
      </c>
      <c r="AD18" s="20">
        <v>1</v>
      </c>
      <c r="AE18" s="20"/>
      <c r="AF18" s="20">
        <v>3</v>
      </c>
    </row>
    <row r="19" spans="1:32">
      <c r="A19" s="21" t="s">
        <v>171</v>
      </c>
      <c r="B19" s="21" t="s">
        <v>172</v>
      </c>
      <c r="C19" s="13" t="s">
        <v>151</v>
      </c>
      <c r="D19" s="21" t="s">
        <v>152</v>
      </c>
      <c r="E19" s="13" t="s">
        <v>153</v>
      </c>
      <c r="F19" s="19">
        <v>99</v>
      </c>
      <c r="G19" s="20"/>
      <c r="H19" s="20"/>
      <c r="I19" s="54">
        <v>1</v>
      </c>
      <c r="J19" s="54">
        <v>17</v>
      </c>
      <c r="K19" s="54">
        <v>1</v>
      </c>
      <c r="L19" s="54">
        <v>1</v>
      </c>
      <c r="M19" s="54">
        <v>3</v>
      </c>
      <c r="N19" s="54">
        <v>1</v>
      </c>
      <c r="O19" s="54">
        <v>2</v>
      </c>
      <c r="P19" s="54">
        <v>2</v>
      </c>
      <c r="Q19" s="54">
        <v>1</v>
      </c>
      <c r="R19" s="54">
        <v>2</v>
      </c>
      <c r="S19" s="54">
        <v>1</v>
      </c>
      <c r="T19" s="54">
        <v>4</v>
      </c>
      <c r="U19" s="54">
        <v>2</v>
      </c>
      <c r="V19" s="54">
        <v>2</v>
      </c>
      <c r="W19" s="54">
        <v>1</v>
      </c>
      <c r="X19" s="54">
        <v>2</v>
      </c>
      <c r="Y19" s="54">
        <v>1</v>
      </c>
      <c r="Z19" s="54">
        <v>4</v>
      </c>
      <c r="AA19" s="27"/>
      <c r="AB19" s="54">
        <v>1</v>
      </c>
      <c r="AC19" s="54">
        <v>2</v>
      </c>
      <c r="AD19" s="54">
        <v>5</v>
      </c>
      <c r="AE19" s="54">
        <v>6</v>
      </c>
      <c r="AF19" s="54">
        <v>37</v>
      </c>
    </row>
    <row r="20" spans="1:32">
      <c r="A20" s="21" t="s">
        <v>171</v>
      </c>
      <c r="B20" s="21" t="s">
        <v>172</v>
      </c>
      <c r="C20" s="13" t="s">
        <v>139</v>
      </c>
      <c r="D20" s="21" t="s">
        <v>140</v>
      </c>
      <c r="E20" s="13" t="s">
        <v>141</v>
      </c>
      <c r="F20" s="19">
        <v>32</v>
      </c>
      <c r="G20" s="20">
        <v>1</v>
      </c>
      <c r="H20" s="20"/>
      <c r="I20" s="20">
        <v>5</v>
      </c>
      <c r="J20" s="20">
        <v>3</v>
      </c>
      <c r="K20" s="20"/>
      <c r="L20" s="20">
        <v>1</v>
      </c>
      <c r="M20" s="20">
        <v>1</v>
      </c>
      <c r="N20" s="20"/>
      <c r="O20" s="20"/>
      <c r="P20" s="20"/>
      <c r="Q20" s="20"/>
      <c r="R20" s="20">
        <v>1</v>
      </c>
      <c r="S20" s="20">
        <v>1</v>
      </c>
      <c r="T20" s="20">
        <v>1</v>
      </c>
      <c r="U20" s="20"/>
      <c r="V20" s="20">
        <v>2</v>
      </c>
      <c r="W20" s="20">
        <v>2</v>
      </c>
      <c r="X20" s="20"/>
      <c r="Y20" s="20"/>
      <c r="Z20" s="20"/>
      <c r="AA20" s="20"/>
      <c r="AB20" s="20"/>
      <c r="AC20" s="20">
        <v>1</v>
      </c>
      <c r="AD20" s="20"/>
      <c r="AE20" s="20"/>
      <c r="AF20" s="20">
        <v>13</v>
      </c>
    </row>
    <row r="21" spans="1:32">
      <c r="A21" s="21" t="s">
        <v>173</v>
      </c>
      <c r="B21" s="21" t="s">
        <v>174</v>
      </c>
      <c r="C21" s="13" t="s">
        <v>151</v>
      </c>
      <c r="D21" s="21" t="s">
        <v>152</v>
      </c>
      <c r="E21" s="13" t="s">
        <v>153</v>
      </c>
      <c r="F21" s="19">
        <v>83</v>
      </c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54">
        <v>1</v>
      </c>
      <c r="S21" s="54">
        <v>1</v>
      </c>
      <c r="T21" s="27"/>
      <c r="U21" s="54">
        <v>1</v>
      </c>
      <c r="V21" s="54">
        <v>4</v>
      </c>
      <c r="W21" s="54">
        <v>1</v>
      </c>
      <c r="X21" s="54">
        <v>2</v>
      </c>
      <c r="Y21" s="54">
        <v>1</v>
      </c>
      <c r="Z21" s="54">
        <v>1</v>
      </c>
      <c r="AA21" s="20"/>
      <c r="AB21" s="54">
        <v>1</v>
      </c>
      <c r="AC21" s="54">
        <v>3</v>
      </c>
      <c r="AD21" s="54">
        <v>3</v>
      </c>
      <c r="AE21" s="54">
        <v>3</v>
      </c>
      <c r="AF21" s="54">
        <v>45</v>
      </c>
    </row>
    <row r="22" spans="1:32">
      <c r="A22" s="21" t="s">
        <v>175</v>
      </c>
      <c r="B22" s="21" t="s">
        <v>176</v>
      </c>
      <c r="C22" s="13" t="s">
        <v>139</v>
      </c>
      <c r="D22" s="21" t="s">
        <v>140</v>
      </c>
      <c r="E22" s="13" t="s">
        <v>141</v>
      </c>
      <c r="F22" s="19">
        <v>318</v>
      </c>
      <c r="G22" s="20"/>
      <c r="H22" s="20">
        <v>1</v>
      </c>
      <c r="I22" s="20">
        <v>130</v>
      </c>
      <c r="J22" s="20">
        <v>2</v>
      </c>
      <c r="K22" s="20">
        <v>10</v>
      </c>
      <c r="L22" s="20">
        <v>3</v>
      </c>
      <c r="M22" s="20">
        <v>4</v>
      </c>
      <c r="N22" s="20"/>
      <c r="O22" s="20"/>
      <c r="P22" s="54">
        <v>4</v>
      </c>
      <c r="Q22" s="54">
        <v>48</v>
      </c>
      <c r="R22" s="54">
        <v>1</v>
      </c>
      <c r="S22" s="20"/>
      <c r="T22" s="20"/>
      <c r="U22" s="54">
        <v>37</v>
      </c>
      <c r="V22" s="54">
        <v>12</v>
      </c>
      <c r="W22" s="54">
        <v>1</v>
      </c>
      <c r="X22" s="20"/>
      <c r="Y22" s="20">
        <v>4</v>
      </c>
      <c r="Z22" s="20"/>
      <c r="AA22" s="27"/>
      <c r="AB22" s="20">
        <v>1</v>
      </c>
      <c r="AC22" s="20"/>
      <c r="AD22" s="20">
        <v>8</v>
      </c>
      <c r="AE22" s="20">
        <v>1</v>
      </c>
      <c r="AF22" s="20">
        <v>51</v>
      </c>
    </row>
    <row r="23" spans="1:32">
      <c r="A23" s="21" t="s">
        <v>175</v>
      </c>
      <c r="B23" s="21" t="s">
        <v>176</v>
      </c>
      <c r="C23" s="13" t="s">
        <v>177</v>
      </c>
      <c r="D23" s="21" t="s">
        <v>178</v>
      </c>
      <c r="E23" s="13" t="s">
        <v>45</v>
      </c>
      <c r="F23" s="19">
        <v>223</v>
      </c>
      <c r="G23" s="54">
        <v>4</v>
      </c>
      <c r="H23" s="54">
        <v>9</v>
      </c>
      <c r="I23" s="54">
        <v>3</v>
      </c>
      <c r="J23" s="20"/>
      <c r="K23" s="20">
        <v>27</v>
      </c>
      <c r="L23" s="20"/>
      <c r="M23" s="20">
        <v>47</v>
      </c>
      <c r="N23" s="20"/>
      <c r="O23" s="20"/>
      <c r="P23" s="20">
        <v>1</v>
      </c>
      <c r="Q23" s="20">
        <v>1</v>
      </c>
      <c r="R23" s="20">
        <v>1</v>
      </c>
      <c r="S23" s="20">
        <v>3</v>
      </c>
      <c r="T23" s="20"/>
      <c r="U23" s="20">
        <v>5</v>
      </c>
      <c r="V23" s="20"/>
      <c r="W23" s="20">
        <v>19</v>
      </c>
      <c r="X23" s="20"/>
      <c r="Y23" s="20">
        <v>27</v>
      </c>
      <c r="Z23" s="20"/>
      <c r="AA23" s="27">
        <v>2</v>
      </c>
      <c r="AB23" s="20">
        <v>15</v>
      </c>
      <c r="AC23" s="20"/>
      <c r="AD23" s="20">
        <v>2</v>
      </c>
      <c r="AE23" s="20"/>
      <c r="AF23" s="20">
        <v>57</v>
      </c>
    </row>
    <row r="24" spans="1:32">
      <c r="A24" s="21" t="s">
        <v>175</v>
      </c>
      <c r="B24" s="21" t="s">
        <v>176</v>
      </c>
      <c r="C24" s="13" t="s">
        <v>151</v>
      </c>
      <c r="D24" s="21" t="s">
        <v>152</v>
      </c>
      <c r="E24" s="13" t="s">
        <v>153</v>
      </c>
      <c r="F24" s="19">
        <v>464</v>
      </c>
      <c r="G24" s="54">
        <v>12</v>
      </c>
      <c r="H24" s="54">
        <v>3</v>
      </c>
      <c r="I24" s="54">
        <v>2</v>
      </c>
      <c r="J24" s="54">
        <v>99</v>
      </c>
      <c r="K24" s="54">
        <v>1</v>
      </c>
      <c r="L24" s="20"/>
      <c r="M24" s="54">
        <v>1</v>
      </c>
      <c r="N24" s="54">
        <v>17</v>
      </c>
      <c r="O24" s="54">
        <v>43</v>
      </c>
      <c r="P24" s="54">
        <v>24</v>
      </c>
      <c r="Q24" s="27"/>
      <c r="R24" s="54">
        <v>60</v>
      </c>
      <c r="S24" s="54">
        <v>4</v>
      </c>
      <c r="T24" s="54">
        <v>73</v>
      </c>
      <c r="U24" s="54">
        <v>1</v>
      </c>
      <c r="V24" s="54">
        <v>7</v>
      </c>
      <c r="W24" s="54">
        <v>3</v>
      </c>
      <c r="X24" s="54">
        <v>44</v>
      </c>
      <c r="Y24" s="54">
        <v>1</v>
      </c>
      <c r="Z24" s="27"/>
      <c r="AA24" s="54">
        <v>29</v>
      </c>
      <c r="AB24" s="54">
        <v>3</v>
      </c>
      <c r="AC24" s="54">
        <v>1</v>
      </c>
      <c r="AD24" s="54">
        <v>2</v>
      </c>
      <c r="AE24" s="27"/>
      <c r="AF24" s="54">
        <v>34</v>
      </c>
    </row>
    <row r="25" spans="1:32">
      <c r="A25" s="21" t="s">
        <v>175</v>
      </c>
      <c r="B25" s="21" t="s">
        <v>176</v>
      </c>
      <c r="C25" s="13" t="s">
        <v>179</v>
      </c>
      <c r="D25" s="21" t="s">
        <v>180</v>
      </c>
      <c r="E25" s="13" t="s">
        <v>136</v>
      </c>
      <c r="F25" s="19">
        <v>494</v>
      </c>
      <c r="G25" s="54">
        <v>1</v>
      </c>
      <c r="H25" s="54">
        <v>3</v>
      </c>
      <c r="I25" s="54">
        <v>12</v>
      </c>
      <c r="J25" s="54">
        <v>11</v>
      </c>
      <c r="K25" s="54">
        <v>2</v>
      </c>
      <c r="L25" s="54">
        <v>17</v>
      </c>
      <c r="M25" s="54">
        <v>8</v>
      </c>
      <c r="N25" s="54">
        <v>12</v>
      </c>
      <c r="O25" s="54">
        <v>16</v>
      </c>
      <c r="P25" s="54">
        <v>10</v>
      </c>
      <c r="Q25" s="54">
        <v>21</v>
      </c>
      <c r="R25" s="54">
        <v>23</v>
      </c>
      <c r="S25" s="54">
        <v>8</v>
      </c>
      <c r="T25" s="54">
        <v>12</v>
      </c>
      <c r="U25" s="54">
        <v>4</v>
      </c>
      <c r="V25" s="54">
        <v>19</v>
      </c>
      <c r="W25" s="54">
        <v>3</v>
      </c>
      <c r="X25" s="54">
        <v>60</v>
      </c>
      <c r="Y25" s="54">
        <v>2</v>
      </c>
      <c r="Z25" s="54">
        <v>24</v>
      </c>
      <c r="AA25" s="54">
        <v>2</v>
      </c>
      <c r="AB25" s="54">
        <v>2</v>
      </c>
      <c r="AC25" s="54">
        <v>6</v>
      </c>
      <c r="AD25" s="54">
        <v>22</v>
      </c>
      <c r="AE25" s="54">
        <v>23</v>
      </c>
      <c r="AF25" s="54">
        <v>171</v>
      </c>
    </row>
    <row r="26" spans="1:32">
      <c r="A26" s="21" t="s">
        <v>175</v>
      </c>
      <c r="B26" s="21" t="s">
        <v>176</v>
      </c>
      <c r="C26" s="13" t="s">
        <v>181</v>
      </c>
      <c r="D26" s="21" t="s">
        <v>182</v>
      </c>
      <c r="E26" s="13" t="s">
        <v>47</v>
      </c>
      <c r="F26" s="19">
        <v>176</v>
      </c>
      <c r="G26" s="20"/>
      <c r="H26" s="54">
        <v>8</v>
      </c>
      <c r="I26" s="54">
        <v>2</v>
      </c>
      <c r="J26" s="54">
        <v>2</v>
      </c>
      <c r="K26" s="54">
        <v>3</v>
      </c>
      <c r="L26" s="54">
        <v>6</v>
      </c>
      <c r="M26" s="54">
        <v>3</v>
      </c>
      <c r="N26" s="54">
        <v>14</v>
      </c>
      <c r="O26" s="54">
        <v>5</v>
      </c>
      <c r="P26" s="54">
        <v>13</v>
      </c>
      <c r="Q26" s="54">
        <v>7</v>
      </c>
      <c r="R26" s="54">
        <v>1</v>
      </c>
      <c r="S26" s="27"/>
      <c r="T26" s="54">
        <v>10</v>
      </c>
      <c r="U26" s="54">
        <v>9</v>
      </c>
      <c r="V26" s="54">
        <v>27</v>
      </c>
      <c r="W26" s="54">
        <v>4</v>
      </c>
      <c r="X26" s="54">
        <v>1</v>
      </c>
      <c r="Y26" s="54">
        <v>5</v>
      </c>
      <c r="Z26" s="54">
        <v>2</v>
      </c>
      <c r="AA26" s="54">
        <v>2</v>
      </c>
      <c r="AB26" s="54">
        <v>2</v>
      </c>
      <c r="AC26" s="54">
        <v>1</v>
      </c>
      <c r="AD26" s="54">
        <v>27</v>
      </c>
      <c r="AE26" s="54">
        <v>2</v>
      </c>
      <c r="AF26" s="54">
        <v>20</v>
      </c>
    </row>
    <row r="27" spans="1:32">
      <c r="A27" s="21" t="s">
        <v>183</v>
      </c>
      <c r="B27" s="21" t="s">
        <v>184</v>
      </c>
      <c r="C27" s="13" t="s">
        <v>145</v>
      </c>
      <c r="D27" s="21" t="s">
        <v>146</v>
      </c>
      <c r="E27" s="13" t="s">
        <v>147</v>
      </c>
      <c r="F27" s="19">
        <v>912</v>
      </c>
      <c r="G27" s="54">
        <v>4</v>
      </c>
      <c r="H27" s="54">
        <v>19</v>
      </c>
      <c r="I27" s="54">
        <v>2</v>
      </c>
      <c r="J27" s="54">
        <v>32</v>
      </c>
      <c r="K27" s="54">
        <v>1</v>
      </c>
      <c r="L27" s="54">
        <v>10</v>
      </c>
      <c r="M27" s="54">
        <v>21</v>
      </c>
      <c r="N27" s="54">
        <v>215</v>
      </c>
      <c r="O27" s="54">
        <v>32</v>
      </c>
      <c r="P27" s="54">
        <v>108</v>
      </c>
      <c r="Q27" s="54">
        <v>11</v>
      </c>
      <c r="R27" s="54">
        <v>24</v>
      </c>
      <c r="S27" s="54">
        <v>1</v>
      </c>
      <c r="T27" s="54">
        <v>64</v>
      </c>
      <c r="U27" s="54">
        <v>18</v>
      </c>
      <c r="V27" s="54">
        <v>97</v>
      </c>
      <c r="W27" s="54">
        <v>12</v>
      </c>
      <c r="X27" s="54">
        <v>3</v>
      </c>
      <c r="Y27" s="54">
        <v>19</v>
      </c>
      <c r="Z27" s="54">
        <v>3</v>
      </c>
      <c r="AA27" s="54">
        <v>2</v>
      </c>
      <c r="AB27" s="54">
        <v>8</v>
      </c>
      <c r="AC27" s="54">
        <v>3</v>
      </c>
      <c r="AD27" s="54">
        <v>86</v>
      </c>
      <c r="AE27" s="27"/>
      <c r="AF27" s="54">
        <v>117</v>
      </c>
    </row>
    <row r="28" spans="1:32">
      <c r="A28" s="21" t="s">
        <v>183</v>
      </c>
      <c r="B28" s="21" t="s">
        <v>184</v>
      </c>
      <c r="C28" s="13" t="s">
        <v>134</v>
      </c>
      <c r="D28" s="21" t="s">
        <v>135</v>
      </c>
      <c r="E28" s="13" t="s">
        <v>136</v>
      </c>
      <c r="F28" s="19">
        <v>527</v>
      </c>
      <c r="G28" s="20"/>
      <c r="H28" s="54">
        <v>3</v>
      </c>
      <c r="I28" s="54">
        <v>2</v>
      </c>
      <c r="J28" s="27"/>
      <c r="K28" s="54">
        <v>1</v>
      </c>
      <c r="L28" s="54">
        <v>2</v>
      </c>
      <c r="M28" s="54">
        <v>3</v>
      </c>
      <c r="N28" s="54">
        <v>4</v>
      </c>
      <c r="O28" s="54">
        <v>2</v>
      </c>
      <c r="P28" s="54">
        <v>2</v>
      </c>
      <c r="Q28" s="54">
        <v>7</v>
      </c>
      <c r="R28" s="54">
        <v>109</v>
      </c>
      <c r="S28" s="27"/>
      <c r="T28" s="54">
        <v>2</v>
      </c>
      <c r="U28" s="27"/>
      <c r="V28" s="54">
        <v>9</v>
      </c>
      <c r="W28" s="54">
        <v>1</v>
      </c>
      <c r="X28" s="54">
        <v>293</v>
      </c>
      <c r="Y28" s="54">
        <v>2</v>
      </c>
      <c r="Z28" s="54">
        <v>20</v>
      </c>
      <c r="AA28" s="27"/>
      <c r="AB28" s="20"/>
      <c r="AC28" s="54">
        <v>2</v>
      </c>
      <c r="AD28" s="54">
        <v>6</v>
      </c>
      <c r="AE28" s="54">
        <v>9</v>
      </c>
      <c r="AF28" s="54">
        <v>48</v>
      </c>
    </row>
    <row r="29" spans="1:32">
      <c r="A29" s="21" t="s">
        <v>183</v>
      </c>
      <c r="B29" s="21" t="s">
        <v>184</v>
      </c>
      <c r="C29" s="13" t="s">
        <v>154</v>
      </c>
      <c r="D29" s="21" t="s">
        <v>155</v>
      </c>
      <c r="E29" s="13" t="s">
        <v>156</v>
      </c>
      <c r="F29" s="19">
        <v>840</v>
      </c>
      <c r="G29" s="54">
        <v>12</v>
      </c>
      <c r="H29" s="54">
        <v>27</v>
      </c>
      <c r="I29" s="54">
        <v>17</v>
      </c>
      <c r="J29" s="54">
        <v>53</v>
      </c>
      <c r="K29" s="54">
        <v>22</v>
      </c>
      <c r="L29" s="54">
        <v>8</v>
      </c>
      <c r="M29" s="54">
        <v>40</v>
      </c>
      <c r="N29" s="54">
        <v>12</v>
      </c>
      <c r="O29" s="54">
        <v>25</v>
      </c>
      <c r="P29" s="54">
        <v>40</v>
      </c>
      <c r="Q29" s="54">
        <v>33</v>
      </c>
      <c r="R29" s="54">
        <v>1</v>
      </c>
      <c r="S29" s="54">
        <v>133</v>
      </c>
      <c r="T29" s="54">
        <v>31</v>
      </c>
      <c r="U29" s="54">
        <v>11</v>
      </c>
      <c r="V29" s="54">
        <v>56</v>
      </c>
      <c r="W29" s="54">
        <v>53</v>
      </c>
      <c r="X29" s="54">
        <v>16</v>
      </c>
      <c r="Y29" s="54">
        <v>14</v>
      </c>
      <c r="Z29" s="54">
        <v>11</v>
      </c>
      <c r="AA29" s="54">
        <v>13</v>
      </c>
      <c r="AB29" s="54">
        <v>13</v>
      </c>
      <c r="AC29" s="54">
        <v>114</v>
      </c>
      <c r="AD29" s="54">
        <v>36</v>
      </c>
      <c r="AE29" s="54">
        <v>5</v>
      </c>
      <c r="AF29" s="54">
        <v>44</v>
      </c>
    </row>
    <row r="30" spans="1:32">
      <c r="A30" s="21" t="s">
        <v>185</v>
      </c>
      <c r="B30" s="21" t="s">
        <v>186</v>
      </c>
      <c r="C30" s="13" t="s">
        <v>187</v>
      </c>
      <c r="D30" s="21" t="s">
        <v>188</v>
      </c>
      <c r="E30" s="13" t="s">
        <v>189</v>
      </c>
      <c r="F30" s="19">
        <v>47</v>
      </c>
      <c r="G30" s="20">
        <v>1</v>
      </c>
      <c r="H30" s="20">
        <v>4</v>
      </c>
      <c r="I30" s="20"/>
      <c r="J30" s="20"/>
      <c r="K30" s="20"/>
      <c r="L30" s="20"/>
      <c r="M30" s="20">
        <v>1</v>
      </c>
      <c r="N30" s="20"/>
      <c r="O30" s="20"/>
      <c r="P30" s="20"/>
      <c r="Q30" s="20"/>
      <c r="R30" s="20"/>
      <c r="S30" s="20"/>
      <c r="T30" s="20"/>
      <c r="U30" s="20">
        <v>1</v>
      </c>
      <c r="V30" s="20">
        <v>3</v>
      </c>
      <c r="W30" s="20">
        <v>35</v>
      </c>
      <c r="X30" s="20"/>
      <c r="Y30" s="20"/>
      <c r="Z30" s="20"/>
      <c r="AA30" s="20">
        <v>2</v>
      </c>
      <c r="AB30" s="20"/>
      <c r="AC30" s="20"/>
      <c r="AD30" s="20"/>
      <c r="AE30" s="20"/>
      <c r="AF30" s="20"/>
    </row>
    <row r="31" spans="1:32">
      <c r="A31" s="21" t="s">
        <v>185</v>
      </c>
      <c r="B31" s="21" t="s">
        <v>186</v>
      </c>
      <c r="C31" s="13" t="s">
        <v>154</v>
      </c>
      <c r="D31" s="21" t="s">
        <v>155</v>
      </c>
      <c r="E31" s="13" t="s">
        <v>156</v>
      </c>
      <c r="F31" s="19">
        <v>890</v>
      </c>
      <c r="G31" s="54">
        <v>11</v>
      </c>
      <c r="H31" s="54">
        <v>27</v>
      </c>
      <c r="I31" s="54">
        <v>27</v>
      </c>
      <c r="J31" s="54">
        <v>54</v>
      </c>
      <c r="K31" s="54">
        <v>35</v>
      </c>
      <c r="L31" s="54">
        <v>13</v>
      </c>
      <c r="M31" s="54">
        <v>39</v>
      </c>
      <c r="N31" s="54">
        <v>24</v>
      </c>
      <c r="O31" s="54">
        <v>37</v>
      </c>
      <c r="P31" s="54">
        <v>47</v>
      </c>
      <c r="Q31" s="54">
        <v>52</v>
      </c>
      <c r="R31" s="54">
        <v>5</v>
      </c>
      <c r="S31" s="54">
        <v>68</v>
      </c>
      <c r="T31" s="54">
        <v>20</v>
      </c>
      <c r="U31" s="54">
        <v>22</v>
      </c>
      <c r="V31" s="54">
        <v>72</v>
      </c>
      <c r="W31" s="54">
        <v>51</v>
      </c>
      <c r="X31" s="54">
        <v>28</v>
      </c>
      <c r="Y31" s="54">
        <v>23</v>
      </c>
      <c r="Z31" s="54">
        <v>21</v>
      </c>
      <c r="AA31" s="54">
        <v>20</v>
      </c>
      <c r="AB31" s="54">
        <v>17</v>
      </c>
      <c r="AC31" s="54">
        <v>77</v>
      </c>
      <c r="AD31" s="54">
        <v>61</v>
      </c>
      <c r="AE31" s="54">
        <v>6</v>
      </c>
      <c r="AF31" s="54">
        <v>33</v>
      </c>
    </row>
    <row r="32" spans="1:32">
      <c r="A32" s="21" t="s">
        <v>190</v>
      </c>
      <c r="B32" s="21" t="s">
        <v>191</v>
      </c>
      <c r="C32" s="13" t="s">
        <v>192</v>
      </c>
      <c r="D32" s="21" t="s">
        <v>193</v>
      </c>
      <c r="E32" s="13" t="s">
        <v>47</v>
      </c>
      <c r="F32" s="19">
        <v>4</v>
      </c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>
        <v>1</v>
      </c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>
        <v>3</v>
      </c>
    </row>
    <row r="33" spans="1:32">
      <c r="A33" s="21" t="s">
        <v>194</v>
      </c>
      <c r="B33" s="21" t="s">
        <v>195</v>
      </c>
      <c r="C33" s="13" t="s">
        <v>196</v>
      </c>
      <c r="D33" s="21" t="s">
        <v>197</v>
      </c>
      <c r="E33" s="13" t="s">
        <v>48</v>
      </c>
      <c r="F33" s="19">
        <v>73</v>
      </c>
      <c r="G33" s="20"/>
      <c r="H33" s="20"/>
      <c r="I33" s="54">
        <v>2</v>
      </c>
      <c r="J33" s="54">
        <v>3</v>
      </c>
      <c r="K33" s="20"/>
      <c r="L33" s="54">
        <v>4</v>
      </c>
      <c r="M33" s="54">
        <v>1</v>
      </c>
      <c r="N33" s="20"/>
      <c r="O33" s="20"/>
      <c r="P33" s="54">
        <v>1</v>
      </c>
      <c r="Q33" s="54">
        <v>3</v>
      </c>
      <c r="R33" s="54">
        <v>6</v>
      </c>
      <c r="S33" s="54">
        <v>1</v>
      </c>
      <c r="T33" s="20"/>
      <c r="U33" s="54">
        <v>2</v>
      </c>
      <c r="V33" s="20"/>
      <c r="W33" s="20"/>
      <c r="X33" s="54">
        <v>2</v>
      </c>
      <c r="Y33" s="20"/>
      <c r="Z33" s="54">
        <v>6</v>
      </c>
      <c r="AA33" s="20"/>
      <c r="AB33" s="54">
        <v>1</v>
      </c>
      <c r="AC33" s="54">
        <v>1</v>
      </c>
      <c r="AD33" s="20"/>
      <c r="AE33" s="54">
        <v>26</v>
      </c>
      <c r="AF33" s="54">
        <v>14</v>
      </c>
    </row>
    <row r="34" spans="1:32">
      <c r="A34" s="21" t="s">
        <v>194</v>
      </c>
      <c r="B34" s="21" t="s">
        <v>195</v>
      </c>
      <c r="C34" s="13" t="s">
        <v>198</v>
      </c>
      <c r="D34" s="21" t="s">
        <v>319</v>
      </c>
      <c r="E34" s="13" t="s">
        <v>199</v>
      </c>
      <c r="F34" s="19">
        <v>41</v>
      </c>
      <c r="G34" s="20"/>
      <c r="H34" s="20">
        <v>2</v>
      </c>
      <c r="I34" s="20">
        <v>2</v>
      </c>
      <c r="J34" s="20">
        <v>13</v>
      </c>
      <c r="K34" s="20">
        <v>1</v>
      </c>
      <c r="L34" s="20"/>
      <c r="M34" s="20"/>
      <c r="N34" s="20"/>
      <c r="O34" s="20">
        <v>7</v>
      </c>
      <c r="P34" s="20">
        <v>1</v>
      </c>
      <c r="Q34" s="20">
        <v>4</v>
      </c>
      <c r="R34" s="20"/>
      <c r="S34" s="20"/>
      <c r="T34" s="20">
        <v>2</v>
      </c>
      <c r="U34" s="20">
        <v>4</v>
      </c>
      <c r="V34" s="20">
        <v>1</v>
      </c>
      <c r="W34" s="20"/>
      <c r="X34" s="20"/>
      <c r="Y34" s="20"/>
      <c r="Z34" s="20">
        <v>1</v>
      </c>
      <c r="AA34" s="20"/>
      <c r="AB34" s="20"/>
      <c r="AC34" s="20"/>
      <c r="AD34" s="20">
        <v>1</v>
      </c>
      <c r="AE34" s="20"/>
      <c r="AF34" s="20">
        <v>2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S58"/>
  <sheetViews>
    <sheetView topLeftCell="X20" workbookViewId="0">
      <selection activeCell="AH4" sqref="AH4:AS31"/>
    </sheetView>
  </sheetViews>
  <sheetFormatPr defaultRowHeight="15"/>
  <cols>
    <col min="1" max="1" width="15.42578125" style="16" customWidth="1"/>
    <col min="2" max="2" width="74.42578125" style="16" customWidth="1"/>
    <col min="3" max="3" width="13.28515625" style="16" customWidth="1"/>
    <col min="4" max="4" width="107.7109375" style="16" customWidth="1"/>
    <col min="5" max="5" width="20.85546875" style="16" customWidth="1"/>
    <col min="6" max="6" width="11.5703125" style="16" customWidth="1"/>
    <col min="7" max="7" width="6.7109375" style="16" customWidth="1"/>
    <col min="8" max="17" width="5.7109375" style="16" customWidth="1"/>
    <col min="18" max="18" width="5.5703125" style="16" customWidth="1"/>
    <col min="19" max="32" width="5.7109375" style="16" customWidth="1"/>
    <col min="33" max="33" width="9.140625" style="16"/>
    <col min="34" max="34" width="16.5703125" style="16" customWidth="1"/>
    <col min="35" max="36" width="9.85546875" style="16" customWidth="1"/>
    <col min="37" max="37" width="8.28515625" style="16" customWidth="1"/>
    <col min="38" max="38" width="8.5703125" style="16" customWidth="1"/>
    <col min="39" max="39" width="8.140625" style="16" customWidth="1"/>
    <col min="40" max="40" width="8.42578125" style="16" customWidth="1"/>
    <col min="41" max="41" width="8.28515625" style="16" customWidth="1"/>
    <col min="42" max="42" width="9.5703125" style="16" customWidth="1"/>
    <col min="43" max="43" width="11.140625" style="16" customWidth="1"/>
    <col min="44" max="44" width="13" style="16" customWidth="1"/>
    <col min="45" max="45" width="9.140625" style="16"/>
    <col min="46" max="46" width="9.28515625" style="16" bestFit="1" customWidth="1"/>
    <col min="47" max="16384" width="9.140625" style="16"/>
  </cols>
  <sheetData>
    <row r="1" spans="1:45">
      <c r="B1" s="43" t="s">
        <v>292</v>
      </c>
      <c r="AH1" s="16" t="s">
        <v>327</v>
      </c>
    </row>
    <row r="2" spans="1:45">
      <c r="B2" s="16" t="s">
        <v>325</v>
      </c>
      <c r="AH2" s="16" t="s">
        <v>337</v>
      </c>
      <c r="AI2" s="16" t="s">
        <v>338</v>
      </c>
      <c r="AJ2" s="16" t="s">
        <v>339</v>
      </c>
      <c r="AK2" s="16" t="s">
        <v>340</v>
      </c>
      <c r="AM2" s="16" t="s">
        <v>341</v>
      </c>
      <c r="AQ2" s="16" t="s">
        <v>342</v>
      </c>
    </row>
    <row r="4" spans="1:45" ht="92.25" customHeight="1">
      <c r="A4" s="13" t="s">
        <v>106</v>
      </c>
      <c r="B4" s="165" t="s">
        <v>320</v>
      </c>
      <c r="C4" s="933" t="s">
        <v>108</v>
      </c>
      <c r="D4" s="933" t="s">
        <v>109</v>
      </c>
      <c r="E4" s="933" t="s">
        <v>110</v>
      </c>
      <c r="F4" s="974" t="s">
        <v>2</v>
      </c>
      <c r="G4" s="972" t="s">
        <v>4</v>
      </c>
      <c r="H4" s="972" t="s">
        <v>111</v>
      </c>
      <c r="I4" s="973" t="s">
        <v>112</v>
      </c>
      <c r="J4" s="973" t="s">
        <v>113</v>
      </c>
      <c r="K4" s="973" t="s">
        <v>114</v>
      </c>
      <c r="L4" s="972" t="s">
        <v>115</v>
      </c>
      <c r="M4" s="972" t="s">
        <v>116</v>
      </c>
      <c r="N4" s="973" t="s">
        <v>117</v>
      </c>
      <c r="O4" s="972" t="s">
        <v>118</v>
      </c>
      <c r="P4" s="972" t="s">
        <v>119</v>
      </c>
      <c r="Q4" s="972" t="s">
        <v>120</v>
      </c>
      <c r="R4" s="972" t="s">
        <v>121</v>
      </c>
      <c r="S4" s="972" t="s">
        <v>122</v>
      </c>
      <c r="T4" s="972" t="s">
        <v>123</v>
      </c>
      <c r="U4" s="972" t="s">
        <v>124</v>
      </c>
      <c r="V4" s="972" t="s">
        <v>125</v>
      </c>
      <c r="W4" s="972" t="s">
        <v>126</v>
      </c>
      <c r="X4" s="973" t="s">
        <v>127</v>
      </c>
      <c r="Y4" s="972" t="s">
        <v>128</v>
      </c>
      <c r="Z4" s="973" t="s">
        <v>129</v>
      </c>
      <c r="AA4" s="972" t="s">
        <v>130</v>
      </c>
      <c r="AB4" s="972" t="s">
        <v>45</v>
      </c>
      <c r="AC4" s="972" t="s">
        <v>46</v>
      </c>
      <c r="AD4" s="973" t="s">
        <v>47</v>
      </c>
      <c r="AE4" s="972" t="s">
        <v>48</v>
      </c>
      <c r="AF4" s="972" t="s">
        <v>131</v>
      </c>
      <c r="AH4" s="14" t="s">
        <v>1</v>
      </c>
      <c r="AI4" s="100" t="s">
        <v>326</v>
      </c>
      <c r="AJ4" s="100" t="s">
        <v>329</v>
      </c>
      <c r="AK4" s="100" t="s">
        <v>330</v>
      </c>
      <c r="AL4" s="100" t="s">
        <v>331</v>
      </c>
      <c r="AM4" s="100" t="s">
        <v>332</v>
      </c>
      <c r="AN4" s="100" t="s">
        <v>333</v>
      </c>
      <c r="AO4" s="100" t="s">
        <v>334</v>
      </c>
      <c r="AP4" s="100" t="s">
        <v>335</v>
      </c>
      <c r="AQ4" s="100" t="s">
        <v>336</v>
      </c>
      <c r="AR4" s="100" t="s">
        <v>328</v>
      </c>
      <c r="AS4" s="100" t="s">
        <v>324</v>
      </c>
    </row>
    <row r="5" spans="1:45" ht="15.75" thickBot="1">
      <c r="A5" s="21" t="s">
        <v>166</v>
      </c>
      <c r="B5" s="21" t="s">
        <v>167</v>
      </c>
      <c r="C5" s="13" t="s">
        <v>168</v>
      </c>
      <c r="D5" s="21" t="s">
        <v>318</v>
      </c>
      <c r="E5" s="13" t="s">
        <v>46</v>
      </c>
      <c r="F5" s="55">
        <v>325</v>
      </c>
      <c r="G5" s="56">
        <v>8</v>
      </c>
      <c r="H5" s="56">
        <v>2</v>
      </c>
      <c r="I5" s="56">
        <v>0</v>
      </c>
      <c r="J5" s="56">
        <v>9</v>
      </c>
      <c r="K5" s="56">
        <v>0</v>
      </c>
      <c r="L5" s="56">
        <v>0</v>
      </c>
      <c r="M5" s="56">
        <v>6</v>
      </c>
      <c r="N5" s="56">
        <v>0</v>
      </c>
      <c r="O5" s="56">
        <v>5</v>
      </c>
      <c r="P5" s="56">
        <v>0</v>
      </c>
      <c r="Q5" s="56">
        <v>3</v>
      </c>
      <c r="R5" s="56">
        <v>0</v>
      </c>
      <c r="S5" s="57">
        <v>103</v>
      </c>
      <c r="T5" s="56">
        <v>2</v>
      </c>
      <c r="U5" s="56">
        <v>0</v>
      </c>
      <c r="V5" s="56">
        <v>8</v>
      </c>
      <c r="W5" s="56">
        <v>9</v>
      </c>
      <c r="X5" s="56">
        <v>0</v>
      </c>
      <c r="Y5" s="56">
        <v>0</v>
      </c>
      <c r="Z5" s="56">
        <v>0</v>
      </c>
      <c r="AA5" s="56">
        <v>2</v>
      </c>
      <c r="AB5" s="56">
        <v>3</v>
      </c>
      <c r="AC5" s="58">
        <v>149</v>
      </c>
      <c r="AD5" s="56">
        <v>2</v>
      </c>
      <c r="AE5" s="56">
        <v>0</v>
      </c>
      <c r="AF5" s="56">
        <v>9</v>
      </c>
      <c r="AH5" s="93" t="s">
        <v>4</v>
      </c>
      <c r="AI5" s="84">
        <v>0</v>
      </c>
      <c r="AJ5" s="98">
        <v>11</v>
      </c>
      <c r="AK5" s="84">
        <v>1</v>
      </c>
      <c r="AL5" s="84">
        <v>4</v>
      </c>
      <c r="AM5" s="84">
        <v>0</v>
      </c>
      <c r="AN5" s="86">
        <v>1</v>
      </c>
      <c r="AO5" s="84">
        <v>1</v>
      </c>
      <c r="AP5" s="103">
        <v>29</v>
      </c>
      <c r="AQ5" s="38">
        <f>SUM(AI5:AP5)</f>
        <v>47</v>
      </c>
      <c r="AR5" s="99">
        <v>18110</v>
      </c>
      <c r="AS5" s="123">
        <f>SUM(AQ5/AR5*1000)</f>
        <v>2.5952512424075098</v>
      </c>
    </row>
    <row r="6" spans="1:45" ht="15.75" thickBot="1">
      <c r="A6" s="21" t="s">
        <v>137</v>
      </c>
      <c r="B6" s="21" t="s">
        <v>138</v>
      </c>
      <c r="C6" s="13" t="s">
        <v>139</v>
      </c>
      <c r="D6" s="21" t="s">
        <v>140</v>
      </c>
      <c r="E6" s="13" t="s">
        <v>141</v>
      </c>
      <c r="F6" s="59">
        <v>1196</v>
      </c>
      <c r="G6" s="60"/>
      <c r="H6" s="61">
        <v>2</v>
      </c>
      <c r="I6" s="62">
        <v>503</v>
      </c>
      <c r="J6" s="60"/>
      <c r="K6" s="61">
        <v>5</v>
      </c>
      <c r="L6" s="61">
        <v>12</v>
      </c>
      <c r="M6" s="61">
        <v>6</v>
      </c>
      <c r="N6" s="60">
        <v>0</v>
      </c>
      <c r="O6" s="60">
        <v>0</v>
      </c>
      <c r="P6" s="61">
        <v>5</v>
      </c>
      <c r="Q6" s="62">
        <v>251</v>
      </c>
      <c r="R6" s="61">
        <v>1</v>
      </c>
      <c r="S6" s="61">
        <v>1</v>
      </c>
      <c r="T6" s="60">
        <v>0</v>
      </c>
      <c r="U6" s="62">
        <v>178</v>
      </c>
      <c r="V6" s="61">
        <v>14</v>
      </c>
      <c r="W6" s="61">
        <v>2</v>
      </c>
      <c r="X6" s="61">
        <v>3</v>
      </c>
      <c r="Y6" s="61">
        <v>12</v>
      </c>
      <c r="Z6" s="61">
        <v>1</v>
      </c>
      <c r="AA6" s="61">
        <v>1</v>
      </c>
      <c r="AB6" s="61">
        <v>3</v>
      </c>
      <c r="AC6" s="60">
        <v>0</v>
      </c>
      <c r="AD6" s="61">
        <v>21</v>
      </c>
      <c r="AE6" s="61">
        <v>2</v>
      </c>
      <c r="AF6" s="63">
        <v>173</v>
      </c>
      <c r="AH6" s="93" t="s">
        <v>111</v>
      </c>
      <c r="AI6" s="61">
        <v>2</v>
      </c>
      <c r="AJ6" s="65">
        <v>31</v>
      </c>
      <c r="AK6" s="20">
        <v>3</v>
      </c>
      <c r="AL6" s="20">
        <v>4</v>
      </c>
      <c r="AM6" s="20"/>
      <c r="AN6" s="54">
        <v>5</v>
      </c>
      <c r="AO6" s="20"/>
      <c r="AP6" s="104">
        <v>72</v>
      </c>
      <c r="AQ6" s="38">
        <f t="shared" ref="AQ6:AQ31" si="0">SUM(AI6:AP6)</f>
        <v>117</v>
      </c>
      <c r="AR6" s="94">
        <v>52983</v>
      </c>
      <c r="AS6" s="116">
        <f t="shared" ref="AS6:AS31" si="1">SUM(AQ6/AR6*1000)</f>
        <v>2.2082554781722443</v>
      </c>
    </row>
    <row r="7" spans="1:45" ht="15.75" thickBot="1">
      <c r="A7" s="21" t="s">
        <v>137</v>
      </c>
      <c r="B7" s="21" t="s">
        <v>138</v>
      </c>
      <c r="C7" s="13" t="s">
        <v>151</v>
      </c>
      <c r="D7" s="21" t="s">
        <v>152</v>
      </c>
      <c r="E7" s="13" t="s">
        <v>153</v>
      </c>
      <c r="F7" s="64">
        <v>1478</v>
      </c>
      <c r="G7" s="65">
        <v>11</v>
      </c>
      <c r="H7" s="65">
        <v>31</v>
      </c>
      <c r="I7" s="54">
        <v>3</v>
      </c>
      <c r="J7" s="66">
        <v>433</v>
      </c>
      <c r="K7" s="54">
        <v>5</v>
      </c>
      <c r="L7" s="54">
        <v>13</v>
      </c>
      <c r="M7" s="65">
        <v>78</v>
      </c>
      <c r="N7" s="54">
        <v>13</v>
      </c>
      <c r="O7" s="66">
        <v>150</v>
      </c>
      <c r="P7" s="65">
        <v>54</v>
      </c>
      <c r="Q7" s="54">
        <v>5</v>
      </c>
      <c r="R7" s="54">
        <v>6</v>
      </c>
      <c r="S7" s="54">
        <v>14</v>
      </c>
      <c r="T7" s="66">
        <v>238</v>
      </c>
      <c r="U7" s="54">
        <v>10</v>
      </c>
      <c r="V7" s="65">
        <v>85</v>
      </c>
      <c r="W7" s="65">
        <v>37</v>
      </c>
      <c r="X7" s="54">
        <v>2</v>
      </c>
      <c r="Y7" s="67">
        <v>31</v>
      </c>
      <c r="Z7" s="68">
        <v>10</v>
      </c>
      <c r="AA7" s="67">
        <v>15</v>
      </c>
      <c r="AB7" s="67">
        <v>41</v>
      </c>
      <c r="AC7" s="68">
        <v>15</v>
      </c>
      <c r="AD7" s="67">
        <v>95</v>
      </c>
      <c r="AE7" s="54">
        <v>5</v>
      </c>
      <c r="AF7" s="69">
        <v>78</v>
      </c>
      <c r="AH7" s="95" t="s">
        <v>112</v>
      </c>
      <c r="AI7" s="62">
        <v>503</v>
      </c>
      <c r="AJ7" s="54">
        <v>3</v>
      </c>
      <c r="AK7" s="20">
        <v>3</v>
      </c>
      <c r="AL7" s="20"/>
      <c r="AM7" s="20">
        <v>6</v>
      </c>
      <c r="AN7" s="54">
        <v>1</v>
      </c>
      <c r="AO7" s="20"/>
      <c r="AP7" s="105">
        <v>4</v>
      </c>
      <c r="AQ7" s="38">
        <f t="shared" si="0"/>
        <v>520</v>
      </c>
      <c r="AR7" s="94">
        <v>109325</v>
      </c>
      <c r="AS7" s="113">
        <f t="shared" si="1"/>
        <v>4.7564600960439058</v>
      </c>
    </row>
    <row r="8" spans="1:45" ht="15.75" thickBot="1">
      <c r="A8" s="21" t="s">
        <v>137</v>
      </c>
      <c r="B8" s="21" t="s">
        <v>138</v>
      </c>
      <c r="C8" s="13" t="s">
        <v>142</v>
      </c>
      <c r="D8" s="21" t="s">
        <v>143</v>
      </c>
      <c r="E8" s="13" t="s">
        <v>144</v>
      </c>
      <c r="F8" s="64">
        <v>351</v>
      </c>
      <c r="G8" s="20">
        <v>1</v>
      </c>
      <c r="H8" s="20">
        <v>3</v>
      </c>
      <c r="I8" s="20">
        <v>3</v>
      </c>
      <c r="J8" s="20"/>
      <c r="K8" s="70">
        <v>219</v>
      </c>
      <c r="L8" s="20">
        <v>0</v>
      </c>
      <c r="M8" s="71">
        <v>54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1</v>
      </c>
      <c r="V8" s="20">
        <v>0</v>
      </c>
      <c r="W8" s="20">
        <v>2</v>
      </c>
      <c r="X8" s="20">
        <v>0</v>
      </c>
      <c r="Y8" s="20">
        <v>14</v>
      </c>
      <c r="Z8" s="20"/>
      <c r="AA8" s="20">
        <v>1</v>
      </c>
      <c r="AB8" s="72">
        <v>37</v>
      </c>
      <c r="AC8" s="20">
        <v>0</v>
      </c>
      <c r="AD8" s="20">
        <v>1</v>
      </c>
      <c r="AE8" s="20">
        <v>0</v>
      </c>
      <c r="AF8" s="73">
        <v>15</v>
      </c>
      <c r="AH8" s="95" t="s">
        <v>113</v>
      </c>
      <c r="AI8" s="60"/>
      <c r="AJ8" s="66">
        <v>433</v>
      </c>
      <c r="AK8" s="20"/>
      <c r="AL8" s="20">
        <v>23</v>
      </c>
      <c r="AM8" s="20"/>
      <c r="AN8" s="54">
        <v>2</v>
      </c>
      <c r="AO8" s="20">
        <v>1</v>
      </c>
      <c r="AP8" s="105">
        <v>19</v>
      </c>
      <c r="AQ8" s="38">
        <f t="shared" si="0"/>
        <v>478</v>
      </c>
      <c r="AR8" s="94">
        <v>99023</v>
      </c>
      <c r="AS8" s="113">
        <f t="shared" si="1"/>
        <v>4.8271613665512048</v>
      </c>
    </row>
    <row r="9" spans="1:45" ht="15.75" thickBot="1">
      <c r="A9" s="21" t="s">
        <v>137</v>
      </c>
      <c r="B9" s="21" t="s">
        <v>138</v>
      </c>
      <c r="C9" s="13" t="s">
        <v>145</v>
      </c>
      <c r="D9" s="21" t="s">
        <v>146</v>
      </c>
      <c r="E9" s="13" t="s">
        <v>147</v>
      </c>
      <c r="F9" s="64">
        <v>643</v>
      </c>
      <c r="G9" s="20">
        <v>4</v>
      </c>
      <c r="H9" s="20">
        <v>4</v>
      </c>
      <c r="I9" s="20"/>
      <c r="J9" s="20">
        <v>23</v>
      </c>
      <c r="K9" s="20">
        <v>0</v>
      </c>
      <c r="L9" s="20">
        <v>7</v>
      </c>
      <c r="M9" s="20">
        <v>3</v>
      </c>
      <c r="N9" s="70">
        <v>280</v>
      </c>
      <c r="O9" s="20">
        <v>0</v>
      </c>
      <c r="P9" s="20">
        <v>0</v>
      </c>
      <c r="Q9" s="20">
        <v>14</v>
      </c>
      <c r="R9" s="20">
        <v>27</v>
      </c>
      <c r="S9" s="20">
        <v>3</v>
      </c>
      <c r="T9" s="20">
        <v>26</v>
      </c>
      <c r="U9" s="54">
        <v>3</v>
      </c>
      <c r="V9" s="65">
        <v>44</v>
      </c>
      <c r="W9" s="54">
        <v>3</v>
      </c>
      <c r="X9" s="54">
        <v>7</v>
      </c>
      <c r="Y9" s="54">
        <v>7</v>
      </c>
      <c r="Z9" s="54">
        <v>2</v>
      </c>
      <c r="AA9" s="20">
        <v>0</v>
      </c>
      <c r="AB9" s="20">
        <v>2</v>
      </c>
      <c r="AC9" s="20">
        <v>0</v>
      </c>
      <c r="AD9" s="20">
        <v>28</v>
      </c>
      <c r="AE9" s="20">
        <v>1</v>
      </c>
      <c r="AF9" s="73">
        <v>44</v>
      </c>
      <c r="AH9" s="95" t="s">
        <v>114</v>
      </c>
      <c r="AI9" s="61">
        <v>5</v>
      </c>
      <c r="AJ9" s="54">
        <v>5</v>
      </c>
      <c r="AK9" s="70">
        <v>219</v>
      </c>
      <c r="AL9" s="20">
        <v>0</v>
      </c>
      <c r="AM9" s="20">
        <v>0</v>
      </c>
      <c r="AN9" s="54">
        <v>1</v>
      </c>
      <c r="AO9" s="20">
        <v>0</v>
      </c>
      <c r="AP9" s="105">
        <v>8</v>
      </c>
      <c r="AQ9" s="38">
        <f t="shared" si="0"/>
        <v>238</v>
      </c>
      <c r="AR9" s="94">
        <v>94288</v>
      </c>
      <c r="AS9" s="116">
        <f t="shared" si="1"/>
        <v>2.5241812319701338</v>
      </c>
    </row>
    <row r="10" spans="1:45" ht="15.75" thickBot="1">
      <c r="A10" s="21" t="s">
        <v>137</v>
      </c>
      <c r="B10" s="21" t="s">
        <v>138</v>
      </c>
      <c r="C10" s="13" t="s">
        <v>148</v>
      </c>
      <c r="D10" s="21" t="s">
        <v>321</v>
      </c>
      <c r="E10" s="13" t="s">
        <v>150</v>
      </c>
      <c r="F10" s="64">
        <v>991</v>
      </c>
      <c r="G10" s="20"/>
      <c r="H10" s="20"/>
      <c r="I10" s="20">
        <v>6</v>
      </c>
      <c r="J10" s="20"/>
      <c r="K10" s="20">
        <v>0</v>
      </c>
      <c r="L10" s="70">
        <v>222</v>
      </c>
      <c r="M10" s="20">
        <v>1</v>
      </c>
      <c r="N10" s="20">
        <v>5</v>
      </c>
      <c r="O10" s="20">
        <v>1</v>
      </c>
      <c r="P10" s="20">
        <v>2</v>
      </c>
      <c r="Q10" s="20">
        <v>61</v>
      </c>
      <c r="R10" s="20">
        <v>11</v>
      </c>
      <c r="S10" s="20">
        <v>0</v>
      </c>
      <c r="T10" s="20">
        <v>0</v>
      </c>
      <c r="U10" s="20">
        <v>3</v>
      </c>
      <c r="V10" s="20">
        <v>8</v>
      </c>
      <c r="W10" s="20">
        <v>0</v>
      </c>
      <c r="X10" s="20">
        <v>20</v>
      </c>
      <c r="Y10" s="20">
        <v>4</v>
      </c>
      <c r="Z10" s="70">
        <v>299</v>
      </c>
      <c r="AA10" s="20">
        <v>0</v>
      </c>
      <c r="AB10" s="20">
        <v>1</v>
      </c>
      <c r="AC10" s="20">
        <v>0</v>
      </c>
      <c r="AD10" s="20">
        <v>13</v>
      </c>
      <c r="AE10" s="70">
        <v>252</v>
      </c>
      <c r="AF10" s="74">
        <v>82</v>
      </c>
      <c r="AH10" s="93" t="s">
        <v>115</v>
      </c>
      <c r="AI10" s="61">
        <v>12</v>
      </c>
      <c r="AJ10" s="54">
        <v>13</v>
      </c>
      <c r="AK10" s="20">
        <v>0</v>
      </c>
      <c r="AL10" s="20">
        <v>7</v>
      </c>
      <c r="AM10" s="70">
        <v>222</v>
      </c>
      <c r="AN10" s="54">
        <v>7</v>
      </c>
      <c r="AO10" s="20">
        <v>2</v>
      </c>
      <c r="AP10" s="105">
        <v>2</v>
      </c>
      <c r="AQ10" s="38">
        <f t="shared" si="0"/>
        <v>265</v>
      </c>
      <c r="AR10" s="94">
        <v>50874</v>
      </c>
      <c r="AS10" s="114">
        <f t="shared" si="1"/>
        <v>5.2089475960215434</v>
      </c>
    </row>
    <row r="11" spans="1:45" ht="15.75" thickBot="1">
      <c r="A11" s="21" t="s">
        <v>137</v>
      </c>
      <c r="B11" s="21" t="s">
        <v>138</v>
      </c>
      <c r="C11" s="13" t="s">
        <v>157</v>
      </c>
      <c r="D11" s="21" t="s">
        <v>158</v>
      </c>
      <c r="E11" s="13" t="s">
        <v>47</v>
      </c>
      <c r="F11" s="64">
        <v>298</v>
      </c>
      <c r="G11" s="54">
        <v>1</v>
      </c>
      <c r="H11" s="54">
        <v>5</v>
      </c>
      <c r="I11" s="54">
        <v>1</v>
      </c>
      <c r="J11" s="54">
        <v>2</v>
      </c>
      <c r="K11" s="54">
        <v>1</v>
      </c>
      <c r="L11" s="54">
        <v>7</v>
      </c>
      <c r="M11" s="54">
        <v>3</v>
      </c>
      <c r="N11" s="54">
        <v>2</v>
      </c>
      <c r="O11" s="54">
        <v>1</v>
      </c>
      <c r="P11" s="65">
        <v>16</v>
      </c>
      <c r="Q11" s="54">
        <v>3</v>
      </c>
      <c r="R11" s="20">
        <v>0</v>
      </c>
      <c r="S11" s="54">
        <v>1</v>
      </c>
      <c r="T11" s="54">
        <v>4</v>
      </c>
      <c r="U11" s="54">
        <v>12</v>
      </c>
      <c r="V11" s="65">
        <v>82</v>
      </c>
      <c r="W11" s="54">
        <v>5</v>
      </c>
      <c r="X11" s="54">
        <v>1</v>
      </c>
      <c r="Y11" s="67">
        <v>23</v>
      </c>
      <c r="Z11" s="54">
        <v>1</v>
      </c>
      <c r="AA11" s="20">
        <v>0</v>
      </c>
      <c r="AB11" s="54">
        <v>4</v>
      </c>
      <c r="AC11" s="20">
        <v>0</v>
      </c>
      <c r="AD11" s="67">
        <v>111</v>
      </c>
      <c r="AE11" s="20">
        <v>0</v>
      </c>
      <c r="AF11" s="69">
        <v>12</v>
      </c>
      <c r="AH11" s="93" t="s">
        <v>116</v>
      </c>
      <c r="AI11" s="61">
        <v>6</v>
      </c>
      <c r="AJ11" s="65">
        <v>78</v>
      </c>
      <c r="AK11" s="71">
        <v>54</v>
      </c>
      <c r="AL11" s="20">
        <v>3</v>
      </c>
      <c r="AM11" s="20">
        <v>1</v>
      </c>
      <c r="AN11" s="54">
        <v>3</v>
      </c>
      <c r="AO11" s="20">
        <v>0</v>
      </c>
      <c r="AP11" s="104">
        <v>33</v>
      </c>
      <c r="AQ11" s="38">
        <f t="shared" si="0"/>
        <v>178</v>
      </c>
      <c r="AR11" s="94">
        <v>90843</v>
      </c>
      <c r="AS11" s="124">
        <f t="shared" si="1"/>
        <v>1.9594245016126723</v>
      </c>
    </row>
    <row r="12" spans="1:45" ht="15.75" thickBot="1">
      <c r="A12" s="21" t="s">
        <v>137</v>
      </c>
      <c r="B12" s="21" t="s">
        <v>138</v>
      </c>
      <c r="C12" s="13" t="s">
        <v>134</v>
      </c>
      <c r="D12" s="21" t="s">
        <v>135</v>
      </c>
      <c r="E12" s="13" t="s">
        <v>136</v>
      </c>
      <c r="F12" s="64">
        <v>405</v>
      </c>
      <c r="G12" s="20">
        <v>1</v>
      </c>
      <c r="H12" s="20"/>
      <c r="I12" s="20"/>
      <c r="J12" s="20">
        <v>1</v>
      </c>
      <c r="K12" s="20">
        <v>0</v>
      </c>
      <c r="L12" s="20">
        <v>2</v>
      </c>
      <c r="M12" s="20">
        <v>0</v>
      </c>
      <c r="N12" s="20">
        <v>3</v>
      </c>
      <c r="O12" s="20">
        <v>0</v>
      </c>
      <c r="P12" s="20">
        <v>0</v>
      </c>
      <c r="Q12" s="20">
        <v>2</v>
      </c>
      <c r="R12" s="70">
        <v>96</v>
      </c>
      <c r="S12" s="20">
        <v>0</v>
      </c>
      <c r="T12" s="20">
        <v>0</v>
      </c>
      <c r="U12" s="20">
        <v>2</v>
      </c>
      <c r="V12" s="20">
        <v>3</v>
      </c>
      <c r="W12" s="20">
        <v>1</v>
      </c>
      <c r="X12" s="70">
        <v>251</v>
      </c>
      <c r="Y12" s="20">
        <v>0</v>
      </c>
      <c r="Z12" s="20">
        <v>7</v>
      </c>
      <c r="AA12" s="20">
        <v>0</v>
      </c>
      <c r="AB12" s="20">
        <v>1</v>
      </c>
      <c r="AC12" s="75">
        <v>0</v>
      </c>
      <c r="AD12" s="20">
        <v>6</v>
      </c>
      <c r="AE12" s="20">
        <v>3</v>
      </c>
      <c r="AF12" s="73">
        <v>26</v>
      </c>
      <c r="AH12" s="95" t="s">
        <v>117</v>
      </c>
      <c r="AI12" s="60">
        <v>0</v>
      </c>
      <c r="AJ12" s="54">
        <v>13</v>
      </c>
      <c r="AK12" s="20">
        <v>0</v>
      </c>
      <c r="AL12" s="70">
        <v>280</v>
      </c>
      <c r="AM12" s="20">
        <v>5</v>
      </c>
      <c r="AN12" s="54">
        <v>2</v>
      </c>
      <c r="AO12" s="20">
        <v>3</v>
      </c>
      <c r="AP12" s="105">
        <v>2</v>
      </c>
      <c r="AQ12" s="38">
        <f t="shared" si="0"/>
        <v>305</v>
      </c>
      <c r="AR12" s="94">
        <v>56697</v>
      </c>
      <c r="AS12" s="114">
        <f t="shared" si="1"/>
        <v>5.3794733407411321</v>
      </c>
    </row>
    <row r="13" spans="1:45" ht="15.75" thickBot="1">
      <c r="A13" s="21" t="s">
        <v>137</v>
      </c>
      <c r="B13" s="21" t="s">
        <v>138</v>
      </c>
      <c r="C13" s="13" t="s">
        <v>154</v>
      </c>
      <c r="D13" s="21" t="s">
        <v>155</v>
      </c>
      <c r="E13" s="13" t="s">
        <v>156</v>
      </c>
      <c r="F13" s="76">
        <v>956</v>
      </c>
      <c r="G13" s="77">
        <v>29</v>
      </c>
      <c r="H13" s="77">
        <v>72</v>
      </c>
      <c r="I13" s="78">
        <v>4</v>
      </c>
      <c r="J13" s="78">
        <v>19</v>
      </c>
      <c r="K13" s="78">
        <v>8</v>
      </c>
      <c r="L13" s="78">
        <v>2</v>
      </c>
      <c r="M13" s="77">
        <v>33</v>
      </c>
      <c r="N13" s="78">
        <v>2</v>
      </c>
      <c r="O13" s="78">
        <v>12</v>
      </c>
      <c r="P13" s="78">
        <v>10</v>
      </c>
      <c r="Q13" s="78">
        <v>3</v>
      </c>
      <c r="R13" s="78">
        <v>3</v>
      </c>
      <c r="S13" s="79">
        <v>236</v>
      </c>
      <c r="T13" s="78">
        <v>15</v>
      </c>
      <c r="U13" s="78">
        <v>6</v>
      </c>
      <c r="V13" s="78">
        <v>13</v>
      </c>
      <c r="W13" s="77">
        <v>77</v>
      </c>
      <c r="X13" s="78">
        <v>4</v>
      </c>
      <c r="Y13" s="78">
        <v>6</v>
      </c>
      <c r="Z13" s="78">
        <v>2</v>
      </c>
      <c r="AA13" s="80">
        <v>43</v>
      </c>
      <c r="AB13" s="80">
        <v>22</v>
      </c>
      <c r="AC13" s="79">
        <v>268</v>
      </c>
      <c r="AD13" s="78">
        <v>24</v>
      </c>
      <c r="AE13" s="81">
        <v>0</v>
      </c>
      <c r="AF13" s="82">
        <v>43</v>
      </c>
      <c r="AH13" s="93" t="s">
        <v>118</v>
      </c>
      <c r="AI13" s="60">
        <v>0</v>
      </c>
      <c r="AJ13" s="66">
        <v>150</v>
      </c>
      <c r="AK13" s="20">
        <v>0</v>
      </c>
      <c r="AL13" s="20">
        <v>0</v>
      </c>
      <c r="AM13" s="20">
        <v>1</v>
      </c>
      <c r="AN13" s="54">
        <v>1</v>
      </c>
      <c r="AO13" s="20">
        <v>0</v>
      </c>
      <c r="AP13" s="105">
        <v>12</v>
      </c>
      <c r="AQ13" s="38">
        <f t="shared" si="0"/>
        <v>164</v>
      </c>
      <c r="AR13" s="94">
        <v>46329</v>
      </c>
      <c r="AS13" s="113">
        <f t="shared" si="1"/>
        <v>3.5398994150532062</v>
      </c>
    </row>
    <row r="14" spans="1:45" ht="15.75" thickBot="1">
      <c r="A14" s="21" t="s">
        <v>169</v>
      </c>
      <c r="B14" s="21" t="s">
        <v>170</v>
      </c>
      <c r="C14" s="13" t="s">
        <v>151</v>
      </c>
      <c r="D14" s="21" t="s">
        <v>152</v>
      </c>
      <c r="E14" s="13" t="s">
        <v>153</v>
      </c>
      <c r="F14" s="83">
        <v>271</v>
      </c>
      <c r="G14" s="84">
        <v>4</v>
      </c>
      <c r="H14" s="84">
        <v>6</v>
      </c>
      <c r="I14" s="84"/>
      <c r="J14" s="85">
        <v>97</v>
      </c>
      <c r="K14" s="84">
        <v>2</v>
      </c>
      <c r="L14" s="84">
        <v>2</v>
      </c>
      <c r="M14" s="84">
        <v>6</v>
      </c>
      <c r="N14" s="84">
        <v>4</v>
      </c>
      <c r="O14" s="84">
        <v>23</v>
      </c>
      <c r="P14" s="84">
        <v>8</v>
      </c>
      <c r="Q14" s="84">
        <v>0</v>
      </c>
      <c r="R14" s="84">
        <v>0</v>
      </c>
      <c r="S14" s="84">
        <v>3</v>
      </c>
      <c r="T14" s="84">
        <v>32</v>
      </c>
      <c r="U14" s="84">
        <v>0</v>
      </c>
      <c r="V14" s="84">
        <v>27</v>
      </c>
      <c r="W14" s="84">
        <v>3</v>
      </c>
      <c r="X14" s="84">
        <v>1</v>
      </c>
      <c r="Y14" s="84">
        <v>4</v>
      </c>
      <c r="Z14" s="84">
        <v>0</v>
      </c>
      <c r="AA14" s="84">
        <v>2</v>
      </c>
      <c r="AB14" s="84">
        <v>8</v>
      </c>
      <c r="AC14" s="84">
        <v>4</v>
      </c>
      <c r="AD14" s="86">
        <v>25</v>
      </c>
      <c r="AE14" s="86">
        <v>0</v>
      </c>
      <c r="AF14" s="86">
        <v>10</v>
      </c>
      <c r="AH14" s="93" t="s">
        <v>119</v>
      </c>
      <c r="AI14" s="61">
        <v>5</v>
      </c>
      <c r="AJ14" s="65">
        <v>54</v>
      </c>
      <c r="AK14" s="20">
        <v>0</v>
      </c>
      <c r="AL14" s="20">
        <v>0</v>
      </c>
      <c r="AM14" s="20">
        <v>2</v>
      </c>
      <c r="AN14" s="65">
        <v>16</v>
      </c>
      <c r="AO14" s="20">
        <v>0</v>
      </c>
      <c r="AP14" s="105">
        <v>10</v>
      </c>
      <c r="AQ14" s="38">
        <f t="shared" si="0"/>
        <v>87</v>
      </c>
      <c r="AR14" s="94">
        <v>64659</v>
      </c>
      <c r="AS14" s="122">
        <f t="shared" si="1"/>
        <v>1.3455203451955644</v>
      </c>
    </row>
    <row r="15" spans="1:45" ht="15.75" thickBot="1">
      <c r="A15" s="21" t="s">
        <v>169</v>
      </c>
      <c r="B15" s="21" t="s">
        <v>170</v>
      </c>
      <c r="C15" s="13" t="s">
        <v>154</v>
      </c>
      <c r="D15" s="21" t="s">
        <v>155</v>
      </c>
      <c r="E15" s="13" t="s">
        <v>156</v>
      </c>
      <c r="F15" s="64">
        <v>80</v>
      </c>
      <c r="G15" s="54">
        <v>2</v>
      </c>
      <c r="H15" s="20">
        <v>5</v>
      </c>
      <c r="I15" s="20">
        <v>1</v>
      </c>
      <c r="J15" s="20">
        <v>7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1</v>
      </c>
      <c r="Q15" s="20">
        <v>0</v>
      </c>
      <c r="R15" s="20">
        <v>0</v>
      </c>
      <c r="S15" s="20">
        <v>20</v>
      </c>
      <c r="T15" s="20">
        <v>2</v>
      </c>
      <c r="U15" s="20">
        <v>0</v>
      </c>
      <c r="V15" s="54">
        <v>0</v>
      </c>
      <c r="W15" s="54">
        <v>10</v>
      </c>
      <c r="X15" s="54">
        <v>0</v>
      </c>
      <c r="Y15" s="54">
        <v>0</v>
      </c>
      <c r="Z15" s="54">
        <v>0</v>
      </c>
      <c r="AA15" s="54">
        <v>1</v>
      </c>
      <c r="AB15" s="54">
        <v>1</v>
      </c>
      <c r="AC15" s="54">
        <v>26</v>
      </c>
      <c r="AD15" s="20">
        <v>1</v>
      </c>
      <c r="AE15" s="20">
        <v>0</v>
      </c>
      <c r="AF15" s="20">
        <v>3</v>
      </c>
      <c r="AH15" s="93" t="s">
        <v>120</v>
      </c>
      <c r="AI15" s="62">
        <v>251</v>
      </c>
      <c r="AJ15" s="54">
        <v>5</v>
      </c>
      <c r="AK15" s="20">
        <v>0</v>
      </c>
      <c r="AL15" s="20">
        <v>14</v>
      </c>
      <c r="AM15" s="20">
        <v>61</v>
      </c>
      <c r="AN15" s="54">
        <v>3</v>
      </c>
      <c r="AO15" s="20">
        <v>2</v>
      </c>
      <c r="AP15" s="105">
        <v>3</v>
      </c>
      <c r="AQ15" s="38">
        <f t="shared" si="0"/>
        <v>339</v>
      </c>
      <c r="AR15" s="94">
        <v>110818</v>
      </c>
      <c r="AS15" s="116">
        <f t="shared" si="1"/>
        <v>3.0590698262015197</v>
      </c>
    </row>
    <row r="16" spans="1:45" ht="15.75" thickBot="1">
      <c r="A16" s="21" t="s">
        <v>164</v>
      </c>
      <c r="B16" s="21" t="s">
        <v>165</v>
      </c>
      <c r="C16" s="13" t="s">
        <v>151</v>
      </c>
      <c r="D16" s="21" t="s">
        <v>152</v>
      </c>
      <c r="E16" s="13" t="s">
        <v>153</v>
      </c>
      <c r="F16" s="64">
        <v>156</v>
      </c>
      <c r="G16" s="20">
        <v>1</v>
      </c>
      <c r="H16" s="20"/>
      <c r="I16" s="20"/>
      <c r="J16" s="38">
        <v>44</v>
      </c>
      <c r="K16" s="20">
        <v>0</v>
      </c>
      <c r="L16" s="20">
        <v>2</v>
      </c>
      <c r="M16" s="20">
        <v>1</v>
      </c>
      <c r="N16" s="20">
        <v>5</v>
      </c>
      <c r="O16" s="20">
        <v>8</v>
      </c>
      <c r="P16" s="20">
        <v>6</v>
      </c>
      <c r="Q16" s="20">
        <v>1</v>
      </c>
      <c r="R16" s="54">
        <v>1</v>
      </c>
      <c r="S16" s="54">
        <v>3</v>
      </c>
      <c r="T16" s="54">
        <v>22</v>
      </c>
      <c r="U16" s="54">
        <v>2</v>
      </c>
      <c r="V16" s="54">
        <v>8</v>
      </c>
      <c r="W16" s="54">
        <v>4</v>
      </c>
      <c r="X16" s="54">
        <v>2</v>
      </c>
      <c r="Y16" s="54">
        <v>2</v>
      </c>
      <c r="Z16" s="54">
        <v>7</v>
      </c>
      <c r="AA16" s="54">
        <v>5</v>
      </c>
      <c r="AB16" s="54">
        <v>1</v>
      </c>
      <c r="AC16" s="54">
        <v>7</v>
      </c>
      <c r="AD16" s="54">
        <v>10</v>
      </c>
      <c r="AE16" s="54">
        <v>8</v>
      </c>
      <c r="AF16" s="54">
        <v>6</v>
      </c>
      <c r="AH16" s="93" t="s">
        <v>121</v>
      </c>
      <c r="AI16" s="61">
        <v>1</v>
      </c>
      <c r="AJ16" s="54">
        <v>6</v>
      </c>
      <c r="AK16" s="20">
        <v>0</v>
      </c>
      <c r="AL16" s="20">
        <v>27</v>
      </c>
      <c r="AM16" s="20">
        <v>11</v>
      </c>
      <c r="AN16" s="20">
        <v>0</v>
      </c>
      <c r="AO16" s="70">
        <v>96</v>
      </c>
      <c r="AP16" s="105">
        <v>3</v>
      </c>
      <c r="AQ16" s="38">
        <f t="shared" si="0"/>
        <v>144</v>
      </c>
      <c r="AR16" s="94">
        <v>55397</v>
      </c>
      <c r="AS16" s="116">
        <f t="shared" si="1"/>
        <v>2.5994187410870624</v>
      </c>
    </row>
    <row r="17" spans="5:45" ht="15.75" thickBot="1">
      <c r="AH17" s="93" t="s">
        <v>122</v>
      </c>
      <c r="AI17" s="61">
        <v>1</v>
      </c>
      <c r="AJ17" s="54">
        <v>14</v>
      </c>
      <c r="AK17" s="20">
        <v>0</v>
      </c>
      <c r="AL17" s="20">
        <v>3</v>
      </c>
      <c r="AM17" s="20">
        <v>0</v>
      </c>
      <c r="AN17" s="54">
        <v>1</v>
      </c>
      <c r="AO17" s="20">
        <v>0</v>
      </c>
      <c r="AP17" s="106">
        <v>236</v>
      </c>
      <c r="AQ17" s="38">
        <f t="shared" si="0"/>
        <v>255</v>
      </c>
      <c r="AR17" s="94">
        <v>60438</v>
      </c>
      <c r="AS17" s="113">
        <f t="shared" si="1"/>
        <v>4.2191998411595355</v>
      </c>
    </row>
    <row r="18" spans="5:45" ht="77.25" customHeight="1" thickBot="1">
      <c r="E18" s="87" t="s">
        <v>322</v>
      </c>
      <c r="F18" s="54">
        <f>SUM(F6:F13)</f>
        <v>6318</v>
      </c>
      <c r="G18" s="119">
        <f>SUM(G6:G13)</f>
        <v>47</v>
      </c>
      <c r="H18" s="119">
        <f t="shared" ref="H18:AF18" si="2">SUM(H6:H13)</f>
        <v>117</v>
      </c>
      <c r="I18" s="118">
        <f t="shared" si="2"/>
        <v>520</v>
      </c>
      <c r="J18" s="118">
        <f t="shared" si="2"/>
        <v>478</v>
      </c>
      <c r="K18" s="119">
        <f t="shared" si="2"/>
        <v>238</v>
      </c>
      <c r="L18" s="117">
        <f t="shared" si="2"/>
        <v>265</v>
      </c>
      <c r="M18" s="120">
        <f t="shared" si="2"/>
        <v>178</v>
      </c>
      <c r="N18" s="117">
        <f t="shared" si="2"/>
        <v>305</v>
      </c>
      <c r="O18" s="118">
        <f t="shared" si="2"/>
        <v>164</v>
      </c>
      <c r="P18" s="120">
        <f t="shared" si="2"/>
        <v>87</v>
      </c>
      <c r="Q18" s="119">
        <f t="shared" si="2"/>
        <v>339</v>
      </c>
      <c r="R18" s="119">
        <f t="shared" si="2"/>
        <v>144</v>
      </c>
      <c r="S18" s="118">
        <f t="shared" si="2"/>
        <v>255</v>
      </c>
      <c r="T18" s="118">
        <f t="shared" si="2"/>
        <v>283</v>
      </c>
      <c r="U18" s="118">
        <f t="shared" si="2"/>
        <v>215</v>
      </c>
      <c r="V18" s="120">
        <f t="shared" si="2"/>
        <v>249</v>
      </c>
      <c r="W18" s="120">
        <f t="shared" si="2"/>
        <v>127</v>
      </c>
      <c r="X18" s="119">
        <f t="shared" si="2"/>
        <v>288</v>
      </c>
      <c r="Y18" s="119">
        <f t="shared" si="2"/>
        <v>97</v>
      </c>
      <c r="Z18" s="117">
        <f t="shared" si="2"/>
        <v>322</v>
      </c>
      <c r="AA18" s="119">
        <f t="shared" si="2"/>
        <v>60</v>
      </c>
      <c r="AB18" s="119">
        <f t="shared" si="2"/>
        <v>111</v>
      </c>
      <c r="AC18" s="117">
        <f t="shared" si="2"/>
        <v>283</v>
      </c>
      <c r="AD18" s="119">
        <f t="shared" si="2"/>
        <v>299</v>
      </c>
      <c r="AE18" s="117">
        <f t="shared" si="2"/>
        <v>263</v>
      </c>
      <c r="AF18" s="20">
        <f t="shared" si="2"/>
        <v>473</v>
      </c>
      <c r="AH18" s="93" t="s">
        <v>123</v>
      </c>
      <c r="AI18" s="60">
        <v>0</v>
      </c>
      <c r="AJ18" s="66">
        <v>238</v>
      </c>
      <c r="AK18" s="20">
        <v>0</v>
      </c>
      <c r="AL18" s="20">
        <v>26</v>
      </c>
      <c r="AM18" s="20">
        <v>0</v>
      </c>
      <c r="AN18" s="54">
        <v>4</v>
      </c>
      <c r="AO18" s="20">
        <v>0</v>
      </c>
      <c r="AP18" s="105">
        <v>15</v>
      </c>
      <c r="AQ18" s="38">
        <f t="shared" si="0"/>
        <v>283</v>
      </c>
      <c r="AR18" s="94">
        <v>63863</v>
      </c>
      <c r="AS18" s="113">
        <f t="shared" si="1"/>
        <v>4.431360881887791</v>
      </c>
    </row>
    <row r="19" spans="5:45" ht="51.75" customHeight="1" thickBot="1">
      <c r="E19" s="87" t="s">
        <v>323</v>
      </c>
      <c r="F19" s="88">
        <v>1737518</v>
      </c>
      <c r="G19" s="89">
        <v>18110</v>
      </c>
      <c r="H19" s="90">
        <v>52983</v>
      </c>
      <c r="I19" s="90">
        <v>109325</v>
      </c>
      <c r="J19" s="90">
        <v>99023</v>
      </c>
      <c r="K19" s="90">
        <v>94288</v>
      </c>
      <c r="L19" s="90">
        <v>50874</v>
      </c>
      <c r="M19" s="90">
        <v>90843</v>
      </c>
      <c r="N19" s="90">
        <v>56697</v>
      </c>
      <c r="O19" s="90">
        <v>46329</v>
      </c>
      <c r="P19" s="90">
        <v>64659</v>
      </c>
      <c r="Q19" s="90">
        <v>110818</v>
      </c>
      <c r="R19" s="90">
        <v>55397</v>
      </c>
      <c r="S19" s="90">
        <v>60438</v>
      </c>
      <c r="T19" s="90">
        <v>63863</v>
      </c>
      <c r="U19" s="90">
        <v>59028</v>
      </c>
      <c r="V19" s="90">
        <v>134598</v>
      </c>
      <c r="W19" s="90">
        <v>78160</v>
      </c>
      <c r="X19" s="90">
        <v>89580</v>
      </c>
      <c r="Y19" s="90">
        <v>50357</v>
      </c>
      <c r="Z19" s="90">
        <v>44290</v>
      </c>
      <c r="AA19" s="90">
        <v>22083</v>
      </c>
      <c r="AB19" s="90">
        <v>38789</v>
      </c>
      <c r="AC19" s="90">
        <v>51999</v>
      </c>
      <c r="AD19" s="90">
        <v>154907</v>
      </c>
      <c r="AE19" s="90">
        <v>40080</v>
      </c>
      <c r="AF19" s="13"/>
      <c r="AH19" s="93" t="s">
        <v>124</v>
      </c>
      <c r="AI19" s="62">
        <v>178</v>
      </c>
      <c r="AJ19" s="54">
        <v>10</v>
      </c>
      <c r="AK19" s="20">
        <v>1</v>
      </c>
      <c r="AL19" s="54">
        <v>3</v>
      </c>
      <c r="AM19" s="20">
        <v>3</v>
      </c>
      <c r="AN19" s="54">
        <v>12</v>
      </c>
      <c r="AO19" s="20">
        <v>2</v>
      </c>
      <c r="AP19" s="105">
        <v>6</v>
      </c>
      <c r="AQ19" s="38">
        <f t="shared" si="0"/>
        <v>215</v>
      </c>
      <c r="AR19" s="94">
        <v>59028</v>
      </c>
      <c r="AS19" s="113">
        <f t="shared" si="1"/>
        <v>3.6423392288405503</v>
      </c>
    </row>
    <row r="20" spans="5:45" ht="24.75" customHeight="1" thickBot="1">
      <c r="E20" s="13" t="s">
        <v>324</v>
      </c>
      <c r="F20" s="91">
        <f>SUM(F18/F19*1000)</f>
        <v>3.6362213225992477</v>
      </c>
      <c r="G20" s="116">
        <f t="shared" ref="G20:AE20" si="3">SUM(G18/G19*1000)</f>
        <v>2.5952512424075098</v>
      </c>
      <c r="H20" s="116">
        <f t="shared" si="3"/>
        <v>2.2082554781722443</v>
      </c>
      <c r="I20" s="113">
        <f t="shared" si="3"/>
        <v>4.7564600960439058</v>
      </c>
      <c r="J20" s="113">
        <f t="shared" si="3"/>
        <v>4.8271613665512048</v>
      </c>
      <c r="K20" s="116">
        <f t="shared" si="3"/>
        <v>2.5241812319701338</v>
      </c>
      <c r="L20" s="115">
        <f t="shared" si="3"/>
        <v>5.2089475960215434</v>
      </c>
      <c r="M20" s="122">
        <f t="shared" si="3"/>
        <v>1.9594245016126723</v>
      </c>
      <c r="N20" s="115">
        <f t="shared" si="3"/>
        <v>5.3794733407411321</v>
      </c>
      <c r="O20" s="113">
        <f t="shared" si="3"/>
        <v>3.5398994150532062</v>
      </c>
      <c r="P20" s="122">
        <f t="shared" si="3"/>
        <v>1.3455203451955644</v>
      </c>
      <c r="Q20" s="116">
        <f t="shared" si="3"/>
        <v>3.0590698262015197</v>
      </c>
      <c r="R20" s="116">
        <f t="shared" si="3"/>
        <v>2.5994187410870624</v>
      </c>
      <c r="S20" s="113">
        <f t="shared" si="3"/>
        <v>4.2191998411595355</v>
      </c>
      <c r="T20" s="113">
        <f t="shared" si="3"/>
        <v>4.431360881887791</v>
      </c>
      <c r="U20" s="113">
        <f t="shared" si="3"/>
        <v>3.6423392288405503</v>
      </c>
      <c r="V20" s="122">
        <f t="shared" si="3"/>
        <v>1.8499531939553338</v>
      </c>
      <c r="W20" s="122">
        <f t="shared" si="3"/>
        <v>1.6248720573183213</v>
      </c>
      <c r="X20" s="116">
        <f t="shared" si="3"/>
        <v>3.2150033489618219</v>
      </c>
      <c r="Y20" s="121">
        <f t="shared" si="3"/>
        <v>1.9262465992811326</v>
      </c>
      <c r="Z20" s="115">
        <f t="shared" si="3"/>
        <v>7.2702641679837434</v>
      </c>
      <c r="AA20" s="116">
        <f t="shared" si="3"/>
        <v>2.7170221437304716</v>
      </c>
      <c r="AB20" s="116">
        <f t="shared" si="3"/>
        <v>2.8616360308334836</v>
      </c>
      <c r="AC20" s="115">
        <f t="shared" si="3"/>
        <v>5.442412354083733</v>
      </c>
      <c r="AD20" s="121">
        <f t="shared" si="3"/>
        <v>1.9301903722878888</v>
      </c>
      <c r="AE20" s="115">
        <f t="shared" si="3"/>
        <v>6.5618762475049897</v>
      </c>
      <c r="AF20" s="92"/>
      <c r="AH20" s="93" t="s">
        <v>125</v>
      </c>
      <c r="AI20" s="61">
        <v>14</v>
      </c>
      <c r="AJ20" s="65">
        <v>85</v>
      </c>
      <c r="AK20" s="20">
        <v>0</v>
      </c>
      <c r="AL20" s="65">
        <v>44</v>
      </c>
      <c r="AM20" s="20">
        <v>8</v>
      </c>
      <c r="AN20" s="65">
        <v>82</v>
      </c>
      <c r="AO20" s="20">
        <v>3</v>
      </c>
      <c r="AP20" s="105">
        <v>13</v>
      </c>
      <c r="AQ20" s="38">
        <f t="shared" si="0"/>
        <v>249</v>
      </c>
      <c r="AR20" s="94">
        <v>134598</v>
      </c>
      <c r="AS20" s="124">
        <f t="shared" si="1"/>
        <v>1.8499531939553338</v>
      </c>
    </row>
    <row r="21" spans="5:45" ht="15.75" thickBot="1">
      <c r="AH21" s="93" t="s">
        <v>126</v>
      </c>
      <c r="AI21" s="61">
        <v>2</v>
      </c>
      <c r="AJ21" s="65">
        <v>37</v>
      </c>
      <c r="AK21" s="20">
        <v>2</v>
      </c>
      <c r="AL21" s="54">
        <v>3</v>
      </c>
      <c r="AM21" s="20">
        <v>0</v>
      </c>
      <c r="AN21" s="54">
        <v>5</v>
      </c>
      <c r="AO21" s="20">
        <v>1</v>
      </c>
      <c r="AP21" s="104">
        <v>77</v>
      </c>
      <c r="AQ21" s="38">
        <f t="shared" si="0"/>
        <v>127</v>
      </c>
      <c r="AR21" s="94">
        <v>78160</v>
      </c>
      <c r="AS21" s="124">
        <f t="shared" si="1"/>
        <v>1.6248720573183213</v>
      </c>
    </row>
    <row r="22" spans="5:45" ht="15.75" thickBot="1">
      <c r="AH22" s="95" t="s">
        <v>127</v>
      </c>
      <c r="AI22" s="61">
        <v>3</v>
      </c>
      <c r="AJ22" s="54">
        <v>2</v>
      </c>
      <c r="AK22" s="20">
        <v>0</v>
      </c>
      <c r="AL22" s="54">
        <v>7</v>
      </c>
      <c r="AM22" s="20">
        <v>20</v>
      </c>
      <c r="AN22" s="54">
        <v>1</v>
      </c>
      <c r="AO22" s="70">
        <v>251</v>
      </c>
      <c r="AP22" s="105">
        <v>4</v>
      </c>
      <c r="AQ22" s="38">
        <f t="shared" si="0"/>
        <v>288</v>
      </c>
      <c r="AR22" s="94">
        <v>89580</v>
      </c>
      <c r="AS22" s="116">
        <f t="shared" si="1"/>
        <v>3.2150033489618219</v>
      </c>
    </row>
    <row r="23" spans="5:45" ht="15.75" thickBot="1">
      <c r="AH23" s="93" t="s">
        <v>128</v>
      </c>
      <c r="AI23" s="61">
        <v>12</v>
      </c>
      <c r="AJ23" s="67">
        <v>31</v>
      </c>
      <c r="AK23" s="20">
        <v>14</v>
      </c>
      <c r="AL23" s="54">
        <v>7</v>
      </c>
      <c r="AM23" s="20">
        <v>4</v>
      </c>
      <c r="AN23" s="67">
        <v>23</v>
      </c>
      <c r="AO23" s="20">
        <v>0</v>
      </c>
      <c r="AP23" s="105">
        <v>6</v>
      </c>
      <c r="AQ23" s="38">
        <f t="shared" si="0"/>
        <v>97</v>
      </c>
      <c r="AR23" s="94">
        <v>50357</v>
      </c>
      <c r="AS23" s="116">
        <f t="shared" si="1"/>
        <v>1.9262465992811326</v>
      </c>
    </row>
    <row r="24" spans="5:45" ht="15.75" thickBot="1">
      <c r="AH24" s="95" t="s">
        <v>129</v>
      </c>
      <c r="AI24" s="61">
        <v>1</v>
      </c>
      <c r="AJ24" s="68">
        <v>10</v>
      </c>
      <c r="AK24" s="20"/>
      <c r="AL24" s="54">
        <v>2</v>
      </c>
      <c r="AM24" s="70">
        <v>299</v>
      </c>
      <c r="AN24" s="54">
        <v>1</v>
      </c>
      <c r="AO24" s="20">
        <v>7</v>
      </c>
      <c r="AP24" s="105">
        <v>2</v>
      </c>
      <c r="AQ24" s="38">
        <f t="shared" si="0"/>
        <v>322</v>
      </c>
      <c r="AR24" s="94">
        <v>44290</v>
      </c>
      <c r="AS24" s="115">
        <f t="shared" si="1"/>
        <v>7.2702641679837434</v>
      </c>
    </row>
    <row r="25" spans="5:45" ht="15.75" thickBot="1">
      <c r="AH25" s="93" t="s">
        <v>130</v>
      </c>
      <c r="AI25" s="61">
        <v>1</v>
      </c>
      <c r="AJ25" s="67">
        <v>15</v>
      </c>
      <c r="AK25" s="20">
        <v>1</v>
      </c>
      <c r="AL25" s="20">
        <v>0</v>
      </c>
      <c r="AM25" s="20">
        <v>0</v>
      </c>
      <c r="AN25" s="20">
        <v>0</v>
      </c>
      <c r="AO25" s="20">
        <v>0</v>
      </c>
      <c r="AP25" s="107">
        <v>43</v>
      </c>
      <c r="AQ25" s="38">
        <f t="shared" si="0"/>
        <v>60</v>
      </c>
      <c r="AR25" s="94">
        <v>22083</v>
      </c>
      <c r="AS25" s="116">
        <f t="shared" si="1"/>
        <v>2.7170221437304716</v>
      </c>
    </row>
    <row r="26" spans="5:45" ht="15.75" thickBot="1">
      <c r="AH26" s="93" t="s">
        <v>45</v>
      </c>
      <c r="AI26" s="61">
        <v>3</v>
      </c>
      <c r="AJ26" s="67">
        <v>41</v>
      </c>
      <c r="AK26" s="72">
        <v>37</v>
      </c>
      <c r="AL26" s="20">
        <v>2</v>
      </c>
      <c r="AM26" s="20">
        <v>1</v>
      </c>
      <c r="AN26" s="54">
        <v>4</v>
      </c>
      <c r="AO26" s="20">
        <v>1</v>
      </c>
      <c r="AP26" s="107">
        <v>22</v>
      </c>
      <c r="AQ26" s="38">
        <f t="shared" si="0"/>
        <v>111</v>
      </c>
      <c r="AR26" s="94">
        <v>38789</v>
      </c>
      <c r="AS26" s="116">
        <f t="shared" si="1"/>
        <v>2.8616360308334836</v>
      </c>
    </row>
    <row r="27" spans="5:45" ht="15.75" thickBot="1">
      <c r="AH27" s="93" t="s">
        <v>46</v>
      </c>
      <c r="AI27" s="60">
        <v>0</v>
      </c>
      <c r="AJ27" s="68">
        <v>15</v>
      </c>
      <c r="AK27" s="20">
        <v>0</v>
      </c>
      <c r="AL27" s="20">
        <v>0</v>
      </c>
      <c r="AM27" s="20">
        <v>0</v>
      </c>
      <c r="AN27" s="20">
        <v>0</v>
      </c>
      <c r="AO27" s="75">
        <v>0</v>
      </c>
      <c r="AP27" s="106">
        <v>268</v>
      </c>
      <c r="AQ27" s="38">
        <f t="shared" si="0"/>
        <v>283</v>
      </c>
      <c r="AR27" s="94">
        <v>51999</v>
      </c>
      <c r="AS27" s="114">
        <f t="shared" si="1"/>
        <v>5.442412354083733</v>
      </c>
    </row>
    <row r="28" spans="5:45" ht="15.75" thickBot="1">
      <c r="AH28" s="95" t="s">
        <v>47</v>
      </c>
      <c r="AI28" s="61">
        <v>21</v>
      </c>
      <c r="AJ28" s="67">
        <v>95</v>
      </c>
      <c r="AK28" s="20">
        <v>1</v>
      </c>
      <c r="AL28" s="20">
        <v>28</v>
      </c>
      <c r="AM28" s="20">
        <v>13</v>
      </c>
      <c r="AN28" s="67">
        <v>111</v>
      </c>
      <c r="AO28" s="20">
        <v>6</v>
      </c>
      <c r="AP28" s="105">
        <v>24</v>
      </c>
      <c r="AQ28" s="38">
        <f t="shared" si="0"/>
        <v>299</v>
      </c>
      <c r="AR28" s="94">
        <v>154907</v>
      </c>
      <c r="AS28" s="116">
        <f t="shared" si="1"/>
        <v>1.9301903722878888</v>
      </c>
    </row>
    <row r="29" spans="5:45" ht="15.75" thickBot="1">
      <c r="AH29" s="93" t="s">
        <v>48</v>
      </c>
      <c r="AI29" s="61">
        <v>2</v>
      </c>
      <c r="AJ29" s="54">
        <v>5</v>
      </c>
      <c r="AK29" s="20">
        <v>0</v>
      </c>
      <c r="AL29" s="20">
        <v>1</v>
      </c>
      <c r="AM29" s="70">
        <v>252</v>
      </c>
      <c r="AN29" s="20">
        <v>0</v>
      </c>
      <c r="AO29" s="20">
        <v>3</v>
      </c>
      <c r="AP29" s="108">
        <v>0</v>
      </c>
      <c r="AQ29" s="38">
        <f t="shared" si="0"/>
        <v>263</v>
      </c>
      <c r="AR29" s="94">
        <v>40080</v>
      </c>
      <c r="AS29" s="114">
        <f t="shared" si="1"/>
        <v>6.5618762475049897</v>
      </c>
    </row>
    <row r="30" spans="5:45" ht="15.75" thickBot="1">
      <c r="AH30" s="93" t="s">
        <v>131</v>
      </c>
      <c r="AI30" s="63">
        <v>173</v>
      </c>
      <c r="AJ30" s="69">
        <v>78</v>
      </c>
      <c r="AK30" s="73">
        <v>15</v>
      </c>
      <c r="AL30" s="73">
        <v>44</v>
      </c>
      <c r="AM30" s="74">
        <v>82</v>
      </c>
      <c r="AN30" s="69">
        <v>12</v>
      </c>
      <c r="AO30" s="73">
        <v>26</v>
      </c>
      <c r="AP30" s="105">
        <v>43</v>
      </c>
      <c r="AQ30" s="38">
        <f t="shared" si="0"/>
        <v>473</v>
      </c>
      <c r="AS30" s="101"/>
    </row>
    <row r="31" spans="5:45" ht="15.75" thickBot="1">
      <c r="AH31" s="96" t="s">
        <v>2</v>
      </c>
      <c r="AI31" s="109">
        <v>1196</v>
      </c>
      <c r="AJ31" s="110">
        <v>1478</v>
      </c>
      <c r="AK31" s="110">
        <v>351</v>
      </c>
      <c r="AL31" s="110">
        <v>643</v>
      </c>
      <c r="AM31" s="110">
        <v>991</v>
      </c>
      <c r="AN31" s="110">
        <v>298</v>
      </c>
      <c r="AO31" s="110">
        <v>405</v>
      </c>
      <c r="AP31" s="111">
        <v>956</v>
      </c>
      <c r="AQ31" s="38">
        <f t="shared" si="0"/>
        <v>6318</v>
      </c>
      <c r="AR31" s="21">
        <v>1737518</v>
      </c>
      <c r="AS31" s="112">
        <f t="shared" si="1"/>
        <v>3.6362213225992477</v>
      </c>
    </row>
    <row r="33" spans="42:45">
      <c r="AS33" s="102"/>
    </row>
    <row r="37" spans="42:45">
      <c r="AP37" s="102"/>
      <c r="AQ37" s="102"/>
    </row>
    <row r="58" spans="37:37">
      <c r="AK58" s="97"/>
    </row>
  </sheetData>
  <autoFilter ref="A4:AF4">
    <sortState ref="A2:AF14">
      <sortCondition ref="B1"/>
    </sortState>
  </autoFilter>
  <pageMargins left="0.7" right="0.7" top="0.75" bottom="0.75" header="0.3" footer="0.3"/>
  <pageSetup paperSize="9" orientation="portrait" horizontalDpi="300" verticalDpi="300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V38"/>
  <sheetViews>
    <sheetView zoomScale="85" zoomScaleNormal="85" workbookViewId="0">
      <pane xSplit="2" ySplit="11" topLeftCell="C25" activePane="bottomRight" state="frozen"/>
      <selection pane="topRight" activeCell="D1" sqref="D1"/>
      <selection pane="bottomLeft" activeCell="A3" sqref="A3"/>
      <selection pane="bottomRight" activeCell="A11" sqref="A11:V38"/>
    </sheetView>
  </sheetViews>
  <sheetFormatPr defaultRowHeight="15"/>
  <cols>
    <col min="1" max="1" width="7.85546875" style="16" customWidth="1"/>
    <col min="2" max="2" width="22.5703125" style="16" customWidth="1"/>
    <col min="3" max="3" width="9.140625" style="16"/>
    <col min="4" max="6" width="9.140625" style="16" customWidth="1"/>
    <col min="7" max="7" width="12.140625" style="16" customWidth="1"/>
    <col min="8" max="19" width="9.140625" style="16" customWidth="1"/>
    <col min="20" max="20" width="9.140625" style="16"/>
    <col min="21" max="21" width="11.28515625" style="16" customWidth="1"/>
    <col min="22" max="16384" width="9.140625" style="16"/>
  </cols>
  <sheetData>
    <row r="1" spans="1:22">
      <c r="B1" s="43" t="s">
        <v>292</v>
      </c>
      <c r="H1" s="43"/>
    </row>
    <row r="2" spans="1:22">
      <c r="B2" s="43" t="s">
        <v>365</v>
      </c>
    </row>
    <row r="3" spans="1:22" ht="10.5" customHeight="1">
      <c r="B3" s="434" t="s">
        <v>138</v>
      </c>
    </row>
    <row r="4" spans="1:22" ht="11.25" customHeight="1">
      <c r="B4" s="434" t="s">
        <v>160</v>
      </c>
    </row>
    <row r="5" spans="1:22" ht="10.5" customHeight="1">
      <c r="B5" s="434" t="s">
        <v>165</v>
      </c>
    </row>
    <row r="6" spans="1:22" ht="11.25" customHeight="1">
      <c r="B6" s="434" t="s">
        <v>167</v>
      </c>
    </row>
    <row r="7" spans="1:22" ht="10.5" customHeight="1">
      <c r="B7" s="434" t="s">
        <v>170</v>
      </c>
    </row>
    <row r="8" spans="1:22" ht="11.25" customHeight="1">
      <c r="B8" s="434" t="s">
        <v>170</v>
      </c>
    </row>
    <row r="9" spans="1:22" ht="9.75" customHeight="1"/>
    <row r="10" spans="1:22">
      <c r="A10" s="125"/>
      <c r="B10" s="125"/>
      <c r="C10" s="126" t="s">
        <v>2</v>
      </c>
      <c r="D10" s="126" t="s">
        <v>2</v>
      </c>
      <c r="E10" s="126" t="s">
        <v>2</v>
      </c>
      <c r="F10" s="126" t="s">
        <v>2</v>
      </c>
      <c r="G10" s="126" t="s">
        <v>2</v>
      </c>
      <c r="H10" s="127" t="s">
        <v>2</v>
      </c>
      <c r="I10" s="126" t="s">
        <v>2</v>
      </c>
      <c r="J10" s="126" t="s">
        <v>2</v>
      </c>
      <c r="K10" s="126" t="s">
        <v>2</v>
      </c>
      <c r="L10" s="126" t="s">
        <v>2</v>
      </c>
      <c r="M10" s="126" t="s">
        <v>2</v>
      </c>
      <c r="N10" s="126" t="s">
        <v>2</v>
      </c>
      <c r="O10" s="126" t="s">
        <v>2</v>
      </c>
      <c r="P10" s="126" t="s">
        <v>2</v>
      </c>
      <c r="Q10" s="126" t="s">
        <v>2</v>
      </c>
      <c r="R10" s="126" t="s">
        <v>2</v>
      </c>
      <c r="S10" s="126" t="s">
        <v>2</v>
      </c>
      <c r="T10" s="20" t="s">
        <v>49</v>
      </c>
    </row>
    <row r="11" spans="1:22" ht="48.75" customHeight="1">
      <c r="A11" s="128" t="s">
        <v>361</v>
      </c>
      <c r="B11" s="128" t="s">
        <v>362</v>
      </c>
      <c r="C11" s="129" t="s">
        <v>343</v>
      </c>
      <c r="D11" s="129" t="s">
        <v>344</v>
      </c>
      <c r="E11" s="129" t="s">
        <v>345</v>
      </c>
      <c r="F11" s="129" t="s">
        <v>346</v>
      </c>
      <c r="G11" s="129" t="s">
        <v>347</v>
      </c>
      <c r="H11" s="129" t="s">
        <v>348</v>
      </c>
      <c r="I11" s="129" t="s">
        <v>349</v>
      </c>
      <c r="J11" s="129" t="s">
        <v>350</v>
      </c>
      <c r="K11" s="129" t="s">
        <v>351</v>
      </c>
      <c r="L11" s="129" t="s">
        <v>352</v>
      </c>
      <c r="M11" s="129" t="s">
        <v>353</v>
      </c>
      <c r="N11" s="129" t="s">
        <v>354</v>
      </c>
      <c r="O11" s="129" t="s">
        <v>355</v>
      </c>
      <c r="P11" s="129" t="s">
        <v>356</v>
      </c>
      <c r="Q11" s="129" t="s">
        <v>357</v>
      </c>
      <c r="R11" s="129" t="s">
        <v>358</v>
      </c>
      <c r="S11" s="435" t="s">
        <v>359</v>
      </c>
      <c r="T11" s="20" t="s">
        <v>1415</v>
      </c>
      <c r="U11" s="100" t="s">
        <v>1416</v>
      </c>
      <c r="V11" s="100" t="s">
        <v>1417</v>
      </c>
    </row>
    <row r="12" spans="1:22">
      <c r="A12" s="13" t="s">
        <v>104</v>
      </c>
      <c r="B12" s="13" t="s">
        <v>4</v>
      </c>
      <c r="C12" s="130">
        <v>12</v>
      </c>
      <c r="D12" s="130">
        <v>13</v>
      </c>
      <c r="E12" s="130">
        <v>3</v>
      </c>
      <c r="F12" s="130">
        <v>23</v>
      </c>
      <c r="G12" s="130">
        <v>1</v>
      </c>
      <c r="H12" s="130">
        <v>0</v>
      </c>
      <c r="I12" s="130">
        <v>1</v>
      </c>
      <c r="J12" s="130"/>
      <c r="K12" s="130">
        <v>2</v>
      </c>
      <c r="L12" s="130">
        <v>3</v>
      </c>
      <c r="M12" s="130"/>
      <c r="N12" s="130">
        <v>1</v>
      </c>
      <c r="O12" s="130">
        <v>3</v>
      </c>
      <c r="P12" s="130"/>
      <c r="Q12" s="130">
        <v>0</v>
      </c>
      <c r="R12" s="130"/>
      <c r="S12" s="146"/>
      <c r="T12" s="20">
        <f>SUM(C12:S12)</f>
        <v>62</v>
      </c>
      <c r="U12" s="13">
        <v>21921</v>
      </c>
      <c r="V12" s="91">
        <f>SUM(T12/U12*1000)</f>
        <v>2.8283381232608003</v>
      </c>
    </row>
    <row r="13" spans="1:22">
      <c r="A13" s="13" t="s">
        <v>5</v>
      </c>
      <c r="B13" s="13" t="s">
        <v>111</v>
      </c>
      <c r="C13" s="130">
        <v>22</v>
      </c>
      <c r="D13" s="130">
        <v>40</v>
      </c>
      <c r="E13" s="130">
        <v>2</v>
      </c>
      <c r="F13" s="130">
        <v>32</v>
      </c>
      <c r="G13" s="130">
        <v>9</v>
      </c>
      <c r="H13" s="130">
        <v>7</v>
      </c>
      <c r="I13" s="130">
        <v>6</v>
      </c>
      <c r="J13" s="130"/>
      <c r="K13" s="130">
        <v>3</v>
      </c>
      <c r="L13" s="130">
        <v>0</v>
      </c>
      <c r="M13" s="130"/>
      <c r="N13" s="130">
        <v>2</v>
      </c>
      <c r="O13" s="130">
        <v>8</v>
      </c>
      <c r="P13" s="130"/>
      <c r="Q13" s="130">
        <v>2</v>
      </c>
      <c r="R13" s="130">
        <v>3</v>
      </c>
      <c r="S13" s="146"/>
      <c r="T13" s="20">
        <f t="shared" ref="T13:T38" si="0">SUM(C13:S13)</f>
        <v>136</v>
      </c>
      <c r="U13" s="13">
        <v>65956</v>
      </c>
      <c r="V13" s="91">
        <f t="shared" ref="V13:V36" si="1">SUM(T13/U13*1000)</f>
        <v>2.0619807144156708</v>
      </c>
    </row>
    <row r="14" spans="1:22">
      <c r="A14" s="13" t="s">
        <v>7</v>
      </c>
      <c r="B14" s="13" t="s">
        <v>112</v>
      </c>
      <c r="C14" s="130">
        <v>84</v>
      </c>
      <c r="D14" s="130">
        <v>212</v>
      </c>
      <c r="E14" s="130">
        <v>21</v>
      </c>
      <c r="F14" s="130">
        <v>91</v>
      </c>
      <c r="G14" s="130">
        <v>15</v>
      </c>
      <c r="H14" s="130">
        <v>6</v>
      </c>
      <c r="I14" s="130">
        <v>33</v>
      </c>
      <c r="J14" s="130">
        <v>1</v>
      </c>
      <c r="K14" s="130">
        <v>36</v>
      </c>
      <c r="L14" s="130">
        <v>1</v>
      </c>
      <c r="M14" s="130">
        <v>1</v>
      </c>
      <c r="N14" s="130">
        <v>19</v>
      </c>
      <c r="O14" s="130">
        <v>18</v>
      </c>
      <c r="P14" s="130"/>
      <c r="Q14" s="130">
        <v>0</v>
      </c>
      <c r="R14" s="130">
        <v>3</v>
      </c>
      <c r="S14" s="146"/>
      <c r="T14" s="20">
        <f t="shared" si="0"/>
        <v>541</v>
      </c>
      <c r="U14" s="13">
        <v>135376</v>
      </c>
      <c r="V14" s="91">
        <f t="shared" si="1"/>
        <v>3.9962770358113699</v>
      </c>
    </row>
    <row r="15" spans="1:22">
      <c r="A15" s="13" t="s">
        <v>9</v>
      </c>
      <c r="B15" s="13" t="s">
        <v>113</v>
      </c>
      <c r="C15" s="130">
        <v>190</v>
      </c>
      <c r="D15" s="130">
        <v>119</v>
      </c>
      <c r="E15" s="130">
        <v>15</v>
      </c>
      <c r="F15" s="130">
        <v>138</v>
      </c>
      <c r="G15" s="130">
        <v>27</v>
      </c>
      <c r="H15" s="130">
        <v>19</v>
      </c>
      <c r="I15" s="130">
        <v>90</v>
      </c>
      <c r="J15" s="130">
        <v>8</v>
      </c>
      <c r="K15" s="130">
        <v>24</v>
      </c>
      <c r="L15" s="130">
        <v>1</v>
      </c>
      <c r="M15" s="130"/>
      <c r="N15" s="130">
        <v>5</v>
      </c>
      <c r="O15" s="130">
        <v>12</v>
      </c>
      <c r="P15" s="130"/>
      <c r="Q15" s="130">
        <v>2</v>
      </c>
      <c r="R15" s="130">
        <v>7</v>
      </c>
      <c r="S15" s="146"/>
      <c r="T15" s="20">
        <f t="shared" si="0"/>
        <v>657</v>
      </c>
      <c r="U15" s="13">
        <v>121186</v>
      </c>
      <c r="V15" s="91">
        <f t="shared" si="1"/>
        <v>5.4214183156470224</v>
      </c>
    </row>
    <row r="16" spans="1:22">
      <c r="A16" s="13" t="s">
        <v>11</v>
      </c>
      <c r="B16" s="13" t="s">
        <v>114</v>
      </c>
      <c r="C16" s="130">
        <v>32</v>
      </c>
      <c r="D16" s="130">
        <v>59</v>
      </c>
      <c r="E16" s="130">
        <v>5</v>
      </c>
      <c r="F16" s="130">
        <v>75</v>
      </c>
      <c r="G16" s="130">
        <v>12</v>
      </c>
      <c r="H16" s="130">
        <v>6</v>
      </c>
      <c r="I16" s="130">
        <v>36</v>
      </c>
      <c r="J16" s="130">
        <v>6</v>
      </c>
      <c r="K16" s="130">
        <v>8</v>
      </c>
      <c r="L16" s="130">
        <v>1</v>
      </c>
      <c r="M16" s="130"/>
      <c r="N16" s="130"/>
      <c r="O16" s="130">
        <v>2</v>
      </c>
      <c r="P16" s="130"/>
      <c r="Q16" s="130">
        <v>0</v>
      </c>
      <c r="R16" s="130">
        <v>6</v>
      </c>
      <c r="S16" s="146"/>
      <c r="T16" s="20">
        <f t="shared" si="0"/>
        <v>248</v>
      </c>
      <c r="U16" s="13">
        <v>114292</v>
      </c>
      <c r="V16" s="91">
        <f t="shared" si="1"/>
        <v>2.1698806565638891</v>
      </c>
    </row>
    <row r="17" spans="1:22">
      <c r="A17" s="13" t="s">
        <v>13</v>
      </c>
      <c r="B17" s="13" t="s">
        <v>115</v>
      </c>
      <c r="C17" s="130">
        <v>54</v>
      </c>
      <c r="D17" s="130">
        <v>103</v>
      </c>
      <c r="E17" s="130">
        <v>5</v>
      </c>
      <c r="F17" s="130">
        <v>53</v>
      </c>
      <c r="G17" s="130">
        <v>10</v>
      </c>
      <c r="H17" s="130">
        <v>5</v>
      </c>
      <c r="I17" s="130">
        <v>21</v>
      </c>
      <c r="J17" s="130">
        <v>1</v>
      </c>
      <c r="K17" s="130">
        <v>16</v>
      </c>
      <c r="L17" s="130">
        <v>0</v>
      </c>
      <c r="M17" s="130"/>
      <c r="N17" s="130">
        <v>3</v>
      </c>
      <c r="O17" s="130">
        <v>3</v>
      </c>
      <c r="P17" s="130"/>
      <c r="Q17" s="130">
        <v>2</v>
      </c>
      <c r="R17" s="130">
        <v>2</v>
      </c>
      <c r="S17" s="146"/>
      <c r="T17" s="20">
        <f t="shared" si="0"/>
        <v>278</v>
      </c>
      <c r="U17" s="13">
        <v>62439</v>
      </c>
      <c r="V17" s="91">
        <f t="shared" si="1"/>
        <v>4.452345489197457</v>
      </c>
    </row>
    <row r="18" spans="1:22">
      <c r="A18" s="13" t="s">
        <v>15</v>
      </c>
      <c r="B18" s="13" t="s">
        <v>116</v>
      </c>
      <c r="C18" s="130">
        <v>31</v>
      </c>
      <c r="D18" s="130">
        <v>27</v>
      </c>
      <c r="E18" s="130"/>
      <c r="F18" s="130">
        <v>53</v>
      </c>
      <c r="G18" s="130">
        <v>16</v>
      </c>
      <c r="H18" s="130">
        <v>15</v>
      </c>
      <c r="I18" s="130">
        <v>21</v>
      </c>
      <c r="J18" s="130">
        <v>1</v>
      </c>
      <c r="K18" s="130">
        <v>11</v>
      </c>
      <c r="L18" s="130">
        <v>0</v>
      </c>
      <c r="M18" s="130"/>
      <c r="N18" s="130">
        <v>1</v>
      </c>
      <c r="O18" s="130">
        <v>7</v>
      </c>
      <c r="P18" s="130"/>
      <c r="Q18" s="130">
        <v>2</v>
      </c>
      <c r="R18" s="130">
        <v>3</v>
      </c>
      <c r="S18" s="146"/>
      <c r="T18" s="20">
        <f t="shared" si="0"/>
        <v>188</v>
      </c>
      <c r="U18" s="13">
        <v>112378</v>
      </c>
      <c r="V18" s="91">
        <f t="shared" si="1"/>
        <v>1.6729253056648099</v>
      </c>
    </row>
    <row r="19" spans="1:22">
      <c r="A19" s="13" t="s">
        <v>19</v>
      </c>
      <c r="B19" s="13" t="s">
        <v>117</v>
      </c>
      <c r="C19" s="130">
        <v>68</v>
      </c>
      <c r="D19" s="130">
        <v>30</v>
      </c>
      <c r="E19" s="130">
        <v>9</v>
      </c>
      <c r="F19" s="130">
        <v>83</v>
      </c>
      <c r="G19" s="130">
        <v>6</v>
      </c>
      <c r="H19" s="130">
        <v>7</v>
      </c>
      <c r="I19" s="130">
        <v>75</v>
      </c>
      <c r="J19" s="130">
        <v>5</v>
      </c>
      <c r="K19" s="130">
        <v>21</v>
      </c>
      <c r="L19" s="130">
        <v>0</v>
      </c>
      <c r="M19" s="130"/>
      <c r="N19" s="130">
        <v>7</v>
      </c>
      <c r="O19" s="130">
        <v>6</v>
      </c>
      <c r="P19" s="130"/>
      <c r="Q19" s="130">
        <v>0</v>
      </c>
      <c r="R19" s="130">
        <v>3</v>
      </c>
      <c r="S19" s="146"/>
      <c r="T19" s="20">
        <f t="shared" si="0"/>
        <v>320</v>
      </c>
      <c r="U19" s="13">
        <v>69582</v>
      </c>
      <c r="V19" s="91">
        <f t="shared" si="1"/>
        <v>4.598890517662614</v>
      </c>
    </row>
    <row r="20" spans="1:22">
      <c r="A20" s="13" t="s">
        <v>21</v>
      </c>
      <c r="B20" s="13" t="s">
        <v>118</v>
      </c>
      <c r="C20" s="130">
        <v>59</v>
      </c>
      <c r="D20" s="130">
        <v>43</v>
      </c>
      <c r="E20" s="130">
        <v>1</v>
      </c>
      <c r="F20" s="130">
        <v>45</v>
      </c>
      <c r="G20" s="130">
        <v>15</v>
      </c>
      <c r="H20" s="130">
        <v>8</v>
      </c>
      <c r="I20" s="130">
        <v>22</v>
      </c>
      <c r="J20" s="130">
        <v>3</v>
      </c>
      <c r="K20" s="130">
        <v>13</v>
      </c>
      <c r="L20" s="130">
        <v>1</v>
      </c>
      <c r="M20" s="130"/>
      <c r="N20" s="130">
        <v>3</v>
      </c>
      <c r="O20" s="130">
        <v>9</v>
      </c>
      <c r="P20" s="130"/>
      <c r="Q20" s="130">
        <v>3</v>
      </c>
      <c r="R20" s="130">
        <v>2</v>
      </c>
      <c r="S20" s="146"/>
      <c r="T20" s="20">
        <f t="shared" si="0"/>
        <v>227</v>
      </c>
      <c r="U20" s="13">
        <v>56234</v>
      </c>
      <c r="V20" s="91">
        <f t="shared" si="1"/>
        <v>4.0367037735178011</v>
      </c>
    </row>
    <row r="21" spans="1:22">
      <c r="A21" s="13" t="s">
        <v>23</v>
      </c>
      <c r="B21" s="13" t="s">
        <v>119</v>
      </c>
      <c r="C21" s="130">
        <v>31</v>
      </c>
      <c r="D21" s="130">
        <v>28</v>
      </c>
      <c r="E21" s="130">
        <v>2</v>
      </c>
      <c r="F21" s="130">
        <v>51</v>
      </c>
      <c r="G21" s="130">
        <v>7</v>
      </c>
      <c r="H21" s="130">
        <v>8</v>
      </c>
      <c r="I21" s="130">
        <v>51</v>
      </c>
      <c r="J21" s="130">
        <v>2</v>
      </c>
      <c r="K21" s="130">
        <v>15</v>
      </c>
      <c r="L21" s="130">
        <v>2</v>
      </c>
      <c r="M21" s="130"/>
      <c r="N21" s="130">
        <v>3</v>
      </c>
      <c r="O21" s="130">
        <v>5</v>
      </c>
      <c r="P21" s="130"/>
      <c r="Q21" s="130">
        <v>0</v>
      </c>
      <c r="R21" s="130">
        <v>9</v>
      </c>
      <c r="S21" s="146"/>
      <c r="T21" s="20">
        <f t="shared" si="0"/>
        <v>214</v>
      </c>
      <c r="U21" s="13">
        <v>80555</v>
      </c>
      <c r="V21" s="91">
        <f t="shared" si="1"/>
        <v>2.6565700453106573</v>
      </c>
    </row>
    <row r="22" spans="1:22">
      <c r="A22" s="13" t="s">
        <v>25</v>
      </c>
      <c r="B22" s="13" t="s">
        <v>120</v>
      </c>
      <c r="C22" s="130">
        <v>57</v>
      </c>
      <c r="D22" s="130">
        <v>114</v>
      </c>
      <c r="E22" s="130">
        <v>14</v>
      </c>
      <c r="F22" s="130">
        <v>67</v>
      </c>
      <c r="G22" s="130">
        <v>12</v>
      </c>
      <c r="H22" s="130">
        <v>4</v>
      </c>
      <c r="I22" s="130">
        <v>41</v>
      </c>
      <c r="J22" s="130">
        <v>1</v>
      </c>
      <c r="K22" s="130">
        <v>25</v>
      </c>
      <c r="L22" s="130">
        <v>2</v>
      </c>
      <c r="M22" s="130"/>
      <c r="N22" s="130">
        <v>10</v>
      </c>
      <c r="O22" s="130">
        <v>3</v>
      </c>
      <c r="P22" s="130"/>
      <c r="Q22" s="130">
        <v>4</v>
      </c>
      <c r="R22" s="130">
        <v>5</v>
      </c>
      <c r="S22" s="146"/>
      <c r="T22" s="20">
        <f t="shared" si="0"/>
        <v>359</v>
      </c>
      <c r="U22" s="13">
        <v>136343</v>
      </c>
      <c r="V22" s="91">
        <f t="shared" si="1"/>
        <v>2.6330651371907612</v>
      </c>
    </row>
    <row r="23" spans="1:22">
      <c r="A23" s="13" t="s">
        <v>27</v>
      </c>
      <c r="B23" s="13" t="s">
        <v>121</v>
      </c>
      <c r="C23" s="130">
        <v>24</v>
      </c>
      <c r="D23" s="130">
        <v>20</v>
      </c>
      <c r="E23" s="130">
        <v>7</v>
      </c>
      <c r="F23" s="130">
        <v>34</v>
      </c>
      <c r="G23" s="130">
        <v>14</v>
      </c>
      <c r="H23" s="130">
        <v>2</v>
      </c>
      <c r="I23" s="130">
        <v>25</v>
      </c>
      <c r="J23" s="130"/>
      <c r="K23" s="130">
        <v>13</v>
      </c>
      <c r="L23" s="130">
        <v>0</v>
      </c>
      <c r="M23" s="130"/>
      <c r="N23" s="130">
        <v>1</v>
      </c>
      <c r="O23" s="130">
        <v>4</v>
      </c>
      <c r="P23" s="130"/>
      <c r="Q23" s="130">
        <v>1</v>
      </c>
      <c r="R23" s="130">
        <v>5</v>
      </c>
      <c r="S23" s="146"/>
      <c r="T23" s="20">
        <f t="shared" si="0"/>
        <v>150</v>
      </c>
      <c r="U23" s="13">
        <v>66844</v>
      </c>
      <c r="V23" s="91">
        <f t="shared" si="1"/>
        <v>2.2440308778648794</v>
      </c>
    </row>
    <row r="24" spans="1:22">
      <c r="A24" s="13" t="s">
        <v>29</v>
      </c>
      <c r="B24" s="13" t="s">
        <v>122</v>
      </c>
      <c r="C24" s="130">
        <v>114</v>
      </c>
      <c r="D24" s="130">
        <v>96</v>
      </c>
      <c r="E24" s="130">
        <v>15</v>
      </c>
      <c r="F24" s="130">
        <v>62</v>
      </c>
      <c r="G24" s="130">
        <v>15</v>
      </c>
      <c r="H24" s="130">
        <v>28</v>
      </c>
      <c r="I24" s="130">
        <v>21</v>
      </c>
      <c r="J24" s="130">
        <v>1</v>
      </c>
      <c r="K24" s="130">
        <v>18</v>
      </c>
      <c r="L24" s="130">
        <v>0</v>
      </c>
      <c r="M24" s="130"/>
      <c r="N24" s="130">
        <v>5</v>
      </c>
      <c r="O24" s="130">
        <v>11</v>
      </c>
      <c r="P24" s="130"/>
      <c r="Q24" s="130">
        <v>0</v>
      </c>
      <c r="R24" s="130">
        <v>6</v>
      </c>
      <c r="S24" s="146"/>
      <c r="T24" s="20">
        <f t="shared" si="0"/>
        <v>392</v>
      </c>
      <c r="U24" s="13">
        <v>74363</v>
      </c>
      <c r="V24" s="91">
        <f t="shared" si="1"/>
        <v>5.2714387531433644</v>
      </c>
    </row>
    <row r="25" spans="1:22">
      <c r="A25" s="13" t="s">
        <v>31</v>
      </c>
      <c r="B25" s="13" t="s">
        <v>123</v>
      </c>
      <c r="C25" s="130">
        <v>92</v>
      </c>
      <c r="D25" s="130">
        <v>64</v>
      </c>
      <c r="E25" s="130">
        <v>8</v>
      </c>
      <c r="F25" s="130">
        <v>89</v>
      </c>
      <c r="G25" s="130">
        <v>14</v>
      </c>
      <c r="H25" s="130">
        <v>11</v>
      </c>
      <c r="I25" s="130">
        <v>57</v>
      </c>
      <c r="J25" s="130">
        <v>1</v>
      </c>
      <c r="K25" s="130">
        <v>6</v>
      </c>
      <c r="L25" s="130">
        <v>0</v>
      </c>
      <c r="M25" s="130"/>
      <c r="N25" s="130">
        <v>3</v>
      </c>
      <c r="O25" s="130">
        <v>4</v>
      </c>
      <c r="P25" s="130"/>
      <c r="Q25" s="130">
        <v>5</v>
      </c>
      <c r="R25" s="130">
        <v>2</v>
      </c>
      <c r="S25" s="146"/>
      <c r="T25" s="20">
        <f t="shared" si="0"/>
        <v>356</v>
      </c>
      <c r="U25" s="13">
        <v>78617</v>
      </c>
      <c r="V25" s="91">
        <f t="shared" si="1"/>
        <v>4.5282826869506589</v>
      </c>
    </row>
    <row r="26" spans="1:22">
      <c r="A26" s="13" t="s">
        <v>33</v>
      </c>
      <c r="B26" s="13" t="s">
        <v>124</v>
      </c>
      <c r="C26" s="130">
        <v>54</v>
      </c>
      <c r="D26" s="130">
        <v>57</v>
      </c>
      <c r="E26" s="130">
        <v>4</v>
      </c>
      <c r="F26" s="130">
        <v>53</v>
      </c>
      <c r="G26" s="130">
        <v>8</v>
      </c>
      <c r="H26" s="130">
        <v>5</v>
      </c>
      <c r="I26" s="130">
        <v>15</v>
      </c>
      <c r="J26" s="130"/>
      <c r="K26" s="130">
        <v>15</v>
      </c>
      <c r="L26" s="130">
        <v>0</v>
      </c>
      <c r="M26" s="130"/>
      <c r="N26" s="130">
        <v>2</v>
      </c>
      <c r="O26" s="130">
        <v>6</v>
      </c>
      <c r="P26" s="130"/>
      <c r="Q26" s="130">
        <v>0</v>
      </c>
      <c r="R26" s="130">
        <v>1</v>
      </c>
      <c r="S26" s="146"/>
      <c r="T26" s="20">
        <f t="shared" si="0"/>
        <v>220</v>
      </c>
      <c r="U26" s="13">
        <v>74042</v>
      </c>
      <c r="V26" s="91">
        <f t="shared" si="1"/>
        <v>2.9712865670835473</v>
      </c>
    </row>
    <row r="27" spans="1:22">
      <c r="A27" s="13" t="s">
        <v>35</v>
      </c>
      <c r="B27" s="13" t="s">
        <v>125</v>
      </c>
      <c r="C27" s="130">
        <v>66</v>
      </c>
      <c r="D27" s="130">
        <v>24</v>
      </c>
      <c r="E27" s="130">
        <v>1</v>
      </c>
      <c r="F27" s="130">
        <v>94</v>
      </c>
      <c r="G27" s="130">
        <v>15</v>
      </c>
      <c r="H27" s="130">
        <v>18</v>
      </c>
      <c r="I27" s="130">
        <v>42</v>
      </c>
      <c r="J27" s="130">
        <v>2</v>
      </c>
      <c r="K27" s="130">
        <v>9</v>
      </c>
      <c r="L27" s="130">
        <v>2</v>
      </c>
      <c r="M27" s="130"/>
      <c r="N27" s="130">
        <v>4</v>
      </c>
      <c r="O27" s="130">
        <v>5</v>
      </c>
      <c r="P27" s="130"/>
      <c r="Q27" s="130">
        <v>2</v>
      </c>
      <c r="R27" s="130">
        <v>8</v>
      </c>
      <c r="S27" s="146"/>
      <c r="T27" s="20">
        <f t="shared" si="0"/>
        <v>292</v>
      </c>
      <c r="U27" s="13">
        <v>168096</v>
      </c>
      <c r="V27" s="91">
        <f t="shared" si="1"/>
        <v>1.7371026080335048</v>
      </c>
    </row>
    <row r="28" spans="1:22">
      <c r="A28" s="13" t="s">
        <v>37</v>
      </c>
      <c r="B28" s="13" t="s">
        <v>126</v>
      </c>
      <c r="C28" s="130">
        <v>30</v>
      </c>
      <c r="D28" s="130">
        <v>27</v>
      </c>
      <c r="E28" s="130">
        <v>4</v>
      </c>
      <c r="F28" s="130">
        <v>47</v>
      </c>
      <c r="G28" s="130">
        <v>13</v>
      </c>
      <c r="H28" s="130">
        <v>8</v>
      </c>
      <c r="I28" s="130">
        <v>6</v>
      </c>
      <c r="J28" s="130">
        <v>1</v>
      </c>
      <c r="K28" s="130">
        <v>5</v>
      </c>
      <c r="L28" s="130">
        <v>1</v>
      </c>
      <c r="M28" s="130"/>
      <c r="N28" s="130">
        <v>5</v>
      </c>
      <c r="O28" s="130">
        <v>2</v>
      </c>
      <c r="P28" s="130"/>
      <c r="Q28" s="130">
        <v>1</v>
      </c>
      <c r="R28" s="130">
        <v>8</v>
      </c>
      <c r="S28" s="146"/>
      <c r="T28" s="20">
        <f t="shared" si="0"/>
        <v>158</v>
      </c>
      <c r="U28" s="13">
        <v>95184</v>
      </c>
      <c r="V28" s="91">
        <f t="shared" si="1"/>
        <v>1.6599428475374014</v>
      </c>
    </row>
    <row r="29" spans="1:22">
      <c r="A29" s="13" t="s">
        <v>39</v>
      </c>
      <c r="B29" s="13" t="s">
        <v>127</v>
      </c>
      <c r="C29" s="130">
        <v>36</v>
      </c>
      <c r="D29" s="130">
        <v>48</v>
      </c>
      <c r="E29" s="130">
        <v>20</v>
      </c>
      <c r="F29" s="130">
        <v>78</v>
      </c>
      <c r="G29" s="130">
        <v>18</v>
      </c>
      <c r="H29" s="130">
        <v>8</v>
      </c>
      <c r="I29" s="130">
        <v>42</v>
      </c>
      <c r="J29" s="130"/>
      <c r="K29" s="130">
        <v>33</v>
      </c>
      <c r="L29" s="130">
        <v>0</v>
      </c>
      <c r="M29" s="130">
        <v>1</v>
      </c>
      <c r="N29" s="130">
        <v>9</v>
      </c>
      <c r="O29" s="130">
        <v>8</v>
      </c>
      <c r="P29" s="130"/>
      <c r="Q29" s="130">
        <v>3</v>
      </c>
      <c r="R29" s="130">
        <v>11</v>
      </c>
      <c r="S29" s="146"/>
      <c r="T29" s="20">
        <f t="shared" si="0"/>
        <v>315</v>
      </c>
      <c r="U29" s="13">
        <v>107396</v>
      </c>
      <c r="V29" s="91">
        <f t="shared" si="1"/>
        <v>2.9330701329658462</v>
      </c>
    </row>
    <row r="30" spans="1:22">
      <c r="A30" s="13" t="s">
        <v>41</v>
      </c>
      <c r="B30" s="13" t="s">
        <v>128</v>
      </c>
      <c r="C30" s="130">
        <v>17</v>
      </c>
      <c r="D30" s="130">
        <v>19</v>
      </c>
      <c r="E30" s="130"/>
      <c r="F30" s="130">
        <v>38</v>
      </c>
      <c r="G30" s="130">
        <v>5</v>
      </c>
      <c r="H30" s="130">
        <v>6</v>
      </c>
      <c r="I30" s="130">
        <v>11</v>
      </c>
      <c r="J30" s="130"/>
      <c r="K30" s="130">
        <v>5</v>
      </c>
      <c r="L30" s="130">
        <v>0</v>
      </c>
      <c r="M30" s="130"/>
      <c r="N30" s="130"/>
      <c r="O30" s="130">
        <v>0</v>
      </c>
      <c r="P30" s="130"/>
      <c r="Q30" s="130">
        <v>1</v>
      </c>
      <c r="R30" s="130">
        <v>3</v>
      </c>
      <c r="S30" s="146"/>
      <c r="T30" s="20">
        <f t="shared" si="0"/>
        <v>105</v>
      </c>
      <c r="U30" s="13">
        <v>61717</v>
      </c>
      <c r="V30" s="91">
        <f t="shared" si="1"/>
        <v>1.7013140625759515</v>
      </c>
    </row>
    <row r="31" spans="1:22">
      <c r="A31" s="13" t="s">
        <v>43</v>
      </c>
      <c r="B31" s="13" t="s">
        <v>129</v>
      </c>
      <c r="C31" s="130">
        <v>65</v>
      </c>
      <c r="D31" s="130">
        <v>149</v>
      </c>
      <c r="E31" s="130">
        <v>11</v>
      </c>
      <c r="F31" s="130">
        <v>43</v>
      </c>
      <c r="G31" s="130">
        <v>7</v>
      </c>
      <c r="H31" s="130">
        <v>9</v>
      </c>
      <c r="I31" s="130">
        <v>28</v>
      </c>
      <c r="J31" s="130"/>
      <c r="K31" s="130">
        <v>10</v>
      </c>
      <c r="L31" s="130">
        <v>0</v>
      </c>
      <c r="M31" s="130"/>
      <c r="N31" s="130">
        <v>2</v>
      </c>
      <c r="O31" s="130">
        <v>8</v>
      </c>
      <c r="P31" s="130"/>
      <c r="Q31" s="130">
        <v>0</v>
      </c>
      <c r="R31" s="130"/>
      <c r="S31" s="146"/>
      <c r="T31" s="20">
        <f t="shared" si="0"/>
        <v>332</v>
      </c>
      <c r="U31" s="13">
        <v>53413</v>
      </c>
      <c r="V31" s="91">
        <f t="shared" si="1"/>
        <v>6.2157152753075096</v>
      </c>
    </row>
    <row r="32" spans="1:22">
      <c r="A32" s="13" t="s">
        <v>17</v>
      </c>
      <c r="B32" s="13" t="s">
        <v>130</v>
      </c>
      <c r="C32" s="130">
        <v>12</v>
      </c>
      <c r="D32" s="130">
        <v>18</v>
      </c>
      <c r="E32" s="130">
        <v>4</v>
      </c>
      <c r="F32" s="130">
        <v>22</v>
      </c>
      <c r="G32" s="130">
        <v>3</v>
      </c>
      <c r="H32" s="130">
        <v>3</v>
      </c>
      <c r="I32" s="130">
        <v>2</v>
      </c>
      <c r="J32" s="130">
        <v>2</v>
      </c>
      <c r="K32" s="130">
        <v>4</v>
      </c>
      <c r="L32" s="130">
        <v>0</v>
      </c>
      <c r="M32" s="130"/>
      <c r="N32" s="130">
        <v>1</v>
      </c>
      <c r="O32" s="130">
        <v>1</v>
      </c>
      <c r="P32" s="130"/>
      <c r="Q32" s="130">
        <v>1</v>
      </c>
      <c r="R32" s="130"/>
      <c r="S32" s="146"/>
      <c r="T32" s="20">
        <f t="shared" si="0"/>
        <v>73</v>
      </c>
      <c r="U32" s="13">
        <v>26664</v>
      </c>
      <c r="V32" s="91">
        <f t="shared" si="1"/>
        <v>2.737773777377738</v>
      </c>
    </row>
    <row r="33" spans="1:22">
      <c r="A33" s="13" t="s">
        <v>252</v>
      </c>
      <c r="B33" s="13" t="s">
        <v>45</v>
      </c>
      <c r="C33" s="130">
        <v>21</v>
      </c>
      <c r="D33" s="130">
        <v>17</v>
      </c>
      <c r="E33" s="130">
        <v>4</v>
      </c>
      <c r="F33" s="130">
        <v>36</v>
      </c>
      <c r="G33" s="130">
        <v>10</v>
      </c>
      <c r="H33" s="130">
        <v>5</v>
      </c>
      <c r="I33" s="130">
        <v>18</v>
      </c>
      <c r="J33" s="130">
        <v>1</v>
      </c>
      <c r="K33" s="130">
        <v>6</v>
      </c>
      <c r="L33" s="130">
        <v>0</v>
      </c>
      <c r="M33" s="130"/>
      <c r="N33" s="130">
        <v>1</v>
      </c>
      <c r="O33" s="130">
        <v>1</v>
      </c>
      <c r="P33" s="130"/>
      <c r="Q33" s="130">
        <v>1</v>
      </c>
      <c r="R33" s="130">
        <v>2</v>
      </c>
      <c r="S33" s="146"/>
      <c r="T33" s="20">
        <f t="shared" si="0"/>
        <v>123</v>
      </c>
      <c r="U33" s="13">
        <v>46478</v>
      </c>
      <c r="V33" s="91">
        <f t="shared" si="1"/>
        <v>2.6464133568570078</v>
      </c>
    </row>
    <row r="34" spans="1:22">
      <c r="A34" s="13" t="s">
        <v>253</v>
      </c>
      <c r="B34" s="13" t="s">
        <v>46</v>
      </c>
      <c r="C34" s="130">
        <v>132</v>
      </c>
      <c r="D34" s="130">
        <v>89</v>
      </c>
      <c r="E34" s="130">
        <v>18</v>
      </c>
      <c r="F34" s="130">
        <v>116</v>
      </c>
      <c r="G34" s="130">
        <v>7</v>
      </c>
      <c r="H34" s="130">
        <v>27</v>
      </c>
      <c r="I34" s="130">
        <v>19</v>
      </c>
      <c r="J34" s="130">
        <v>1</v>
      </c>
      <c r="K34" s="130">
        <v>37</v>
      </c>
      <c r="L34" s="130">
        <v>3</v>
      </c>
      <c r="M34" s="130"/>
      <c r="N34" s="130">
        <v>12</v>
      </c>
      <c r="O34" s="130">
        <v>14</v>
      </c>
      <c r="P34" s="130"/>
      <c r="Q34" s="130">
        <v>1</v>
      </c>
      <c r="R34" s="130">
        <v>9</v>
      </c>
      <c r="S34" s="146"/>
      <c r="T34" s="20">
        <f t="shared" si="0"/>
        <v>485</v>
      </c>
      <c r="U34" s="13">
        <v>61973</v>
      </c>
      <c r="V34" s="91">
        <f t="shared" si="1"/>
        <v>7.8259887370306425</v>
      </c>
    </row>
    <row r="35" spans="1:22">
      <c r="A35" s="13" t="s">
        <v>254</v>
      </c>
      <c r="B35" s="13" t="s">
        <v>47</v>
      </c>
      <c r="C35" s="130">
        <v>58</v>
      </c>
      <c r="D35" s="130">
        <v>36</v>
      </c>
      <c r="E35" s="130">
        <v>12</v>
      </c>
      <c r="F35" s="130">
        <v>118</v>
      </c>
      <c r="G35" s="130">
        <v>16</v>
      </c>
      <c r="H35" s="130">
        <v>10</v>
      </c>
      <c r="I35" s="130">
        <v>53</v>
      </c>
      <c r="J35" s="130">
        <v>1</v>
      </c>
      <c r="K35" s="130">
        <v>19</v>
      </c>
      <c r="L35" s="130">
        <v>1</v>
      </c>
      <c r="M35" s="130"/>
      <c r="N35" s="130">
        <v>8</v>
      </c>
      <c r="O35" s="130">
        <v>2</v>
      </c>
      <c r="P35" s="130"/>
      <c r="Q35" s="130">
        <v>1</v>
      </c>
      <c r="R35" s="130">
        <v>9</v>
      </c>
      <c r="S35" s="146"/>
      <c r="T35" s="20">
        <f t="shared" si="0"/>
        <v>344</v>
      </c>
      <c r="U35" s="13">
        <v>189111</v>
      </c>
      <c r="V35" s="91">
        <f t="shared" si="1"/>
        <v>1.8190374964967664</v>
      </c>
    </row>
    <row r="36" spans="1:22">
      <c r="A36" s="13" t="s">
        <v>255</v>
      </c>
      <c r="B36" s="13" t="s">
        <v>48</v>
      </c>
      <c r="C36" s="130">
        <v>41</v>
      </c>
      <c r="D36" s="130">
        <v>124</v>
      </c>
      <c r="E36" s="130">
        <v>10</v>
      </c>
      <c r="F36" s="130">
        <v>42</v>
      </c>
      <c r="G36" s="130">
        <v>5</v>
      </c>
      <c r="H36" s="130">
        <v>9</v>
      </c>
      <c r="I36" s="130">
        <v>16</v>
      </c>
      <c r="J36" s="130"/>
      <c r="K36" s="130">
        <v>12</v>
      </c>
      <c r="L36" s="130">
        <v>0</v>
      </c>
      <c r="M36" s="130"/>
      <c r="N36" s="130">
        <v>3</v>
      </c>
      <c r="O36" s="130">
        <v>10</v>
      </c>
      <c r="P36" s="130"/>
      <c r="Q36" s="130">
        <v>1</v>
      </c>
      <c r="R36" s="130">
        <v>3</v>
      </c>
      <c r="S36" s="146"/>
      <c r="T36" s="20">
        <f t="shared" si="0"/>
        <v>276</v>
      </c>
      <c r="U36" s="13">
        <v>47527</v>
      </c>
      <c r="V36" s="91">
        <f t="shared" si="1"/>
        <v>5.8072253666337028</v>
      </c>
    </row>
    <row r="37" spans="1:22" ht="15.75" thickBot="1">
      <c r="A37" s="13" t="s">
        <v>256</v>
      </c>
      <c r="B37" s="158" t="s">
        <v>131</v>
      </c>
      <c r="C37" s="150">
        <v>84</v>
      </c>
      <c r="D37" s="150">
        <v>138</v>
      </c>
      <c r="E37" s="150">
        <v>19</v>
      </c>
      <c r="F37" s="150">
        <v>94</v>
      </c>
      <c r="G37" s="150">
        <v>34</v>
      </c>
      <c r="H37" s="150">
        <v>12</v>
      </c>
      <c r="I37" s="150">
        <v>59</v>
      </c>
      <c r="J37" s="150">
        <v>1</v>
      </c>
      <c r="K37" s="150">
        <v>33</v>
      </c>
      <c r="L37" s="150">
        <v>1</v>
      </c>
      <c r="M37" s="150"/>
      <c r="N37" s="150">
        <v>13</v>
      </c>
      <c r="O37" s="150">
        <v>21</v>
      </c>
      <c r="P37" s="150"/>
      <c r="Q37" s="150">
        <v>1</v>
      </c>
      <c r="R37" s="150">
        <v>7</v>
      </c>
      <c r="S37" s="436"/>
      <c r="T37" s="20">
        <f t="shared" si="0"/>
        <v>517</v>
      </c>
    </row>
    <row r="38" spans="1:22" ht="15.75" thickBot="1">
      <c r="A38" s="157"/>
      <c r="B38" s="159" t="s">
        <v>360</v>
      </c>
      <c r="C38" s="160">
        <f t="shared" ref="C38:R38" si="2">SUM(C12:C37)</f>
        <v>1486</v>
      </c>
      <c r="D38" s="160">
        <f t="shared" si="2"/>
        <v>1714</v>
      </c>
      <c r="E38" s="160">
        <f t="shared" si="2"/>
        <v>214</v>
      </c>
      <c r="F38" s="160">
        <f t="shared" si="2"/>
        <v>1677</v>
      </c>
      <c r="G38" s="160">
        <f t="shared" si="2"/>
        <v>314</v>
      </c>
      <c r="H38" s="160">
        <f t="shared" si="2"/>
        <v>246</v>
      </c>
      <c r="I38" s="160">
        <f t="shared" si="2"/>
        <v>811</v>
      </c>
      <c r="J38" s="160">
        <f t="shared" si="2"/>
        <v>39</v>
      </c>
      <c r="K38" s="160">
        <f t="shared" si="2"/>
        <v>399</v>
      </c>
      <c r="L38" s="160">
        <f t="shared" si="2"/>
        <v>19</v>
      </c>
      <c r="M38" s="160">
        <f t="shared" si="2"/>
        <v>2</v>
      </c>
      <c r="N38" s="160">
        <f t="shared" si="2"/>
        <v>123</v>
      </c>
      <c r="O38" s="160">
        <f t="shared" si="2"/>
        <v>173</v>
      </c>
      <c r="P38" s="160">
        <f t="shared" si="2"/>
        <v>0</v>
      </c>
      <c r="Q38" s="160">
        <f t="shared" si="2"/>
        <v>34</v>
      </c>
      <c r="R38" s="160">
        <f t="shared" si="2"/>
        <v>117</v>
      </c>
      <c r="S38" s="437">
        <f t="shared" ref="S38" si="3">SUM(S12:S37)</f>
        <v>0</v>
      </c>
      <c r="T38" s="38">
        <f t="shared" si="0"/>
        <v>7368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CY37"/>
  <sheetViews>
    <sheetView zoomScale="85" zoomScaleNormal="85" workbookViewId="0">
      <pane xSplit="2" ySplit="10" topLeftCell="C26" activePane="bottomRight" state="frozen"/>
      <selection pane="topRight" activeCell="D1" sqref="D1"/>
      <selection pane="bottomLeft" activeCell="A3" sqref="A3"/>
      <selection pane="bottomRight" activeCell="B2" sqref="B2:B7"/>
    </sheetView>
  </sheetViews>
  <sheetFormatPr defaultRowHeight="15"/>
  <cols>
    <col min="1" max="1" width="7.85546875" style="16" customWidth="1"/>
    <col min="2" max="2" width="22.7109375" style="16" customWidth="1"/>
    <col min="3" max="3" width="9.85546875" style="16" customWidth="1"/>
    <col min="4" max="8" width="9.140625" style="16"/>
    <col min="9" max="19" width="9.140625" style="16" customWidth="1"/>
    <col min="20" max="20" width="8.85546875" style="16" customWidth="1"/>
    <col min="21" max="25" width="9.140625" style="16" customWidth="1"/>
    <col min="26" max="27" width="8.7109375" style="16" customWidth="1"/>
    <col min="28" max="30" width="9.140625" style="16" customWidth="1"/>
    <col min="31" max="31" width="12.140625" style="16" customWidth="1"/>
    <col min="32" max="32" width="10" style="16" customWidth="1"/>
    <col min="33" max="103" width="9.140625" style="16" customWidth="1"/>
    <col min="104" max="16384" width="9.140625" style="16"/>
  </cols>
  <sheetData>
    <row r="1" spans="1:103">
      <c r="B1" s="43" t="s">
        <v>292</v>
      </c>
    </row>
    <row r="2" spans="1:103">
      <c r="B2" s="43" t="s">
        <v>364</v>
      </c>
    </row>
    <row r="3" spans="1:103">
      <c r="B3" s="16" t="s">
        <v>138</v>
      </c>
    </row>
    <row r="4" spans="1:103">
      <c r="B4" s="16" t="s">
        <v>160</v>
      </c>
    </row>
    <row r="5" spans="1:103">
      <c r="B5" s="16" t="s">
        <v>165</v>
      </c>
    </row>
    <row r="6" spans="1:103">
      <c r="B6" s="16" t="s">
        <v>167</v>
      </c>
    </row>
    <row r="7" spans="1:103">
      <c r="B7" s="16" t="s">
        <v>170</v>
      </c>
    </row>
    <row r="8" spans="1:103" ht="12" customHeight="1"/>
    <row r="9" spans="1:103">
      <c r="A9" s="125"/>
      <c r="B9" s="125"/>
      <c r="C9" s="132" t="s">
        <v>204</v>
      </c>
      <c r="D9" s="133" t="s">
        <v>205</v>
      </c>
      <c r="E9" s="134" t="s">
        <v>206</v>
      </c>
      <c r="F9" s="135" t="s">
        <v>207</v>
      </c>
      <c r="G9" s="126" t="s">
        <v>2</v>
      </c>
      <c r="H9" s="136"/>
      <c r="I9" s="132" t="s">
        <v>204</v>
      </c>
      <c r="J9" s="133" t="s">
        <v>205</v>
      </c>
      <c r="K9" s="134" t="s">
        <v>206</v>
      </c>
      <c r="L9" s="135" t="s">
        <v>207</v>
      </c>
      <c r="M9" s="126" t="s">
        <v>2</v>
      </c>
      <c r="N9" s="136"/>
      <c r="O9" s="132" t="s">
        <v>204</v>
      </c>
      <c r="P9" s="133" t="s">
        <v>205</v>
      </c>
      <c r="Q9" s="134" t="s">
        <v>206</v>
      </c>
      <c r="R9" s="135" t="s">
        <v>207</v>
      </c>
      <c r="S9" s="126" t="s">
        <v>2</v>
      </c>
      <c r="T9" s="136"/>
      <c r="U9" s="132" t="s">
        <v>204</v>
      </c>
      <c r="V9" s="133" t="s">
        <v>205</v>
      </c>
      <c r="W9" s="134" t="s">
        <v>206</v>
      </c>
      <c r="X9" s="135" t="s">
        <v>207</v>
      </c>
      <c r="Y9" s="126" t="s">
        <v>2</v>
      </c>
      <c r="AA9" s="132" t="s">
        <v>204</v>
      </c>
      <c r="AB9" s="133" t="s">
        <v>205</v>
      </c>
      <c r="AC9" s="134" t="s">
        <v>206</v>
      </c>
      <c r="AD9" s="135" t="s">
        <v>207</v>
      </c>
      <c r="AE9" s="126" t="s">
        <v>2</v>
      </c>
      <c r="AG9" s="137" t="s">
        <v>204</v>
      </c>
      <c r="AH9" s="138" t="s">
        <v>205</v>
      </c>
      <c r="AI9" s="139" t="s">
        <v>206</v>
      </c>
      <c r="AJ9" s="140" t="s">
        <v>207</v>
      </c>
      <c r="AK9" s="141" t="s">
        <v>2</v>
      </c>
      <c r="AL9" s="142"/>
      <c r="AM9" s="132" t="s">
        <v>204</v>
      </c>
      <c r="AN9" s="133" t="s">
        <v>205</v>
      </c>
      <c r="AO9" s="134" t="s">
        <v>206</v>
      </c>
      <c r="AP9" s="135" t="s">
        <v>207</v>
      </c>
      <c r="AQ9" s="126" t="s">
        <v>2</v>
      </c>
      <c r="AR9" s="142"/>
      <c r="AS9" s="132" t="s">
        <v>204</v>
      </c>
      <c r="AT9" s="133" t="s">
        <v>205</v>
      </c>
      <c r="AU9" s="134" t="s">
        <v>206</v>
      </c>
      <c r="AV9" s="135" t="s">
        <v>207</v>
      </c>
      <c r="AW9" s="126" t="s">
        <v>2</v>
      </c>
      <c r="AX9" s="143"/>
      <c r="AY9" s="132" t="s">
        <v>204</v>
      </c>
      <c r="AZ9" s="133" t="s">
        <v>205</v>
      </c>
      <c r="BA9" s="134" t="s">
        <v>206</v>
      </c>
      <c r="BB9" s="135" t="s">
        <v>207</v>
      </c>
      <c r="BC9" s="126" t="s">
        <v>2</v>
      </c>
      <c r="BD9" s="142"/>
      <c r="BE9" s="132" t="s">
        <v>204</v>
      </c>
      <c r="BF9" s="133" t="s">
        <v>205</v>
      </c>
      <c r="BG9" s="134" t="s">
        <v>206</v>
      </c>
      <c r="BH9" s="135" t="s">
        <v>207</v>
      </c>
      <c r="BI9" s="126" t="s">
        <v>2</v>
      </c>
      <c r="BJ9" s="136"/>
      <c r="BK9" s="132" t="s">
        <v>204</v>
      </c>
      <c r="BL9" s="133" t="s">
        <v>205</v>
      </c>
      <c r="BM9" s="134" t="s">
        <v>206</v>
      </c>
      <c r="BN9" s="135" t="s">
        <v>207</v>
      </c>
      <c r="BO9" s="126" t="s">
        <v>2</v>
      </c>
      <c r="BP9" s="142"/>
      <c r="BQ9" s="132" t="s">
        <v>204</v>
      </c>
      <c r="BR9" s="133" t="s">
        <v>205</v>
      </c>
      <c r="BS9" s="134" t="s">
        <v>206</v>
      </c>
      <c r="BT9" s="135" t="s">
        <v>207</v>
      </c>
      <c r="BU9" s="126" t="s">
        <v>2</v>
      </c>
      <c r="BV9" s="142"/>
      <c r="BW9" s="132" t="s">
        <v>204</v>
      </c>
      <c r="BX9" s="133" t="s">
        <v>205</v>
      </c>
      <c r="BY9" s="134" t="s">
        <v>206</v>
      </c>
      <c r="BZ9" s="135" t="s">
        <v>207</v>
      </c>
      <c r="CA9" s="126" t="s">
        <v>2</v>
      </c>
      <c r="CB9" s="142"/>
      <c r="CC9" s="132" t="s">
        <v>204</v>
      </c>
      <c r="CD9" s="133" t="s">
        <v>205</v>
      </c>
      <c r="CE9" s="134" t="s">
        <v>206</v>
      </c>
      <c r="CF9" s="135" t="s">
        <v>207</v>
      </c>
      <c r="CG9" s="126" t="s">
        <v>2</v>
      </c>
      <c r="CH9" s="142"/>
      <c r="CI9" s="132" t="s">
        <v>204</v>
      </c>
      <c r="CJ9" s="133" t="s">
        <v>205</v>
      </c>
      <c r="CK9" s="134" t="s">
        <v>206</v>
      </c>
      <c r="CL9" s="135" t="s">
        <v>207</v>
      </c>
      <c r="CM9" s="126" t="s">
        <v>2</v>
      </c>
      <c r="CN9" s="142"/>
      <c r="CO9" s="132" t="s">
        <v>204</v>
      </c>
      <c r="CP9" s="133" t="s">
        <v>205</v>
      </c>
      <c r="CQ9" s="134" t="s">
        <v>206</v>
      </c>
      <c r="CR9" s="135" t="s">
        <v>207</v>
      </c>
      <c r="CS9" s="126" t="s">
        <v>2</v>
      </c>
      <c r="CT9" s="142"/>
      <c r="CU9" s="132" t="s">
        <v>204</v>
      </c>
      <c r="CV9" s="133" t="s">
        <v>205</v>
      </c>
      <c r="CW9" s="134" t="s">
        <v>206</v>
      </c>
      <c r="CX9" s="135" t="s">
        <v>207</v>
      </c>
      <c r="CY9" s="126" t="s">
        <v>2</v>
      </c>
    </row>
    <row r="10" spans="1:103">
      <c r="A10" s="144" t="s">
        <v>249</v>
      </c>
      <c r="B10" s="144" t="s">
        <v>250</v>
      </c>
      <c r="C10" s="132" t="s">
        <v>343</v>
      </c>
      <c r="D10" s="133" t="s">
        <v>343</v>
      </c>
      <c r="E10" s="134" t="s">
        <v>343</v>
      </c>
      <c r="F10" s="135" t="s">
        <v>343</v>
      </c>
      <c r="G10" s="126" t="s">
        <v>343</v>
      </c>
      <c r="H10" s="136"/>
      <c r="I10" s="132" t="s">
        <v>344</v>
      </c>
      <c r="J10" s="133" t="s">
        <v>344</v>
      </c>
      <c r="K10" s="134" t="s">
        <v>344</v>
      </c>
      <c r="L10" s="135" t="s">
        <v>344</v>
      </c>
      <c r="M10" s="126" t="s">
        <v>344</v>
      </c>
      <c r="N10" s="136"/>
      <c r="O10" s="132" t="s">
        <v>345</v>
      </c>
      <c r="P10" s="133" t="s">
        <v>345</v>
      </c>
      <c r="Q10" s="134" t="s">
        <v>345</v>
      </c>
      <c r="R10" s="135" t="s">
        <v>345</v>
      </c>
      <c r="S10" s="126" t="s">
        <v>345</v>
      </c>
      <c r="T10" s="145"/>
      <c r="U10" s="132" t="s">
        <v>346</v>
      </c>
      <c r="V10" s="133" t="s">
        <v>346</v>
      </c>
      <c r="W10" s="134" t="s">
        <v>346</v>
      </c>
      <c r="X10" s="135" t="s">
        <v>346</v>
      </c>
      <c r="Y10" s="126" t="s">
        <v>346</v>
      </c>
      <c r="Z10" s="45"/>
      <c r="AA10" s="132" t="s">
        <v>347</v>
      </c>
      <c r="AB10" s="133" t="s">
        <v>347</v>
      </c>
      <c r="AC10" s="134" t="s">
        <v>347</v>
      </c>
      <c r="AD10" s="135" t="s">
        <v>347</v>
      </c>
      <c r="AE10" s="126" t="s">
        <v>347</v>
      </c>
      <c r="AG10" s="137" t="s">
        <v>348</v>
      </c>
      <c r="AH10" s="138" t="s">
        <v>348</v>
      </c>
      <c r="AI10" s="139" t="s">
        <v>348</v>
      </c>
      <c r="AJ10" s="140" t="s">
        <v>348</v>
      </c>
      <c r="AK10" s="141" t="s">
        <v>348</v>
      </c>
      <c r="AL10" s="142"/>
      <c r="AM10" s="132" t="s">
        <v>349</v>
      </c>
      <c r="AN10" s="133" t="s">
        <v>349</v>
      </c>
      <c r="AO10" s="134" t="s">
        <v>349</v>
      </c>
      <c r="AP10" s="135" t="s">
        <v>349</v>
      </c>
      <c r="AQ10" s="126" t="s">
        <v>349</v>
      </c>
      <c r="AR10" s="142"/>
      <c r="AS10" s="132" t="s">
        <v>350</v>
      </c>
      <c r="AT10" s="133" t="s">
        <v>350</v>
      </c>
      <c r="AU10" s="134" t="s">
        <v>350</v>
      </c>
      <c r="AV10" s="135" t="s">
        <v>350</v>
      </c>
      <c r="AW10" s="126" t="s">
        <v>350</v>
      </c>
      <c r="AX10" s="143"/>
      <c r="AY10" s="132" t="s">
        <v>351</v>
      </c>
      <c r="AZ10" s="133" t="s">
        <v>351</v>
      </c>
      <c r="BA10" s="134" t="s">
        <v>351</v>
      </c>
      <c r="BB10" s="140" t="s">
        <v>351</v>
      </c>
      <c r="BC10" s="126" t="s">
        <v>351</v>
      </c>
      <c r="BD10" s="142"/>
      <c r="BE10" s="132" t="s">
        <v>352</v>
      </c>
      <c r="BF10" s="133" t="s">
        <v>352</v>
      </c>
      <c r="BG10" s="134" t="s">
        <v>352</v>
      </c>
      <c r="BH10" s="140" t="s">
        <v>352</v>
      </c>
      <c r="BI10" s="126" t="s">
        <v>352</v>
      </c>
      <c r="BJ10" s="136"/>
      <c r="BK10" s="132" t="s">
        <v>353</v>
      </c>
      <c r="BL10" s="133" t="s">
        <v>353</v>
      </c>
      <c r="BM10" s="134" t="s">
        <v>353</v>
      </c>
      <c r="BN10" s="135" t="s">
        <v>353</v>
      </c>
      <c r="BO10" s="126" t="s">
        <v>353</v>
      </c>
      <c r="BP10" s="142"/>
      <c r="BQ10" s="132" t="s">
        <v>354</v>
      </c>
      <c r="BR10" s="133" t="s">
        <v>354</v>
      </c>
      <c r="BS10" s="134" t="s">
        <v>354</v>
      </c>
      <c r="BT10" s="135" t="s">
        <v>354</v>
      </c>
      <c r="BU10" s="126" t="s">
        <v>354</v>
      </c>
      <c r="BV10" s="142"/>
      <c r="BW10" s="132" t="s">
        <v>355</v>
      </c>
      <c r="BX10" s="133" t="s">
        <v>355</v>
      </c>
      <c r="BY10" s="134" t="s">
        <v>355</v>
      </c>
      <c r="BZ10" s="135" t="s">
        <v>355</v>
      </c>
      <c r="CA10" s="126" t="s">
        <v>355</v>
      </c>
      <c r="CB10" s="142"/>
      <c r="CC10" s="132" t="s">
        <v>356</v>
      </c>
      <c r="CD10" s="133" t="s">
        <v>356</v>
      </c>
      <c r="CE10" s="134" t="s">
        <v>356</v>
      </c>
      <c r="CF10" s="135" t="s">
        <v>356</v>
      </c>
      <c r="CG10" s="126" t="s">
        <v>356</v>
      </c>
      <c r="CH10" s="142"/>
      <c r="CI10" s="132" t="s">
        <v>357</v>
      </c>
      <c r="CJ10" s="133" t="s">
        <v>357</v>
      </c>
      <c r="CK10" s="134" t="s">
        <v>357</v>
      </c>
      <c r="CL10" s="135" t="s">
        <v>357</v>
      </c>
      <c r="CM10" s="126" t="s">
        <v>357</v>
      </c>
      <c r="CN10" s="142"/>
      <c r="CO10" s="132" t="s">
        <v>358</v>
      </c>
      <c r="CP10" s="133" t="s">
        <v>358</v>
      </c>
      <c r="CQ10" s="134" t="s">
        <v>358</v>
      </c>
      <c r="CR10" s="135" t="s">
        <v>358</v>
      </c>
      <c r="CS10" s="126" t="s">
        <v>358</v>
      </c>
      <c r="CT10" s="142"/>
      <c r="CU10" s="132" t="s">
        <v>359</v>
      </c>
      <c r="CV10" s="133" t="s">
        <v>359</v>
      </c>
      <c r="CW10" s="134" t="s">
        <v>359</v>
      </c>
      <c r="CX10" s="135" t="s">
        <v>359</v>
      </c>
      <c r="CY10" s="126" t="s">
        <v>359</v>
      </c>
    </row>
    <row r="11" spans="1:103">
      <c r="A11" s="13" t="s">
        <v>104</v>
      </c>
      <c r="B11" s="13" t="s">
        <v>4</v>
      </c>
      <c r="C11" s="130"/>
      <c r="D11" s="130"/>
      <c r="E11" s="130">
        <v>5</v>
      </c>
      <c r="F11" s="130">
        <v>7</v>
      </c>
      <c r="G11" s="146">
        <v>12</v>
      </c>
      <c r="H11" s="147"/>
      <c r="I11" s="148"/>
      <c r="J11" s="130"/>
      <c r="K11" s="130">
        <v>13</v>
      </c>
      <c r="L11" s="130"/>
      <c r="M11" s="130">
        <v>13</v>
      </c>
      <c r="N11" s="130"/>
      <c r="O11" s="130"/>
      <c r="P11" s="130">
        <v>1</v>
      </c>
      <c r="Q11" s="130">
        <v>2</v>
      </c>
      <c r="R11" s="130"/>
      <c r="S11" s="130">
        <v>3</v>
      </c>
      <c r="T11" s="13"/>
      <c r="U11" s="130"/>
      <c r="V11" s="130">
        <v>5</v>
      </c>
      <c r="W11" s="130">
        <v>17</v>
      </c>
      <c r="X11" s="130">
        <v>2</v>
      </c>
      <c r="Y11" s="130">
        <v>23</v>
      </c>
      <c r="Z11" s="13"/>
      <c r="AA11" s="130"/>
      <c r="AB11" s="130">
        <v>1</v>
      </c>
      <c r="AC11" s="130"/>
      <c r="AD11" s="130"/>
      <c r="AE11" s="130">
        <v>1</v>
      </c>
      <c r="AG11" s="130"/>
      <c r="AH11" s="130"/>
      <c r="AI11" s="130"/>
      <c r="AJ11" s="130"/>
      <c r="AK11" s="130">
        <v>0</v>
      </c>
      <c r="AL11" s="130"/>
      <c r="AM11" s="130"/>
      <c r="AN11" s="130"/>
      <c r="AO11" s="130">
        <v>1</v>
      </c>
      <c r="AP11" s="130"/>
      <c r="AQ11" s="130">
        <v>1</v>
      </c>
      <c r="AR11" s="130"/>
      <c r="AS11" s="130"/>
      <c r="AT11" s="130"/>
      <c r="AU11" s="130"/>
      <c r="AV11" s="130"/>
      <c r="AW11" s="130"/>
      <c r="AX11" s="130"/>
      <c r="AY11" s="130"/>
      <c r="AZ11" s="130">
        <v>1</v>
      </c>
      <c r="BA11" s="130">
        <v>1</v>
      </c>
      <c r="BB11" s="130"/>
      <c r="BC11" s="130">
        <v>2</v>
      </c>
      <c r="BD11" s="130"/>
      <c r="BE11" s="130">
        <v>2</v>
      </c>
      <c r="BF11" s="130">
        <v>1</v>
      </c>
      <c r="BG11" s="20"/>
      <c r="BH11" s="130"/>
      <c r="BI11" s="130">
        <v>3</v>
      </c>
      <c r="BJ11" s="130"/>
      <c r="BK11" s="130"/>
      <c r="BL11" s="130"/>
      <c r="BM11" s="130"/>
      <c r="BN11" s="130"/>
      <c r="BO11" s="130"/>
      <c r="BP11" s="130"/>
      <c r="BQ11" s="130"/>
      <c r="BR11" s="130"/>
      <c r="BS11" s="130">
        <v>1</v>
      </c>
      <c r="BT11" s="130"/>
      <c r="BU11" s="130">
        <v>1</v>
      </c>
      <c r="BV11" s="130"/>
      <c r="BW11" s="130"/>
      <c r="BX11" s="130"/>
      <c r="BY11" s="130">
        <v>3</v>
      </c>
      <c r="BZ11" s="130"/>
      <c r="CA11" s="130">
        <v>3</v>
      </c>
      <c r="CB11" s="130"/>
      <c r="CC11" s="130"/>
      <c r="CD11" s="130"/>
      <c r="CE11" s="130"/>
      <c r="CF11" s="130"/>
      <c r="CG11" s="130"/>
      <c r="CH11" s="130"/>
      <c r="CI11" s="130"/>
      <c r="CJ11" s="130"/>
      <c r="CK11" s="130"/>
      <c r="CL11" s="130"/>
      <c r="CM11" s="130">
        <v>0</v>
      </c>
      <c r="CN11" s="130"/>
      <c r="CO11" s="130"/>
      <c r="CP11" s="130"/>
      <c r="CQ11" s="130"/>
      <c r="CR11" s="130"/>
      <c r="CS11" s="130"/>
      <c r="CT11" s="130"/>
      <c r="CU11" s="130"/>
      <c r="CV11" s="130"/>
      <c r="CW11" s="130"/>
      <c r="CX11" s="130"/>
      <c r="CY11" s="130"/>
    </row>
    <row r="12" spans="1:103">
      <c r="A12" s="13" t="s">
        <v>5</v>
      </c>
      <c r="B12" s="13" t="s">
        <v>111</v>
      </c>
      <c r="C12" s="130"/>
      <c r="D12" s="130"/>
      <c r="E12" s="130">
        <v>9</v>
      </c>
      <c r="F12" s="130">
        <v>13</v>
      </c>
      <c r="G12" s="146">
        <v>22</v>
      </c>
      <c r="H12" s="147"/>
      <c r="I12" s="148"/>
      <c r="J12" s="130">
        <v>9</v>
      </c>
      <c r="K12" s="130">
        <v>27</v>
      </c>
      <c r="L12" s="130">
        <v>4</v>
      </c>
      <c r="M12" s="130">
        <v>40</v>
      </c>
      <c r="N12" s="130"/>
      <c r="O12" s="130"/>
      <c r="P12" s="130">
        <v>2</v>
      </c>
      <c r="Q12" s="130"/>
      <c r="R12" s="130"/>
      <c r="S12" s="130">
        <v>2</v>
      </c>
      <c r="T12" s="13"/>
      <c r="U12" s="130"/>
      <c r="V12" s="130">
        <v>8</v>
      </c>
      <c r="W12" s="130">
        <v>21</v>
      </c>
      <c r="X12" s="130">
        <v>3</v>
      </c>
      <c r="Y12" s="130">
        <v>32</v>
      </c>
      <c r="Z12" s="13"/>
      <c r="AA12" s="130"/>
      <c r="AB12" s="130">
        <v>3</v>
      </c>
      <c r="AC12" s="130">
        <v>6</v>
      </c>
      <c r="AD12" s="130"/>
      <c r="AE12" s="130">
        <v>9</v>
      </c>
      <c r="AG12" s="130"/>
      <c r="AH12" s="130"/>
      <c r="AI12" s="130">
        <v>5</v>
      </c>
      <c r="AJ12" s="130">
        <v>2</v>
      </c>
      <c r="AK12" s="130">
        <v>7</v>
      </c>
      <c r="AL12" s="130"/>
      <c r="AM12" s="130"/>
      <c r="AN12" s="130">
        <v>3</v>
      </c>
      <c r="AO12" s="130">
        <v>2</v>
      </c>
      <c r="AP12" s="130">
        <v>1</v>
      </c>
      <c r="AQ12" s="130">
        <v>6</v>
      </c>
      <c r="AR12" s="130"/>
      <c r="AS12" s="130"/>
      <c r="AT12" s="149"/>
      <c r="AU12" s="130"/>
      <c r="AV12" s="130"/>
      <c r="AW12" s="130"/>
      <c r="AX12" s="130"/>
      <c r="AY12" s="130"/>
      <c r="AZ12" s="130">
        <v>1</v>
      </c>
      <c r="BA12" s="130">
        <v>2</v>
      </c>
      <c r="BB12" s="130"/>
      <c r="BC12" s="130">
        <v>3</v>
      </c>
      <c r="BD12" s="130"/>
      <c r="BE12" s="130"/>
      <c r="BF12" s="130"/>
      <c r="BG12" s="20"/>
      <c r="BH12" s="130"/>
      <c r="BI12" s="130">
        <v>0</v>
      </c>
      <c r="BJ12" s="130"/>
      <c r="BK12" s="130"/>
      <c r="BL12" s="130"/>
      <c r="BM12" s="130"/>
      <c r="BN12" s="130"/>
      <c r="BO12" s="130"/>
      <c r="BP12" s="130"/>
      <c r="BQ12" s="130"/>
      <c r="BR12" s="130">
        <v>2</v>
      </c>
      <c r="BS12" s="130"/>
      <c r="BT12" s="130"/>
      <c r="BU12" s="130">
        <v>2</v>
      </c>
      <c r="BV12" s="130"/>
      <c r="BW12" s="130">
        <v>2</v>
      </c>
      <c r="BX12" s="130">
        <v>3</v>
      </c>
      <c r="BY12" s="130">
        <v>3</v>
      </c>
      <c r="BZ12" s="130"/>
      <c r="CA12" s="130">
        <v>8</v>
      </c>
      <c r="CB12" s="130"/>
      <c r="CC12" s="130"/>
      <c r="CD12" s="130"/>
      <c r="CE12" s="130"/>
      <c r="CF12" s="130"/>
      <c r="CG12" s="130"/>
      <c r="CH12" s="130"/>
      <c r="CI12" s="130">
        <v>2</v>
      </c>
      <c r="CJ12" s="130"/>
      <c r="CK12" s="130"/>
      <c r="CL12" s="130"/>
      <c r="CM12" s="130">
        <v>2</v>
      </c>
      <c r="CN12" s="130"/>
      <c r="CO12" s="130">
        <v>3</v>
      </c>
      <c r="CP12" s="130"/>
      <c r="CQ12" s="130"/>
      <c r="CR12" s="130"/>
      <c r="CS12" s="130">
        <v>3</v>
      </c>
      <c r="CT12" s="130"/>
      <c r="CU12" s="130"/>
      <c r="CV12" s="130"/>
      <c r="CW12" s="130"/>
      <c r="CX12" s="130"/>
      <c r="CY12" s="130"/>
    </row>
    <row r="13" spans="1:103">
      <c r="A13" s="13" t="s">
        <v>7</v>
      </c>
      <c r="B13" s="13" t="s">
        <v>112</v>
      </c>
      <c r="C13" s="130"/>
      <c r="D13" s="130"/>
      <c r="E13" s="130">
        <v>29</v>
      </c>
      <c r="F13" s="130">
        <v>55</v>
      </c>
      <c r="G13" s="146">
        <v>84</v>
      </c>
      <c r="H13" s="147"/>
      <c r="I13" s="148">
        <v>1</v>
      </c>
      <c r="J13" s="130">
        <v>22</v>
      </c>
      <c r="K13" s="130">
        <v>178</v>
      </c>
      <c r="L13" s="130">
        <v>12</v>
      </c>
      <c r="M13" s="130">
        <v>212</v>
      </c>
      <c r="N13" s="130"/>
      <c r="O13" s="130">
        <v>1</v>
      </c>
      <c r="P13" s="130">
        <v>11</v>
      </c>
      <c r="Q13" s="130">
        <v>8</v>
      </c>
      <c r="R13" s="130">
        <v>1</v>
      </c>
      <c r="S13" s="130">
        <v>21</v>
      </c>
      <c r="T13" s="13"/>
      <c r="U13" s="130"/>
      <c r="V13" s="130">
        <v>5</v>
      </c>
      <c r="W13" s="130">
        <v>80</v>
      </c>
      <c r="X13" s="130">
        <v>6</v>
      </c>
      <c r="Y13" s="130">
        <v>91</v>
      </c>
      <c r="Z13" s="13"/>
      <c r="AA13" s="130">
        <v>2</v>
      </c>
      <c r="AB13" s="130">
        <v>2</v>
      </c>
      <c r="AC13" s="130">
        <v>7</v>
      </c>
      <c r="AD13" s="130">
        <v>4</v>
      </c>
      <c r="AE13" s="130">
        <v>15</v>
      </c>
      <c r="AG13" s="130"/>
      <c r="AH13" s="130"/>
      <c r="AI13" s="130">
        <v>5</v>
      </c>
      <c r="AJ13" s="130">
        <v>1</v>
      </c>
      <c r="AK13" s="130">
        <v>6</v>
      </c>
      <c r="AL13" s="130"/>
      <c r="AM13" s="130"/>
      <c r="AN13" s="130">
        <v>3</v>
      </c>
      <c r="AO13" s="130">
        <v>22</v>
      </c>
      <c r="AP13" s="130">
        <v>8</v>
      </c>
      <c r="AQ13" s="130">
        <v>33</v>
      </c>
      <c r="AR13" s="130"/>
      <c r="AS13" s="130"/>
      <c r="AT13" s="130"/>
      <c r="AU13" s="130">
        <v>1</v>
      </c>
      <c r="AV13" s="130"/>
      <c r="AW13" s="130">
        <v>1</v>
      </c>
      <c r="AX13" s="130"/>
      <c r="AY13" s="130">
        <v>2</v>
      </c>
      <c r="AZ13" s="130">
        <v>6</v>
      </c>
      <c r="BA13" s="130">
        <v>25</v>
      </c>
      <c r="BB13" s="130">
        <v>3</v>
      </c>
      <c r="BC13" s="130">
        <v>36</v>
      </c>
      <c r="BD13" s="130"/>
      <c r="BE13" s="130">
        <v>1</v>
      </c>
      <c r="BF13" s="130"/>
      <c r="BG13" s="20"/>
      <c r="BH13" s="130"/>
      <c r="BI13" s="130">
        <v>1</v>
      </c>
      <c r="BJ13" s="130"/>
      <c r="BK13" s="130"/>
      <c r="BL13" s="130"/>
      <c r="BM13" s="130"/>
      <c r="BN13" s="130">
        <v>1</v>
      </c>
      <c r="BO13" s="130">
        <v>1</v>
      </c>
      <c r="BP13" s="130"/>
      <c r="BQ13" s="130">
        <v>1</v>
      </c>
      <c r="BR13" s="130">
        <v>8</v>
      </c>
      <c r="BS13" s="130">
        <v>10</v>
      </c>
      <c r="BT13" s="130"/>
      <c r="BU13" s="130">
        <v>19</v>
      </c>
      <c r="BV13" s="130"/>
      <c r="BW13" s="130"/>
      <c r="BX13" s="130">
        <v>8</v>
      </c>
      <c r="BY13" s="130">
        <v>9</v>
      </c>
      <c r="BZ13" s="130">
        <v>1</v>
      </c>
      <c r="CA13" s="130">
        <v>18</v>
      </c>
      <c r="CB13" s="130"/>
      <c r="CC13" s="130"/>
      <c r="CD13" s="130"/>
      <c r="CE13" s="130"/>
      <c r="CF13" s="130"/>
      <c r="CG13" s="130"/>
      <c r="CH13" s="130"/>
      <c r="CI13" s="130"/>
      <c r="CJ13" s="130"/>
      <c r="CK13" s="130"/>
      <c r="CL13" s="130"/>
      <c r="CM13" s="130">
        <v>0</v>
      </c>
      <c r="CN13" s="130"/>
      <c r="CO13" s="130">
        <v>3</v>
      </c>
      <c r="CP13" s="130"/>
      <c r="CQ13" s="130"/>
      <c r="CR13" s="130"/>
      <c r="CS13" s="130">
        <v>3</v>
      </c>
      <c r="CT13" s="130"/>
      <c r="CU13" s="130"/>
      <c r="CV13" s="130"/>
      <c r="CW13" s="130"/>
      <c r="CX13" s="130"/>
      <c r="CY13" s="130"/>
    </row>
    <row r="14" spans="1:103">
      <c r="A14" s="13" t="s">
        <v>9</v>
      </c>
      <c r="B14" s="13" t="s">
        <v>113</v>
      </c>
      <c r="C14" s="130">
        <v>1</v>
      </c>
      <c r="D14" s="130">
        <v>6</v>
      </c>
      <c r="E14" s="130">
        <v>70</v>
      </c>
      <c r="F14" s="130">
        <v>100</v>
      </c>
      <c r="G14" s="146">
        <v>190</v>
      </c>
      <c r="H14" s="147"/>
      <c r="I14" s="148"/>
      <c r="J14" s="130">
        <v>20</v>
      </c>
      <c r="K14" s="130">
        <v>88</v>
      </c>
      <c r="L14" s="130">
        <v>11</v>
      </c>
      <c r="M14" s="130">
        <v>119</v>
      </c>
      <c r="N14" s="130"/>
      <c r="O14" s="130"/>
      <c r="P14" s="130">
        <v>9</v>
      </c>
      <c r="Q14" s="130">
        <v>6</v>
      </c>
      <c r="R14" s="130"/>
      <c r="S14" s="130">
        <v>15</v>
      </c>
      <c r="T14" s="13"/>
      <c r="U14" s="130">
        <v>1</v>
      </c>
      <c r="V14" s="130">
        <v>19</v>
      </c>
      <c r="W14" s="130">
        <v>102</v>
      </c>
      <c r="X14" s="130">
        <v>18</v>
      </c>
      <c r="Y14" s="130">
        <v>138</v>
      </c>
      <c r="Z14" s="13"/>
      <c r="AA14" s="130"/>
      <c r="AB14" s="130">
        <v>5</v>
      </c>
      <c r="AC14" s="130">
        <v>20</v>
      </c>
      <c r="AD14" s="130">
        <v>2</v>
      </c>
      <c r="AE14" s="130">
        <v>27</v>
      </c>
      <c r="AG14" s="130"/>
      <c r="AH14" s="130">
        <v>2</v>
      </c>
      <c r="AI14" s="130">
        <v>15</v>
      </c>
      <c r="AJ14" s="130">
        <v>1</v>
      </c>
      <c r="AK14" s="130">
        <v>19</v>
      </c>
      <c r="AL14" s="130"/>
      <c r="AM14" s="130"/>
      <c r="AN14" s="130">
        <v>9</v>
      </c>
      <c r="AO14" s="130">
        <v>76</v>
      </c>
      <c r="AP14" s="130">
        <v>5</v>
      </c>
      <c r="AQ14" s="130">
        <v>90</v>
      </c>
      <c r="AR14" s="130"/>
      <c r="AS14" s="130"/>
      <c r="AT14" s="130">
        <v>1</v>
      </c>
      <c r="AU14" s="130">
        <v>7</v>
      </c>
      <c r="AV14" s="130"/>
      <c r="AW14" s="130">
        <v>8</v>
      </c>
      <c r="AX14" s="130"/>
      <c r="AY14" s="130">
        <v>2</v>
      </c>
      <c r="AZ14" s="130">
        <v>4</v>
      </c>
      <c r="BA14" s="130">
        <v>18</v>
      </c>
      <c r="BB14" s="130"/>
      <c r="BC14" s="130">
        <v>24</v>
      </c>
      <c r="BD14" s="130"/>
      <c r="BE14" s="130">
        <v>1</v>
      </c>
      <c r="BF14" s="130"/>
      <c r="BG14" s="20"/>
      <c r="BH14" s="130"/>
      <c r="BI14" s="130">
        <v>1</v>
      </c>
      <c r="BJ14" s="130"/>
      <c r="BK14" s="130"/>
      <c r="BL14" s="130"/>
      <c r="BM14" s="130"/>
      <c r="BN14" s="130"/>
      <c r="BO14" s="130"/>
      <c r="BP14" s="130"/>
      <c r="BQ14" s="130"/>
      <c r="BR14" s="130">
        <v>3</v>
      </c>
      <c r="BS14" s="130">
        <v>1</v>
      </c>
      <c r="BT14" s="130">
        <v>1</v>
      </c>
      <c r="BU14" s="130">
        <v>5</v>
      </c>
      <c r="BV14" s="130"/>
      <c r="BW14" s="130">
        <v>1</v>
      </c>
      <c r="BX14" s="130">
        <v>2</v>
      </c>
      <c r="BY14" s="130">
        <v>10</v>
      </c>
      <c r="BZ14" s="130"/>
      <c r="CA14" s="130">
        <v>12</v>
      </c>
      <c r="CB14" s="130"/>
      <c r="CC14" s="130"/>
      <c r="CD14" s="130"/>
      <c r="CE14" s="130"/>
      <c r="CF14" s="130"/>
      <c r="CG14" s="130"/>
      <c r="CH14" s="130"/>
      <c r="CI14" s="130"/>
      <c r="CJ14" s="130">
        <v>2</v>
      </c>
      <c r="CK14" s="130"/>
      <c r="CL14" s="130"/>
      <c r="CM14" s="130">
        <v>2</v>
      </c>
      <c r="CN14" s="130"/>
      <c r="CO14" s="130">
        <v>7</v>
      </c>
      <c r="CP14" s="130"/>
      <c r="CQ14" s="130"/>
      <c r="CR14" s="130"/>
      <c r="CS14" s="130">
        <v>7</v>
      </c>
      <c r="CT14" s="130"/>
      <c r="CU14" s="130"/>
      <c r="CV14" s="130"/>
      <c r="CW14" s="130"/>
      <c r="CX14" s="130"/>
      <c r="CY14" s="130"/>
    </row>
    <row r="15" spans="1:103">
      <c r="A15" s="13" t="s">
        <v>11</v>
      </c>
      <c r="B15" s="13" t="s">
        <v>114</v>
      </c>
      <c r="C15" s="130"/>
      <c r="D15" s="130">
        <v>3</v>
      </c>
      <c r="E15" s="130">
        <v>15</v>
      </c>
      <c r="F15" s="130">
        <v>14</v>
      </c>
      <c r="G15" s="146">
        <v>32</v>
      </c>
      <c r="H15" s="147"/>
      <c r="I15" s="148"/>
      <c r="J15" s="130"/>
      <c r="K15" s="130">
        <v>55</v>
      </c>
      <c r="L15" s="130">
        <v>4</v>
      </c>
      <c r="M15" s="130">
        <v>59</v>
      </c>
      <c r="N15" s="130"/>
      <c r="O15" s="130">
        <v>2</v>
      </c>
      <c r="P15" s="130">
        <v>1</v>
      </c>
      <c r="Q15" s="130">
        <v>2</v>
      </c>
      <c r="R15" s="130"/>
      <c r="S15" s="130">
        <v>5</v>
      </c>
      <c r="T15" s="13"/>
      <c r="U15" s="130"/>
      <c r="V15" s="130">
        <v>12</v>
      </c>
      <c r="W15" s="130">
        <v>62</v>
      </c>
      <c r="X15" s="130">
        <v>1</v>
      </c>
      <c r="Y15" s="130">
        <v>75</v>
      </c>
      <c r="Z15" s="13"/>
      <c r="AA15" s="130"/>
      <c r="AB15" s="130">
        <v>4</v>
      </c>
      <c r="AC15" s="130">
        <v>6</v>
      </c>
      <c r="AD15" s="130">
        <v>2</v>
      </c>
      <c r="AE15" s="130">
        <v>12</v>
      </c>
      <c r="AG15" s="130">
        <v>1</v>
      </c>
      <c r="AH15" s="130"/>
      <c r="AI15" s="130">
        <v>3</v>
      </c>
      <c r="AJ15" s="130">
        <v>2</v>
      </c>
      <c r="AK15" s="130">
        <v>6</v>
      </c>
      <c r="AL15" s="130"/>
      <c r="AM15" s="130"/>
      <c r="AN15" s="130">
        <v>3</v>
      </c>
      <c r="AO15" s="130">
        <v>25</v>
      </c>
      <c r="AP15" s="130">
        <v>8</v>
      </c>
      <c r="AQ15" s="130">
        <v>36</v>
      </c>
      <c r="AR15" s="130"/>
      <c r="AS15" s="130"/>
      <c r="AT15" s="130"/>
      <c r="AU15" s="130">
        <v>6</v>
      </c>
      <c r="AV15" s="130"/>
      <c r="AW15" s="130">
        <v>6</v>
      </c>
      <c r="AX15" s="130"/>
      <c r="AY15" s="130"/>
      <c r="AZ15" s="130">
        <v>1</v>
      </c>
      <c r="BA15" s="130">
        <v>7</v>
      </c>
      <c r="BB15" s="130"/>
      <c r="BC15" s="130">
        <v>8</v>
      </c>
      <c r="BD15" s="130"/>
      <c r="BE15" s="130">
        <v>1</v>
      </c>
      <c r="BF15" s="130"/>
      <c r="BG15" s="20"/>
      <c r="BH15" s="130"/>
      <c r="BI15" s="130">
        <v>1</v>
      </c>
      <c r="BJ15" s="130"/>
      <c r="BK15" s="130"/>
      <c r="BL15" s="130"/>
      <c r="BM15" s="130"/>
      <c r="BN15" s="130"/>
      <c r="BO15" s="130"/>
      <c r="BP15" s="130"/>
      <c r="BQ15" s="130"/>
      <c r="BR15" s="130"/>
      <c r="BS15" s="130"/>
      <c r="BT15" s="130"/>
      <c r="BU15" s="130"/>
      <c r="BV15" s="130"/>
      <c r="BW15" s="130"/>
      <c r="BX15" s="130">
        <v>1</v>
      </c>
      <c r="BY15" s="130">
        <v>1</v>
      </c>
      <c r="BZ15" s="130"/>
      <c r="CA15" s="130">
        <v>2</v>
      </c>
      <c r="CB15" s="130"/>
      <c r="CC15" s="130"/>
      <c r="CD15" s="130"/>
      <c r="CE15" s="130"/>
      <c r="CF15" s="130"/>
      <c r="CG15" s="130"/>
      <c r="CH15" s="130"/>
      <c r="CI15" s="130"/>
      <c r="CJ15" s="130"/>
      <c r="CK15" s="130"/>
      <c r="CL15" s="130"/>
      <c r="CM15" s="130">
        <v>0</v>
      </c>
      <c r="CN15" s="130"/>
      <c r="CO15" s="130">
        <v>6</v>
      </c>
      <c r="CP15" s="130"/>
      <c r="CQ15" s="130"/>
      <c r="CR15" s="130"/>
      <c r="CS15" s="130">
        <v>6</v>
      </c>
      <c r="CT15" s="130"/>
      <c r="CU15" s="130"/>
      <c r="CV15" s="130"/>
      <c r="CW15" s="130"/>
      <c r="CX15" s="130"/>
      <c r="CY15" s="130"/>
    </row>
    <row r="16" spans="1:103">
      <c r="A16" s="13" t="s">
        <v>13</v>
      </c>
      <c r="B16" s="13" t="s">
        <v>115</v>
      </c>
      <c r="C16" s="130"/>
      <c r="D16" s="130"/>
      <c r="E16" s="130">
        <v>24</v>
      </c>
      <c r="F16" s="130">
        <v>30</v>
      </c>
      <c r="G16" s="146">
        <v>54</v>
      </c>
      <c r="H16" s="147"/>
      <c r="I16" s="148">
        <v>1</v>
      </c>
      <c r="J16" s="130">
        <v>13</v>
      </c>
      <c r="K16" s="130">
        <v>86</v>
      </c>
      <c r="L16" s="130">
        <v>3</v>
      </c>
      <c r="M16" s="130">
        <v>103</v>
      </c>
      <c r="N16" s="130"/>
      <c r="O16" s="130">
        <v>1</v>
      </c>
      <c r="P16" s="130">
        <v>2</v>
      </c>
      <c r="Q16" s="130">
        <v>2</v>
      </c>
      <c r="R16" s="130"/>
      <c r="S16" s="130">
        <v>5</v>
      </c>
      <c r="T16" s="13"/>
      <c r="U16" s="130">
        <v>1</v>
      </c>
      <c r="V16" s="130">
        <v>3</v>
      </c>
      <c r="W16" s="130">
        <v>44</v>
      </c>
      <c r="X16" s="130">
        <v>5</v>
      </c>
      <c r="Y16" s="130">
        <v>53</v>
      </c>
      <c r="Z16" s="13"/>
      <c r="AA16" s="130"/>
      <c r="AB16" s="130">
        <v>5</v>
      </c>
      <c r="AC16" s="130">
        <v>5</v>
      </c>
      <c r="AD16" s="130"/>
      <c r="AE16" s="130">
        <v>10</v>
      </c>
      <c r="AG16" s="130"/>
      <c r="AH16" s="130">
        <v>1</v>
      </c>
      <c r="AI16" s="130">
        <v>2</v>
      </c>
      <c r="AJ16" s="130">
        <v>2</v>
      </c>
      <c r="AK16" s="130">
        <v>5</v>
      </c>
      <c r="AL16" s="130"/>
      <c r="AM16" s="130"/>
      <c r="AN16" s="130"/>
      <c r="AO16" s="130">
        <v>16</v>
      </c>
      <c r="AP16" s="130">
        <v>7</v>
      </c>
      <c r="AQ16" s="130">
        <v>21</v>
      </c>
      <c r="AR16" s="130"/>
      <c r="AS16" s="130"/>
      <c r="AT16" s="130"/>
      <c r="AU16" s="130">
        <v>1</v>
      </c>
      <c r="AV16" s="130"/>
      <c r="AW16" s="130">
        <v>1</v>
      </c>
      <c r="AX16" s="130"/>
      <c r="AY16" s="130">
        <v>4</v>
      </c>
      <c r="AZ16" s="130">
        <v>2</v>
      </c>
      <c r="BA16" s="130">
        <v>9</v>
      </c>
      <c r="BB16" s="130">
        <v>1</v>
      </c>
      <c r="BC16" s="130">
        <v>16</v>
      </c>
      <c r="BD16" s="130"/>
      <c r="BE16" s="130"/>
      <c r="BF16" s="130"/>
      <c r="BG16" s="20"/>
      <c r="BH16" s="130"/>
      <c r="BI16" s="130">
        <v>0</v>
      </c>
      <c r="BJ16" s="130"/>
      <c r="BK16" s="130"/>
      <c r="BL16" s="130"/>
      <c r="BM16" s="130"/>
      <c r="BN16" s="130"/>
      <c r="BO16" s="130"/>
      <c r="BP16" s="130"/>
      <c r="BQ16" s="130">
        <v>1</v>
      </c>
      <c r="BR16" s="130">
        <v>2</v>
      </c>
      <c r="BS16" s="130">
        <v>1</v>
      </c>
      <c r="BT16" s="130"/>
      <c r="BU16" s="130">
        <v>3</v>
      </c>
      <c r="BV16" s="130"/>
      <c r="BW16" s="130"/>
      <c r="BX16" s="130">
        <v>1</v>
      </c>
      <c r="BY16" s="130">
        <v>2</v>
      </c>
      <c r="BZ16" s="130"/>
      <c r="CA16" s="130">
        <v>3</v>
      </c>
      <c r="CB16" s="130"/>
      <c r="CC16" s="130"/>
      <c r="CD16" s="130"/>
      <c r="CE16" s="130"/>
      <c r="CF16" s="130"/>
      <c r="CG16" s="130"/>
      <c r="CH16" s="130"/>
      <c r="CI16" s="130">
        <v>2</v>
      </c>
      <c r="CJ16" s="130"/>
      <c r="CK16" s="130"/>
      <c r="CL16" s="130"/>
      <c r="CM16" s="130">
        <v>2</v>
      </c>
      <c r="CN16" s="130"/>
      <c r="CO16" s="130">
        <v>2</v>
      </c>
      <c r="CP16" s="130"/>
      <c r="CQ16" s="130"/>
      <c r="CR16" s="130"/>
      <c r="CS16" s="130">
        <v>2</v>
      </c>
      <c r="CT16" s="130"/>
      <c r="CU16" s="130"/>
      <c r="CV16" s="130"/>
      <c r="CW16" s="130"/>
      <c r="CX16" s="130"/>
      <c r="CY16" s="130"/>
    </row>
    <row r="17" spans="1:103">
      <c r="A17" s="13" t="s">
        <v>15</v>
      </c>
      <c r="B17" s="13" t="s">
        <v>116</v>
      </c>
      <c r="C17" s="130">
        <v>1</v>
      </c>
      <c r="D17" s="130">
        <v>2</v>
      </c>
      <c r="E17" s="130">
        <v>14</v>
      </c>
      <c r="F17" s="130">
        <v>15</v>
      </c>
      <c r="G17" s="146">
        <v>31</v>
      </c>
      <c r="H17" s="147"/>
      <c r="I17" s="148"/>
      <c r="J17" s="130">
        <v>2</v>
      </c>
      <c r="K17" s="130">
        <v>24</v>
      </c>
      <c r="L17" s="130">
        <v>1</v>
      </c>
      <c r="M17" s="130">
        <v>27</v>
      </c>
      <c r="N17" s="130"/>
      <c r="O17" s="130"/>
      <c r="P17" s="130"/>
      <c r="Q17" s="130"/>
      <c r="R17" s="130"/>
      <c r="S17" s="130"/>
      <c r="T17" s="13"/>
      <c r="U17" s="130"/>
      <c r="V17" s="130">
        <v>11</v>
      </c>
      <c r="W17" s="130">
        <v>40</v>
      </c>
      <c r="X17" s="130">
        <v>3</v>
      </c>
      <c r="Y17" s="130">
        <v>53</v>
      </c>
      <c r="Z17" s="13"/>
      <c r="AA17" s="130"/>
      <c r="AB17" s="130">
        <v>5</v>
      </c>
      <c r="AC17" s="130">
        <v>11</v>
      </c>
      <c r="AD17" s="130"/>
      <c r="AE17" s="130">
        <v>16</v>
      </c>
      <c r="AG17" s="130"/>
      <c r="AH17" s="130">
        <v>1</v>
      </c>
      <c r="AI17" s="130">
        <v>12</v>
      </c>
      <c r="AJ17" s="130">
        <v>2</v>
      </c>
      <c r="AK17" s="130">
        <v>15</v>
      </c>
      <c r="AL17" s="130"/>
      <c r="AM17" s="130"/>
      <c r="AN17" s="130">
        <v>2</v>
      </c>
      <c r="AO17" s="130">
        <v>17</v>
      </c>
      <c r="AP17" s="130">
        <v>2</v>
      </c>
      <c r="AQ17" s="130">
        <v>21</v>
      </c>
      <c r="AR17" s="130"/>
      <c r="AS17" s="130"/>
      <c r="AT17" s="130"/>
      <c r="AU17" s="130"/>
      <c r="AV17" s="130">
        <v>1</v>
      </c>
      <c r="AW17" s="130">
        <v>1</v>
      </c>
      <c r="AX17" s="130"/>
      <c r="AY17" s="130"/>
      <c r="AZ17" s="130">
        <v>3</v>
      </c>
      <c r="BA17" s="130">
        <v>8</v>
      </c>
      <c r="BB17" s="130"/>
      <c r="BC17" s="130">
        <v>11</v>
      </c>
      <c r="BD17" s="130"/>
      <c r="BE17" s="130"/>
      <c r="BF17" s="130"/>
      <c r="BG17" s="20"/>
      <c r="BH17" s="130"/>
      <c r="BI17" s="130">
        <v>0</v>
      </c>
      <c r="BJ17" s="130"/>
      <c r="BK17" s="130"/>
      <c r="BL17" s="130"/>
      <c r="BM17" s="130"/>
      <c r="BN17" s="130"/>
      <c r="BO17" s="130"/>
      <c r="BP17" s="130"/>
      <c r="BQ17" s="130">
        <v>1</v>
      </c>
      <c r="BR17" s="130"/>
      <c r="BS17" s="130"/>
      <c r="BT17" s="130"/>
      <c r="BU17" s="130">
        <v>1</v>
      </c>
      <c r="BV17" s="130"/>
      <c r="BW17" s="130"/>
      <c r="BX17" s="130">
        <v>3</v>
      </c>
      <c r="BY17" s="130">
        <v>3</v>
      </c>
      <c r="BZ17" s="130">
        <v>1</v>
      </c>
      <c r="CA17" s="130">
        <v>7</v>
      </c>
      <c r="CB17" s="130"/>
      <c r="CC17" s="130"/>
      <c r="CD17" s="130"/>
      <c r="CE17" s="130"/>
      <c r="CF17" s="130"/>
      <c r="CG17" s="130"/>
      <c r="CH17" s="130"/>
      <c r="CI17" s="130">
        <v>2</v>
      </c>
      <c r="CJ17" s="130"/>
      <c r="CK17" s="130"/>
      <c r="CL17" s="130"/>
      <c r="CM17" s="130">
        <v>2</v>
      </c>
      <c r="CN17" s="130"/>
      <c r="CO17" s="130">
        <v>3</v>
      </c>
      <c r="CP17" s="130"/>
      <c r="CQ17" s="130"/>
      <c r="CR17" s="130"/>
      <c r="CS17" s="130">
        <v>3</v>
      </c>
      <c r="CT17" s="130"/>
      <c r="CU17" s="130"/>
      <c r="CV17" s="130"/>
      <c r="CW17" s="130"/>
      <c r="CX17" s="130"/>
      <c r="CY17" s="130"/>
    </row>
    <row r="18" spans="1:103">
      <c r="A18" s="13" t="s">
        <v>19</v>
      </c>
      <c r="B18" s="13" t="s">
        <v>117</v>
      </c>
      <c r="C18" s="130"/>
      <c r="D18" s="130">
        <v>4</v>
      </c>
      <c r="E18" s="130">
        <v>43</v>
      </c>
      <c r="F18" s="130">
        <v>21</v>
      </c>
      <c r="G18" s="146">
        <v>68</v>
      </c>
      <c r="H18" s="147"/>
      <c r="I18" s="148"/>
      <c r="J18" s="130">
        <v>6</v>
      </c>
      <c r="K18" s="130">
        <v>24</v>
      </c>
      <c r="L18" s="130"/>
      <c r="M18" s="130">
        <v>30</v>
      </c>
      <c r="N18" s="130"/>
      <c r="O18" s="130"/>
      <c r="P18" s="130">
        <v>4</v>
      </c>
      <c r="Q18" s="130">
        <v>5</v>
      </c>
      <c r="R18" s="130"/>
      <c r="S18" s="130">
        <v>9</v>
      </c>
      <c r="T18" s="13"/>
      <c r="U18" s="130">
        <v>1</v>
      </c>
      <c r="V18" s="130">
        <v>13</v>
      </c>
      <c r="W18" s="130">
        <v>63</v>
      </c>
      <c r="X18" s="130">
        <v>6</v>
      </c>
      <c r="Y18" s="130">
        <v>83</v>
      </c>
      <c r="Z18" s="13"/>
      <c r="AA18" s="130"/>
      <c r="AB18" s="130">
        <v>1</v>
      </c>
      <c r="AC18" s="130">
        <v>2</v>
      </c>
      <c r="AD18" s="130">
        <v>3</v>
      </c>
      <c r="AE18" s="130">
        <v>6</v>
      </c>
      <c r="AG18" s="130"/>
      <c r="AH18" s="130"/>
      <c r="AI18" s="130">
        <v>5</v>
      </c>
      <c r="AJ18" s="130">
        <v>2</v>
      </c>
      <c r="AK18" s="130">
        <v>7</v>
      </c>
      <c r="AL18" s="130"/>
      <c r="AM18" s="130"/>
      <c r="AN18" s="130">
        <v>2</v>
      </c>
      <c r="AO18" s="130">
        <v>64</v>
      </c>
      <c r="AP18" s="130">
        <v>10</v>
      </c>
      <c r="AQ18" s="130">
        <v>75</v>
      </c>
      <c r="AR18" s="130"/>
      <c r="AS18" s="130"/>
      <c r="AT18" s="130"/>
      <c r="AU18" s="130">
        <v>5</v>
      </c>
      <c r="AV18" s="130"/>
      <c r="AW18" s="130">
        <v>5</v>
      </c>
      <c r="AX18" s="130"/>
      <c r="AY18" s="130">
        <v>1</v>
      </c>
      <c r="AZ18" s="130">
        <v>3</v>
      </c>
      <c r="BA18" s="130">
        <v>14</v>
      </c>
      <c r="BB18" s="130">
        <v>3</v>
      </c>
      <c r="BC18" s="130">
        <v>21</v>
      </c>
      <c r="BD18" s="130"/>
      <c r="BE18" s="130"/>
      <c r="BF18" s="130"/>
      <c r="BG18" s="20"/>
      <c r="BH18" s="130"/>
      <c r="BI18" s="130">
        <v>0</v>
      </c>
      <c r="BJ18" s="130"/>
      <c r="BK18" s="130"/>
      <c r="BL18" s="130"/>
      <c r="BM18" s="130"/>
      <c r="BN18" s="130"/>
      <c r="BO18" s="130"/>
      <c r="BP18" s="130"/>
      <c r="BQ18" s="130"/>
      <c r="BR18" s="130">
        <v>1</v>
      </c>
      <c r="BS18" s="130">
        <v>6</v>
      </c>
      <c r="BT18" s="130"/>
      <c r="BU18" s="130">
        <v>7</v>
      </c>
      <c r="BV18" s="130"/>
      <c r="BW18" s="130"/>
      <c r="BX18" s="130">
        <v>3</v>
      </c>
      <c r="BY18" s="130">
        <v>3</v>
      </c>
      <c r="BZ18" s="130"/>
      <c r="CA18" s="130">
        <v>6</v>
      </c>
      <c r="CB18" s="130"/>
      <c r="CC18" s="130"/>
      <c r="CD18" s="130"/>
      <c r="CE18" s="130"/>
      <c r="CF18" s="130"/>
      <c r="CG18" s="130"/>
      <c r="CH18" s="130"/>
      <c r="CI18" s="130"/>
      <c r="CJ18" s="130"/>
      <c r="CK18" s="130"/>
      <c r="CL18" s="130"/>
      <c r="CM18" s="130">
        <v>0</v>
      </c>
      <c r="CN18" s="130"/>
      <c r="CO18" s="130">
        <v>3</v>
      </c>
      <c r="CP18" s="130"/>
      <c r="CQ18" s="130"/>
      <c r="CR18" s="130"/>
      <c r="CS18" s="130">
        <v>3</v>
      </c>
      <c r="CT18" s="130"/>
      <c r="CU18" s="130"/>
      <c r="CV18" s="130"/>
      <c r="CW18" s="130"/>
      <c r="CX18" s="130"/>
      <c r="CY18" s="130"/>
    </row>
    <row r="19" spans="1:103">
      <c r="A19" s="13" t="s">
        <v>21</v>
      </c>
      <c r="B19" s="13" t="s">
        <v>118</v>
      </c>
      <c r="C19" s="130"/>
      <c r="D19" s="130"/>
      <c r="E19" s="130">
        <v>29</v>
      </c>
      <c r="F19" s="130">
        <v>30</v>
      </c>
      <c r="G19" s="146">
        <v>59</v>
      </c>
      <c r="H19" s="147"/>
      <c r="I19" s="148"/>
      <c r="J19" s="130">
        <v>8</v>
      </c>
      <c r="K19" s="130">
        <v>35</v>
      </c>
      <c r="L19" s="130"/>
      <c r="M19" s="130">
        <v>43</v>
      </c>
      <c r="N19" s="130"/>
      <c r="O19" s="130"/>
      <c r="P19" s="130">
        <v>1</v>
      </c>
      <c r="Q19" s="130"/>
      <c r="R19" s="130"/>
      <c r="S19" s="130">
        <v>1</v>
      </c>
      <c r="T19" s="13"/>
      <c r="U19" s="130"/>
      <c r="V19" s="130">
        <v>9</v>
      </c>
      <c r="W19" s="130">
        <v>32</v>
      </c>
      <c r="X19" s="130">
        <v>4</v>
      </c>
      <c r="Y19" s="130">
        <v>45</v>
      </c>
      <c r="Z19" s="13"/>
      <c r="AA19" s="130">
        <v>1</v>
      </c>
      <c r="AB19" s="130">
        <v>3</v>
      </c>
      <c r="AC19" s="130">
        <v>10</v>
      </c>
      <c r="AD19" s="130">
        <v>1</v>
      </c>
      <c r="AE19" s="130">
        <v>15</v>
      </c>
      <c r="AG19" s="130"/>
      <c r="AH19" s="130">
        <v>3</v>
      </c>
      <c r="AI19" s="130">
        <v>4</v>
      </c>
      <c r="AJ19" s="130">
        <v>1</v>
      </c>
      <c r="AK19" s="130">
        <v>8</v>
      </c>
      <c r="AL19" s="130"/>
      <c r="AM19" s="130"/>
      <c r="AN19" s="130"/>
      <c r="AO19" s="130">
        <v>17</v>
      </c>
      <c r="AP19" s="130">
        <v>3</v>
      </c>
      <c r="AQ19" s="130">
        <v>22</v>
      </c>
      <c r="AR19" s="130"/>
      <c r="AS19" s="130"/>
      <c r="AT19" s="130"/>
      <c r="AU19" s="130">
        <v>3</v>
      </c>
      <c r="AV19" s="130"/>
      <c r="AW19" s="130">
        <v>3</v>
      </c>
      <c r="AX19" s="130"/>
      <c r="AY19" s="130">
        <v>3</v>
      </c>
      <c r="AZ19" s="130">
        <v>1</v>
      </c>
      <c r="BA19" s="130">
        <v>6</v>
      </c>
      <c r="BB19" s="130">
        <v>2</v>
      </c>
      <c r="BC19" s="130">
        <v>13</v>
      </c>
      <c r="BD19" s="130"/>
      <c r="BE19" s="130">
        <v>1</v>
      </c>
      <c r="BF19" s="130"/>
      <c r="BG19" s="20"/>
      <c r="BH19" s="130"/>
      <c r="BI19" s="130">
        <v>1</v>
      </c>
      <c r="BJ19" s="130"/>
      <c r="BK19" s="130"/>
      <c r="BL19" s="130"/>
      <c r="BM19" s="130"/>
      <c r="BN19" s="130"/>
      <c r="BO19" s="130"/>
      <c r="BP19" s="130"/>
      <c r="BQ19" s="130">
        <v>1</v>
      </c>
      <c r="BR19" s="130"/>
      <c r="BS19" s="130">
        <v>2</v>
      </c>
      <c r="BT19" s="130"/>
      <c r="BU19" s="130">
        <v>3</v>
      </c>
      <c r="BV19" s="130"/>
      <c r="BW19" s="130">
        <v>3</v>
      </c>
      <c r="BX19" s="130">
        <v>3</v>
      </c>
      <c r="BY19" s="130">
        <v>3</v>
      </c>
      <c r="BZ19" s="130"/>
      <c r="CA19" s="130">
        <v>9</v>
      </c>
      <c r="CB19" s="130"/>
      <c r="CC19" s="130"/>
      <c r="CD19" s="130"/>
      <c r="CE19" s="130"/>
      <c r="CF19" s="130"/>
      <c r="CG19" s="130"/>
      <c r="CH19" s="130"/>
      <c r="CI19" s="130">
        <v>3</v>
      </c>
      <c r="CJ19" s="130"/>
      <c r="CK19" s="130"/>
      <c r="CL19" s="130"/>
      <c r="CM19" s="130">
        <v>3</v>
      </c>
      <c r="CN19" s="130"/>
      <c r="CO19" s="130">
        <v>2</v>
      </c>
      <c r="CP19" s="130"/>
      <c r="CQ19" s="130"/>
      <c r="CR19" s="130"/>
      <c r="CS19" s="130">
        <v>2</v>
      </c>
      <c r="CT19" s="130"/>
      <c r="CU19" s="130"/>
      <c r="CV19" s="130"/>
      <c r="CW19" s="130"/>
      <c r="CX19" s="130"/>
      <c r="CY19" s="130"/>
    </row>
    <row r="20" spans="1:103">
      <c r="A20" s="13" t="s">
        <v>23</v>
      </c>
      <c r="B20" s="13" t="s">
        <v>119</v>
      </c>
      <c r="C20" s="130"/>
      <c r="D20" s="130">
        <v>1</v>
      </c>
      <c r="E20" s="130">
        <v>18</v>
      </c>
      <c r="F20" s="130">
        <v>12</v>
      </c>
      <c r="G20" s="146">
        <v>31</v>
      </c>
      <c r="H20" s="147"/>
      <c r="I20" s="148"/>
      <c r="J20" s="130">
        <v>3</v>
      </c>
      <c r="K20" s="130">
        <v>24</v>
      </c>
      <c r="L20" s="130">
        <v>1</v>
      </c>
      <c r="M20" s="130">
        <v>28</v>
      </c>
      <c r="N20" s="130"/>
      <c r="O20" s="130"/>
      <c r="P20" s="130"/>
      <c r="Q20" s="130">
        <v>2</v>
      </c>
      <c r="R20" s="130"/>
      <c r="S20" s="130">
        <v>2</v>
      </c>
      <c r="T20" s="13"/>
      <c r="U20" s="130">
        <v>1</v>
      </c>
      <c r="V20" s="130">
        <v>12</v>
      </c>
      <c r="W20" s="130">
        <v>32</v>
      </c>
      <c r="X20" s="130">
        <v>8</v>
      </c>
      <c r="Y20" s="130">
        <v>51</v>
      </c>
      <c r="Z20" s="13"/>
      <c r="AA20" s="130">
        <v>2</v>
      </c>
      <c r="AB20" s="130">
        <v>1</v>
      </c>
      <c r="AC20" s="130">
        <v>3</v>
      </c>
      <c r="AD20" s="130"/>
      <c r="AE20" s="130">
        <v>7</v>
      </c>
      <c r="AG20" s="130"/>
      <c r="AH20" s="130">
        <v>1</v>
      </c>
      <c r="AI20" s="130">
        <v>6</v>
      </c>
      <c r="AJ20" s="130">
        <v>1</v>
      </c>
      <c r="AK20" s="130">
        <v>8</v>
      </c>
      <c r="AL20" s="130"/>
      <c r="AM20" s="130"/>
      <c r="AN20" s="130">
        <v>1</v>
      </c>
      <c r="AO20" s="130">
        <v>42</v>
      </c>
      <c r="AP20" s="130">
        <v>8</v>
      </c>
      <c r="AQ20" s="130">
        <v>51</v>
      </c>
      <c r="AR20" s="130"/>
      <c r="AS20" s="130"/>
      <c r="AT20" s="130"/>
      <c r="AU20" s="130">
        <v>2</v>
      </c>
      <c r="AV20" s="130"/>
      <c r="AW20" s="130">
        <v>2</v>
      </c>
      <c r="AX20" s="130"/>
      <c r="AY20" s="130">
        <v>3</v>
      </c>
      <c r="AZ20" s="130">
        <v>1</v>
      </c>
      <c r="BA20" s="130">
        <v>10</v>
      </c>
      <c r="BB20" s="130">
        <v>1</v>
      </c>
      <c r="BC20" s="130">
        <v>15</v>
      </c>
      <c r="BD20" s="130"/>
      <c r="BE20" s="130">
        <v>2</v>
      </c>
      <c r="BF20" s="130"/>
      <c r="BG20" s="20"/>
      <c r="BH20" s="130"/>
      <c r="BI20" s="130">
        <v>2</v>
      </c>
      <c r="BJ20" s="130"/>
      <c r="BK20" s="130"/>
      <c r="BL20" s="130"/>
      <c r="BM20" s="130"/>
      <c r="BN20" s="130"/>
      <c r="BO20" s="130"/>
      <c r="BP20" s="130"/>
      <c r="BQ20" s="130"/>
      <c r="BR20" s="130">
        <v>1</v>
      </c>
      <c r="BS20" s="130">
        <v>2</v>
      </c>
      <c r="BT20" s="130"/>
      <c r="BU20" s="130">
        <v>3</v>
      </c>
      <c r="BV20" s="130"/>
      <c r="BW20" s="130"/>
      <c r="BX20" s="130">
        <v>1</v>
      </c>
      <c r="BY20" s="130">
        <v>4</v>
      </c>
      <c r="BZ20" s="130"/>
      <c r="CA20" s="130">
        <v>5</v>
      </c>
      <c r="CB20" s="130"/>
      <c r="CC20" s="130"/>
      <c r="CD20" s="130"/>
      <c r="CE20" s="130"/>
      <c r="CF20" s="130"/>
      <c r="CG20" s="130"/>
      <c r="CH20" s="130"/>
      <c r="CI20" s="130"/>
      <c r="CJ20" s="130"/>
      <c r="CK20" s="130"/>
      <c r="CL20" s="130"/>
      <c r="CM20" s="130">
        <v>0</v>
      </c>
      <c r="CN20" s="130"/>
      <c r="CO20" s="130">
        <v>9</v>
      </c>
      <c r="CP20" s="130"/>
      <c r="CQ20" s="130"/>
      <c r="CR20" s="130"/>
      <c r="CS20" s="130">
        <v>9</v>
      </c>
      <c r="CT20" s="130"/>
      <c r="CU20" s="130"/>
      <c r="CV20" s="130"/>
      <c r="CW20" s="130"/>
      <c r="CX20" s="130"/>
      <c r="CY20" s="130"/>
    </row>
    <row r="21" spans="1:103">
      <c r="A21" s="13" t="s">
        <v>25</v>
      </c>
      <c r="B21" s="13" t="s">
        <v>120</v>
      </c>
      <c r="C21" s="130"/>
      <c r="D21" s="130"/>
      <c r="E21" s="130">
        <v>31</v>
      </c>
      <c r="F21" s="130">
        <v>26</v>
      </c>
      <c r="G21" s="130">
        <v>57</v>
      </c>
      <c r="H21" s="147"/>
      <c r="I21" s="130">
        <v>1</v>
      </c>
      <c r="J21" s="130">
        <v>19</v>
      </c>
      <c r="K21" s="130">
        <v>90</v>
      </c>
      <c r="L21" s="130">
        <v>4</v>
      </c>
      <c r="M21" s="130">
        <v>114</v>
      </c>
      <c r="N21" s="130"/>
      <c r="O21" s="130"/>
      <c r="P21" s="130">
        <v>9</v>
      </c>
      <c r="Q21" s="130">
        <v>5</v>
      </c>
      <c r="R21" s="130"/>
      <c r="S21" s="130">
        <v>14</v>
      </c>
      <c r="T21" s="13"/>
      <c r="U21" s="130">
        <v>1</v>
      </c>
      <c r="V21" s="130">
        <v>8</v>
      </c>
      <c r="W21" s="130">
        <v>53</v>
      </c>
      <c r="X21" s="130">
        <v>6</v>
      </c>
      <c r="Y21" s="130">
        <v>67</v>
      </c>
      <c r="Z21" s="13"/>
      <c r="AA21" s="130">
        <v>1</v>
      </c>
      <c r="AB21" s="130">
        <v>2</v>
      </c>
      <c r="AC21" s="130">
        <v>8</v>
      </c>
      <c r="AD21" s="130">
        <v>1</v>
      </c>
      <c r="AE21" s="130">
        <v>12</v>
      </c>
      <c r="AG21" s="130"/>
      <c r="AH21" s="130"/>
      <c r="AI21" s="130">
        <v>3</v>
      </c>
      <c r="AJ21" s="130">
        <v>1</v>
      </c>
      <c r="AK21" s="130">
        <v>4</v>
      </c>
      <c r="AL21" s="130"/>
      <c r="AM21" s="130"/>
      <c r="AN21" s="130">
        <v>4</v>
      </c>
      <c r="AO21" s="130">
        <v>31</v>
      </c>
      <c r="AP21" s="130">
        <v>6</v>
      </c>
      <c r="AQ21" s="130">
        <v>41</v>
      </c>
      <c r="AR21" s="130"/>
      <c r="AS21" s="130"/>
      <c r="AT21" s="130">
        <v>1</v>
      </c>
      <c r="AU21" s="130"/>
      <c r="AV21" s="130"/>
      <c r="AW21" s="130">
        <v>1</v>
      </c>
      <c r="AX21" s="130"/>
      <c r="AY21" s="130">
        <v>1</v>
      </c>
      <c r="AZ21" s="130">
        <v>9</v>
      </c>
      <c r="BA21" s="130">
        <v>13</v>
      </c>
      <c r="BB21" s="130">
        <v>2</v>
      </c>
      <c r="BC21" s="130">
        <v>25</v>
      </c>
      <c r="BD21" s="130"/>
      <c r="BE21" s="130">
        <v>2</v>
      </c>
      <c r="BF21" s="130"/>
      <c r="BG21" s="20"/>
      <c r="BH21" s="130"/>
      <c r="BI21" s="130">
        <v>2</v>
      </c>
      <c r="BJ21" s="130"/>
      <c r="BK21" s="130"/>
      <c r="BL21" s="130"/>
      <c r="BM21" s="130"/>
      <c r="BN21" s="130"/>
      <c r="BO21" s="130"/>
      <c r="BP21" s="130"/>
      <c r="BQ21" s="130">
        <v>1</v>
      </c>
      <c r="BR21" s="130">
        <v>3</v>
      </c>
      <c r="BS21" s="130">
        <v>6</v>
      </c>
      <c r="BT21" s="130"/>
      <c r="BU21" s="130">
        <v>10</v>
      </c>
      <c r="BV21" s="130"/>
      <c r="BW21" s="130">
        <v>1</v>
      </c>
      <c r="BX21" s="130"/>
      <c r="BY21" s="130">
        <v>2</v>
      </c>
      <c r="BZ21" s="130"/>
      <c r="CA21" s="130">
        <v>3</v>
      </c>
      <c r="CB21" s="130"/>
      <c r="CC21" s="130"/>
      <c r="CD21" s="130"/>
      <c r="CE21" s="130"/>
      <c r="CF21" s="130"/>
      <c r="CG21" s="130"/>
      <c r="CH21" s="130"/>
      <c r="CI21" s="130">
        <v>3</v>
      </c>
      <c r="CJ21" s="130">
        <v>1</v>
      </c>
      <c r="CK21" s="130"/>
      <c r="CL21" s="130"/>
      <c r="CM21" s="130">
        <v>4</v>
      </c>
      <c r="CN21" s="130"/>
      <c r="CO21" s="130">
        <v>5</v>
      </c>
      <c r="CP21" s="130"/>
      <c r="CQ21" s="130"/>
      <c r="CR21" s="130"/>
      <c r="CS21" s="130">
        <v>5</v>
      </c>
      <c r="CT21" s="130"/>
      <c r="CU21" s="130"/>
      <c r="CV21" s="130"/>
      <c r="CW21" s="130"/>
      <c r="CX21" s="130"/>
      <c r="CY21" s="130"/>
    </row>
    <row r="22" spans="1:103">
      <c r="A22" s="13" t="s">
        <v>27</v>
      </c>
      <c r="B22" s="13" t="s">
        <v>121</v>
      </c>
      <c r="C22" s="130"/>
      <c r="D22" s="130"/>
      <c r="E22" s="130">
        <v>7</v>
      </c>
      <c r="F22" s="130">
        <v>17</v>
      </c>
      <c r="G22" s="130">
        <v>24</v>
      </c>
      <c r="H22" s="147"/>
      <c r="I22" s="130"/>
      <c r="J22" s="130">
        <v>2</v>
      </c>
      <c r="K22" s="130">
        <v>16</v>
      </c>
      <c r="L22" s="130">
        <v>2</v>
      </c>
      <c r="M22" s="130">
        <v>20</v>
      </c>
      <c r="N22" s="130"/>
      <c r="O22" s="130">
        <v>1</v>
      </c>
      <c r="P22" s="130">
        <v>2</v>
      </c>
      <c r="Q22" s="130">
        <v>4</v>
      </c>
      <c r="R22" s="130"/>
      <c r="S22" s="130">
        <v>7</v>
      </c>
      <c r="T22" s="13"/>
      <c r="U22" s="130"/>
      <c r="V22" s="130">
        <v>5</v>
      </c>
      <c r="W22" s="130">
        <v>26</v>
      </c>
      <c r="X22" s="130">
        <v>3</v>
      </c>
      <c r="Y22" s="130">
        <v>34</v>
      </c>
      <c r="Z22" s="13"/>
      <c r="AA22" s="130"/>
      <c r="AB22" s="130">
        <v>3</v>
      </c>
      <c r="AC22" s="130">
        <v>10</v>
      </c>
      <c r="AD22" s="130">
        <v>1</v>
      </c>
      <c r="AE22" s="130">
        <v>14</v>
      </c>
      <c r="AG22" s="130"/>
      <c r="AH22" s="130"/>
      <c r="AI22" s="130">
        <v>2</v>
      </c>
      <c r="AJ22" s="130"/>
      <c r="AK22" s="130">
        <v>2</v>
      </c>
      <c r="AL22" s="130"/>
      <c r="AM22" s="130"/>
      <c r="AN22" s="130">
        <v>3</v>
      </c>
      <c r="AO22" s="130">
        <v>18</v>
      </c>
      <c r="AP22" s="130">
        <v>5</v>
      </c>
      <c r="AQ22" s="130">
        <v>25</v>
      </c>
      <c r="AR22" s="130"/>
      <c r="AS22" s="130"/>
      <c r="AT22" s="130"/>
      <c r="AU22" s="130"/>
      <c r="AV22" s="130"/>
      <c r="AW22" s="130"/>
      <c r="AX22" s="130"/>
      <c r="AY22" s="130">
        <v>2</v>
      </c>
      <c r="AZ22" s="130">
        <v>4</v>
      </c>
      <c r="BA22" s="130">
        <v>7</v>
      </c>
      <c r="BB22" s="130">
        <v>1</v>
      </c>
      <c r="BC22" s="130">
        <v>13</v>
      </c>
      <c r="BD22" s="130"/>
      <c r="BE22" s="130"/>
      <c r="BF22" s="130"/>
      <c r="BG22" s="20"/>
      <c r="BH22" s="130"/>
      <c r="BI22" s="130">
        <v>0</v>
      </c>
      <c r="BJ22" s="130"/>
      <c r="BK22" s="130"/>
      <c r="BL22" s="130"/>
      <c r="BM22" s="130"/>
      <c r="BN22" s="130"/>
      <c r="BO22" s="130"/>
      <c r="BP22" s="130"/>
      <c r="BQ22" s="130">
        <v>1</v>
      </c>
      <c r="BR22" s="130"/>
      <c r="BS22" s="130"/>
      <c r="BT22" s="130"/>
      <c r="BU22" s="130">
        <v>1</v>
      </c>
      <c r="BV22" s="130"/>
      <c r="BW22" s="130">
        <v>1</v>
      </c>
      <c r="BX22" s="130"/>
      <c r="BY22" s="130">
        <v>3</v>
      </c>
      <c r="BZ22" s="130"/>
      <c r="CA22" s="130">
        <v>4</v>
      </c>
      <c r="CB22" s="130"/>
      <c r="CC22" s="130"/>
      <c r="CD22" s="130"/>
      <c r="CE22" s="130"/>
      <c r="CF22" s="130"/>
      <c r="CG22" s="130"/>
      <c r="CH22" s="130"/>
      <c r="CI22" s="130">
        <v>1</v>
      </c>
      <c r="CJ22" s="130"/>
      <c r="CK22" s="130"/>
      <c r="CL22" s="130"/>
      <c r="CM22" s="130">
        <v>1</v>
      </c>
      <c r="CN22" s="130"/>
      <c r="CO22" s="130">
        <v>5</v>
      </c>
      <c r="CP22" s="130"/>
      <c r="CQ22" s="130"/>
      <c r="CR22" s="130"/>
      <c r="CS22" s="130">
        <v>5</v>
      </c>
      <c r="CT22" s="130"/>
      <c r="CU22" s="130"/>
      <c r="CV22" s="130"/>
      <c r="CW22" s="130"/>
      <c r="CX22" s="130"/>
      <c r="CY22" s="130"/>
    </row>
    <row r="23" spans="1:103">
      <c r="A23" s="13" t="s">
        <v>29</v>
      </c>
      <c r="B23" s="13" t="s">
        <v>122</v>
      </c>
      <c r="C23" s="130"/>
      <c r="D23" s="130">
        <v>3</v>
      </c>
      <c r="E23" s="130">
        <v>53</v>
      </c>
      <c r="F23" s="130">
        <v>58</v>
      </c>
      <c r="G23" s="130">
        <v>114</v>
      </c>
      <c r="H23" s="147"/>
      <c r="I23" s="130"/>
      <c r="J23" s="130">
        <v>16</v>
      </c>
      <c r="K23" s="130">
        <v>77</v>
      </c>
      <c r="L23" s="130">
        <v>3</v>
      </c>
      <c r="M23" s="130">
        <v>96</v>
      </c>
      <c r="N23" s="130"/>
      <c r="O23" s="130">
        <v>1</v>
      </c>
      <c r="P23" s="130">
        <v>7</v>
      </c>
      <c r="Q23" s="130">
        <v>7</v>
      </c>
      <c r="R23" s="130"/>
      <c r="S23" s="130">
        <v>15</v>
      </c>
      <c r="T23" s="13"/>
      <c r="U23" s="130">
        <v>1</v>
      </c>
      <c r="V23" s="130">
        <v>6</v>
      </c>
      <c r="W23" s="130">
        <v>43</v>
      </c>
      <c r="X23" s="130">
        <v>12</v>
      </c>
      <c r="Y23" s="130">
        <v>62</v>
      </c>
      <c r="Z23" s="13"/>
      <c r="AA23" s="130"/>
      <c r="AB23" s="130">
        <v>5</v>
      </c>
      <c r="AC23" s="130">
        <v>10</v>
      </c>
      <c r="AD23" s="130"/>
      <c r="AE23" s="130">
        <v>15</v>
      </c>
      <c r="AG23" s="130"/>
      <c r="AH23" s="130">
        <v>1</v>
      </c>
      <c r="AI23" s="130">
        <v>26</v>
      </c>
      <c r="AJ23" s="130">
        <v>1</v>
      </c>
      <c r="AK23" s="130">
        <v>28</v>
      </c>
      <c r="AL23" s="130"/>
      <c r="AM23" s="130"/>
      <c r="AN23" s="130">
        <v>1</v>
      </c>
      <c r="AO23" s="130">
        <v>17</v>
      </c>
      <c r="AP23" s="130">
        <v>3</v>
      </c>
      <c r="AQ23" s="130">
        <v>21</v>
      </c>
      <c r="AR23" s="130"/>
      <c r="AS23" s="130"/>
      <c r="AT23" s="130"/>
      <c r="AU23" s="130">
        <v>1</v>
      </c>
      <c r="AV23" s="130"/>
      <c r="AW23" s="130">
        <v>1</v>
      </c>
      <c r="AX23" s="130"/>
      <c r="AY23" s="130">
        <v>1</v>
      </c>
      <c r="AZ23" s="130">
        <v>7</v>
      </c>
      <c r="BA23" s="130">
        <v>10</v>
      </c>
      <c r="BB23" s="130"/>
      <c r="BC23" s="130">
        <v>18</v>
      </c>
      <c r="BD23" s="130"/>
      <c r="BE23" s="130"/>
      <c r="BF23" s="130"/>
      <c r="BG23" s="20"/>
      <c r="BH23" s="130"/>
      <c r="BI23" s="130">
        <v>0</v>
      </c>
      <c r="BJ23" s="130"/>
      <c r="BK23" s="130"/>
      <c r="BL23" s="130"/>
      <c r="BM23" s="130"/>
      <c r="BN23" s="130"/>
      <c r="BO23" s="130"/>
      <c r="BP23" s="130"/>
      <c r="BQ23" s="130"/>
      <c r="BR23" s="130">
        <v>2</v>
      </c>
      <c r="BS23" s="130">
        <v>3</v>
      </c>
      <c r="BT23" s="130"/>
      <c r="BU23" s="130">
        <v>5</v>
      </c>
      <c r="BV23" s="130"/>
      <c r="BW23" s="130">
        <v>1</v>
      </c>
      <c r="BX23" s="130">
        <v>6</v>
      </c>
      <c r="BY23" s="130">
        <v>5</v>
      </c>
      <c r="BZ23" s="130"/>
      <c r="CA23" s="130">
        <v>11</v>
      </c>
      <c r="CB23" s="130"/>
      <c r="CC23" s="130"/>
      <c r="CD23" s="130"/>
      <c r="CE23" s="130"/>
      <c r="CF23" s="130"/>
      <c r="CG23" s="130"/>
      <c r="CH23" s="130"/>
      <c r="CI23" s="130"/>
      <c r="CJ23" s="130"/>
      <c r="CK23" s="130"/>
      <c r="CL23" s="130"/>
      <c r="CM23" s="130">
        <v>0</v>
      </c>
      <c r="CN23" s="130"/>
      <c r="CO23" s="130">
        <v>6</v>
      </c>
      <c r="CP23" s="130"/>
      <c r="CQ23" s="130"/>
      <c r="CR23" s="130"/>
      <c r="CS23" s="130">
        <v>6</v>
      </c>
      <c r="CT23" s="130"/>
      <c r="CU23" s="130"/>
      <c r="CV23" s="130"/>
      <c r="CW23" s="130"/>
      <c r="CX23" s="130"/>
      <c r="CY23" s="130"/>
    </row>
    <row r="24" spans="1:103">
      <c r="A24" s="13" t="s">
        <v>31</v>
      </c>
      <c r="B24" s="13" t="s">
        <v>123</v>
      </c>
      <c r="C24" s="130"/>
      <c r="D24" s="130">
        <v>4</v>
      </c>
      <c r="E24" s="130">
        <v>55</v>
      </c>
      <c r="F24" s="130">
        <v>34</v>
      </c>
      <c r="G24" s="130">
        <v>92</v>
      </c>
      <c r="H24" s="147"/>
      <c r="I24" s="130"/>
      <c r="J24" s="130">
        <v>10</v>
      </c>
      <c r="K24" s="130">
        <v>52</v>
      </c>
      <c r="L24" s="130">
        <v>2</v>
      </c>
      <c r="M24" s="130">
        <v>64</v>
      </c>
      <c r="N24" s="130"/>
      <c r="O24" s="130">
        <v>1</v>
      </c>
      <c r="P24" s="130">
        <v>6</v>
      </c>
      <c r="Q24" s="130">
        <v>1</v>
      </c>
      <c r="R24" s="130"/>
      <c r="S24" s="130">
        <v>8</v>
      </c>
      <c r="T24" s="13"/>
      <c r="U24" s="130"/>
      <c r="V24" s="130">
        <v>10</v>
      </c>
      <c r="W24" s="130">
        <v>68</v>
      </c>
      <c r="X24" s="130">
        <v>11</v>
      </c>
      <c r="Y24" s="130">
        <v>89</v>
      </c>
      <c r="Z24" s="13"/>
      <c r="AA24" s="130">
        <v>1</v>
      </c>
      <c r="AB24" s="130">
        <v>7</v>
      </c>
      <c r="AC24" s="130">
        <v>6</v>
      </c>
      <c r="AD24" s="130"/>
      <c r="AE24" s="130">
        <v>14</v>
      </c>
      <c r="AG24" s="130"/>
      <c r="AH24" s="130">
        <v>2</v>
      </c>
      <c r="AI24" s="130">
        <v>7</v>
      </c>
      <c r="AJ24" s="130">
        <v>2</v>
      </c>
      <c r="AK24" s="130">
        <v>11</v>
      </c>
      <c r="AL24" s="130"/>
      <c r="AM24" s="130"/>
      <c r="AN24" s="130">
        <v>2</v>
      </c>
      <c r="AO24" s="130">
        <v>50</v>
      </c>
      <c r="AP24" s="130">
        <v>5</v>
      </c>
      <c r="AQ24" s="130">
        <v>57</v>
      </c>
      <c r="AR24" s="130"/>
      <c r="AS24" s="130"/>
      <c r="AT24" s="130"/>
      <c r="AU24" s="130"/>
      <c r="AV24" s="130">
        <v>1</v>
      </c>
      <c r="AW24" s="130">
        <v>1</v>
      </c>
      <c r="AX24" s="130"/>
      <c r="AY24" s="130">
        <v>3</v>
      </c>
      <c r="AZ24" s="130"/>
      <c r="BA24" s="130">
        <v>2</v>
      </c>
      <c r="BB24" s="130"/>
      <c r="BC24" s="130">
        <v>6</v>
      </c>
      <c r="BD24" s="130"/>
      <c r="BE24" s="130"/>
      <c r="BF24" s="130"/>
      <c r="BG24" s="20"/>
      <c r="BH24" s="130"/>
      <c r="BI24" s="130">
        <v>0</v>
      </c>
      <c r="BJ24" s="130"/>
      <c r="BK24" s="130"/>
      <c r="BL24" s="130"/>
      <c r="BM24" s="130"/>
      <c r="BN24" s="130"/>
      <c r="BO24" s="130"/>
      <c r="BP24" s="130"/>
      <c r="BQ24" s="130"/>
      <c r="BR24" s="130">
        <v>2</v>
      </c>
      <c r="BS24" s="130"/>
      <c r="BT24" s="130">
        <v>1</v>
      </c>
      <c r="BU24" s="130">
        <v>3</v>
      </c>
      <c r="BV24" s="130"/>
      <c r="BW24" s="130"/>
      <c r="BX24" s="130">
        <v>3</v>
      </c>
      <c r="BY24" s="130">
        <v>1</v>
      </c>
      <c r="BZ24" s="130"/>
      <c r="CA24" s="130">
        <v>4</v>
      </c>
      <c r="CB24" s="130"/>
      <c r="CC24" s="130"/>
      <c r="CD24" s="130"/>
      <c r="CE24" s="130"/>
      <c r="CF24" s="130"/>
      <c r="CG24" s="130"/>
      <c r="CH24" s="130"/>
      <c r="CI24" s="130">
        <v>5</v>
      </c>
      <c r="CJ24" s="130"/>
      <c r="CK24" s="130"/>
      <c r="CL24" s="130"/>
      <c r="CM24" s="130">
        <v>5</v>
      </c>
      <c r="CN24" s="130"/>
      <c r="CO24" s="130">
        <v>2</v>
      </c>
      <c r="CP24" s="130"/>
      <c r="CQ24" s="130"/>
      <c r="CR24" s="130"/>
      <c r="CS24" s="130">
        <v>2</v>
      </c>
      <c r="CT24" s="130"/>
      <c r="CU24" s="130"/>
      <c r="CV24" s="130"/>
      <c r="CW24" s="130"/>
      <c r="CX24" s="130"/>
      <c r="CY24" s="130"/>
    </row>
    <row r="25" spans="1:103">
      <c r="A25" s="13" t="s">
        <v>33</v>
      </c>
      <c r="B25" s="13" t="s">
        <v>124</v>
      </c>
      <c r="C25" s="130"/>
      <c r="D25" s="130">
        <v>4</v>
      </c>
      <c r="E25" s="130">
        <v>21</v>
      </c>
      <c r="F25" s="130">
        <v>30</v>
      </c>
      <c r="G25" s="130">
        <v>54</v>
      </c>
      <c r="H25" s="147"/>
      <c r="I25" s="130"/>
      <c r="J25" s="130">
        <v>3</v>
      </c>
      <c r="K25" s="130">
        <v>51</v>
      </c>
      <c r="L25" s="130">
        <v>3</v>
      </c>
      <c r="M25" s="130">
        <v>57</v>
      </c>
      <c r="N25" s="130"/>
      <c r="O25" s="130"/>
      <c r="P25" s="130">
        <v>2</v>
      </c>
      <c r="Q25" s="130">
        <v>2</v>
      </c>
      <c r="R25" s="130"/>
      <c r="S25" s="130">
        <v>4</v>
      </c>
      <c r="T25" s="13"/>
      <c r="U25" s="130"/>
      <c r="V25" s="130">
        <v>5</v>
      </c>
      <c r="W25" s="130">
        <v>46</v>
      </c>
      <c r="X25" s="130">
        <v>2</v>
      </c>
      <c r="Y25" s="130">
        <v>53</v>
      </c>
      <c r="Z25" s="13"/>
      <c r="AA25" s="130">
        <v>1</v>
      </c>
      <c r="AB25" s="130"/>
      <c r="AC25" s="130">
        <v>7</v>
      </c>
      <c r="AD25" s="130"/>
      <c r="AE25" s="130">
        <v>8</v>
      </c>
      <c r="AG25" s="130"/>
      <c r="AH25" s="130"/>
      <c r="AI25" s="130">
        <v>4</v>
      </c>
      <c r="AJ25" s="130">
        <v>1</v>
      </c>
      <c r="AK25" s="130">
        <v>5</v>
      </c>
      <c r="AL25" s="130"/>
      <c r="AM25" s="130"/>
      <c r="AN25" s="130"/>
      <c r="AO25" s="130">
        <v>14</v>
      </c>
      <c r="AP25" s="130">
        <v>1</v>
      </c>
      <c r="AQ25" s="130">
        <v>15</v>
      </c>
      <c r="AR25" s="130"/>
      <c r="AS25" s="130"/>
      <c r="AT25" s="130"/>
      <c r="AU25" s="130"/>
      <c r="AV25" s="130"/>
      <c r="AW25" s="130"/>
      <c r="AX25" s="130"/>
      <c r="AY25" s="130">
        <v>1</v>
      </c>
      <c r="AZ25" s="130">
        <v>4</v>
      </c>
      <c r="BA25" s="130">
        <v>9</v>
      </c>
      <c r="BB25" s="130">
        <v>1</v>
      </c>
      <c r="BC25" s="130">
        <v>15</v>
      </c>
      <c r="BD25" s="130"/>
      <c r="BE25" s="130"/>
      <c r="BF25" s="130"/>
      <c r="BG25" s="20"/>
      <c r="BH25" s="130"/>
      <c r="BI25" s="130">
        <v>0</v>
      </c>
      <c r="BJ25" s="130"/>
      <c r="BK25" s="130"/>
      <c r="BL25" s="130"/>
      <c r="BM25" s="130"/>
      <c r="BN25" s="130"/>
      <c r="BO25" s="130"/>
      <c r="BP25" s="130"/>
      <c r="BQ25" s="130"/>
      <c r="BR25" s="130">
        <v>1</v>
      </c>
      <c r="BS25" s="130">
        <v>1</v>
      </c>
      <c r="BT25" s="130"/>
      <c r="BU25" s="130">
        <v>2</v>
      </c>
      <c r="BV25" s="130"/>
      <c r="BW25" s="130"/>
      <c r="BX25" s="130">
        <v>3</v>
      </c>
      <c r="BY25" s="130">
        <v>3</v>
      </c>
      <c r="BZ25" s="130"/>
      <c r="CA25" s="130">
        <v>6</v>
      </c>
      <c r="CB25" s="130"/>
      <c r="CC25" s="130"/>
      <c r="CD25" s="130"/>
      <c r="CE25" s="130"/>
      <c r="CF25" s="130"/>
      <c r="CG25" s="130"/>
      <c r="CH25" s="130"/>
      <c r="CI25" s="130"/>
      <c r="CJ25" s="130"/>
      <c r="CK25" s="130"/>
      <c r="CL25" s="130"/>
      <c r="CM25" s="130">
        <v>0</v>
      </c>
      <c r="CN25" s="130"/>
      <c r="CO25" s="130">
        <v>1</v>
      </c>
      <c r="CP25" s="130"/>
      <c r="CQ25" s="130"/>
      <c r="CR25" s="130"/>
      <c r="CS25" s="130">
        <v>1</v>
      </c>
      <c r="CT25" s="130"/>
      <c r="CU25" s="130"/>
      <c r="CV25" s="130"/>
      <c r="CW25" s="130"/>
      <c r="CX25" s="130"/>
      <c r="CY25" s="130"/>
    </row>
    <row r="26" spans="1:103">
      <c r="A26" s="13" t="s">
        <v>35</v>
      </c>
      <c r="B26" s="13" t="s">
        <v>125</v>
      </c>
      <c r="C26" s="130"/>
      <c r="D26" s="130">
        <v>1</v>
      </c>
      <c r="E26" s="130">
        <v>33</v>
      </c>
      <c r="F26" s="130">
        <v>32</v>
      </c>
      <c r="G26" s="130">
        <v>66</v>
      </c>
      <c r="H26" s="147"/>
      <c r="I26" s="130"/>
      <c r="J26" s="130">
        <v>2</v>
      </c>
      <c r="K26" s="130">
        <v>20</v>
      </c>
      <c r="L26" s="130">
        <v>2</v>
      </c>
      <c r="M26" s="130">
        <v>24</v>
      </c>
      <c r="N26" s="130"/>
      <c r="O26" s="130"/>
      <c r="P26" s="130"/>
      <c r="Q26" s="130">
        <v>1</v>
      </c>
      <c r="R26" s="130"/>
      <c r="S26" s="130">
        <v>1</v>
      </c>
      <c r="T26" s="13"/>
      <c r="U26" s="130"/>
      <c r="V26" s="130">
        <v>19</v>
      </c>
      <c r="W26" s="130">
        <v>70</v>
      </c>
      <c r="X26" s="130">
        <v>8</v>
      </c>
      <c r="Y26" s="130">
        <v>94</v>
      </c>
      <c r="Z26" s="13"/>
      <c r="AA26" s="130">
        <v>2</v>
      </c>
      <c r="AB26" s="130">
        <v>4</v>
      </c>
      <c r="AC26" s="130">
        <v>7</v>
      </c>
      <c r="AD26" s="130">
        <v>2</v>
      </c>
      <c r="AE26" s="130">
        <v>15</v>
      </c>
      <c r="AG26" s="130">
        <v>1</v>
      </c>
      <c r="AH26" s="130"/>
      <c r="AI26" s="130">
        <v>14</v>
      </c>
      <c r="AJ26" s="130">
        <v>4</v>
      </c>
      <c r="AK26" s="130">
        <v>18</v>
      </c>
      <c r="AL26" s="130"/>
      <c r="AM26" s="130"/>
      <c r="AN26" s="130">
        <v>7</v>
      </c>
      <c r="AO26" s="130">
        <v>30</v>
      </c>
      <c r="AP26" s="130">
        <v>5</v>
      </c>
      <c r="AQ26" s="130">
        <v>42</v>
      </c>
      <c r="AR26" s="130"/>
      <c r="AS26" s="130"/>
      <c r="AT26" s="130"/>
      <c r="AU26" s="130">
        <v>2</v>
      </c>
      <c r="AV26" s="130"/>
      <c r="AW26" s="130">
        <v>2</v>
      </c>
      <c r="AX26" s="130"/>
      <c r="AY26" s="130">
        <v>4</v>
      </c>
      <c r="AZ26" s="130"/>
      <c r="BA26" s="130">
        <v>5</v>
      </c>
      <c r="BB26" s="130"/>
      <c r="BC26" s="130">
        <v>9</v>
      </c>
      <c r="BD26" s="130"/>
      <c r="BE26" s="130">
        <v>2</v>
      </c>
      <c r="BF26" s="130"/>
      <c r="BG26" s="20"/>
      <c r="BH26" s="130"/>
      <c r="BI26" s="130">
        <v>2</v>
      </c>
      <c r="BJ26" s="130"/>
      <c r="BK26" s="130"/>
      <c r="BL26" s="130"/>
      <c r="BM26" s="130"/>
      <c r="BN26" s="130"/>
      <c r="BO26" s="130"/>
      <c r="BP26" s="130"/>
      <c r="BQ26" s="130"/>
      <c r="BR26" s="130">
        <v>3</v>
      </c>
      <c r="BS26" s="130">
        <v>1</v>
      </c>
      <c r="BT26" s="130"/>
      <c r="BU26" s="130">
        <v>4</v>
      </c>
      <c r="BV26" s="130"/>
      <c r="BW26" s="130"/>
      <c r="BX26" s="130">
        <v>2</v>
      </c>
      <c r="BY26" s="130">
        <v>2</v>
      </c>
      <c r="BZ26" s="130">
        <v>1</v>
      </c>
      <c r="CA26" s="130">
        <v>5</v>
      </c>
      <c r="CB26" s="130"/>
      <c r="CC26" s="130"/>
      <c r="CD26" s="130"/>
      <c r="CE26" s="130"/>
      <c r="CF26" s="130"/>
      <c r="CG26" s="130"/>
      <c r="CH26" s="130"/>
      <c r="CI26" s="130">
        <v>1</v>
      </c>
      <c r="CJ26" s="130">
        <v>1</v>
      </c>
      <c r="CK26" s="130"/>
      <c r="CL26" s="130"/>
      <c r="CM26" s="130">
        <v>2</v>
      </c>
      <c r="CN26" s="130"/>
      <c r="CO26" s="130">
        <v>8</v>
      </c>
      <c r="CP26" s="130"/>
      <c r="CQ26" s="130"/>
      <c r="CR26" s="130"/>
      <c r="CS26" s="130">
        <v>8</v>
      </c>
      <c r="CT26" s="130"/>
      <c r="CU26" s="130"/>
      <c r="CV26" s="130"/>
      <c r="CW26" s="130"/>
      <c r="CX26" s="130"/>
      <c r="CY26" s="130"/>
    </row>
    <row r="27" spans="1:103">
      <c r="A27" s="13" t="s">
        <v>37</v>
      </c>
      <c r="B27" s="13" t="s">
        <v>126</v>
      </c>
      <c r="C27" s="130"/>
      <c r="D27" s="130"/>
      <c r="E27" s="130">
        <v>11</v>
      </c>
      <c r="F27" s="130">
        <v>20</v>
      </c>
      <c r="G27" s="130">
        <v>30</v>
      </c>
      <c r="H27" s="147"/>
      <c r="I27" s="130"/>
      <c r="J27" s="130">
        <v>4</v>
      </c>
      <c r="K27" s="130">
        <v>22</v>
      </c>
      <c r="L27" s="130">
        <v>1</v>
      </c>
      <c r="M27" s="130">
        <v>27</v>
      </c>
      <c r="N27" s="130"/>
      <c r="O27" s="130">
        <v>1</v>
      </c>
      <c r="P27" s="130">
        <v>3</v>
      </c>
      <c r="Q27" s="130"/>
      <c r="R27" s="130"/>
      <c r="S27" s="130">
        <v>4</v>
      </c>
      <c r="T27" s="13"/>
      <c r="U27" s="130"/>
      <c r="V27" s="130">
        <v>8</v>
      </c>
      <c r="W27" s="130">
        <v>33</v>
      </c>
      <c r="X27" s="130">
        <v>6</v>
      </c>
      <c r="Y27" s="130">
        <v>47</v>
      </c>
      <c r="Z27" s="13"/>
      <c r="AA27" s="130">
        <v>1</v>
      </c>
      <c r="AB27" s="130">
        <v>7</v>
      </c>
      <c r="AC27" s="130">
        <v>5</v>
      </c>
      <c r="AD27" s="130">
        <v>1</v>
      </c>
      <c r="AE27" s="130">
        <v>13</v>
      </c>
      <c r="AG27" s="130"/>
      <c r="AH27" s="130"/>
      <c r="AI27" s="130">
        <v>7</v>
      </c>
      <c r="AJ27" s="130">
        <v>1</v>
      </c>
      <c r="AK27" s="130">
        <v>8</v>
      </c>
      <c r="AL27" s="130"/>
      <c r="AM27" s="130"/>
      <c r="AN27" s="130"/>
      <c r="AO27" s="130">
        <v>4</v>
      </c>
      <c r="AP27" s="130">
        <v>2</v>
      </c>
      <c r="AQ27" s="130">
        <v>6</v>
      </c>
      <c r="AR27" s="130"/>
      <c r="AS27" s="130"/>
      <c r="AT27" s="130"/>
      <c r="AU27" s="130">
        <v>1</v>
      </c>
      <c r="AV27" s="130"/>
      <c r="AW27" s="130">
        <v>1</v>
      </c>
      <c r="AX27" s="130"/>
      <c r="AY27" s="130"/>
      <c r="AZ27" s="130"/>
      <c r="BA27" s="130">
        <v>5</v>
      </c>
      <c r="BB27" s="130"/>
      <c r="BC27" s="130">
        <v>5</v>
      </c>
      <c r="BD27" s="130"/>
      <c r="BE27" s="130">
        <v>1</v>
      </c>
      <c r="BF27" s="130"/>
      <c r="BG27" s="20"/>
      <c r="BH27" s="130"/>
      <c r="BI27" s="130">
        <v>1</v>
      </c>
      <c r="BJ27" s="130"/>
      <c r="BK27" s="130"/>
      <c r="BL27" s="130"/>
      <c r="BM27" s="130"/>
      <c r="BN27" s="130"/>
      <c r="BO27" s="130"/>
      <c r="BP27" s="130"/>
      <c r="BQ27" s="130"/>
      <c r="BR27" s="130">
        <v>3</v>
      </c>
      <c r="BS27" s="130">
        <v>2</v>
      </c>
      <c r="BT27" s="130"/>
      <c r="BU27" s="130">
        <v>5</v>
      </c>
      <c r="BV27" s="130"/>
      <c r="BW27" s="130"/>
      <c r="BX27" s="130"/>
      <c r="BY27" s="130">
        <v>2</v>
      </c>
      <c r="BZ27" s="130"/>
      <c r="CA27" s="130">
        <v>2</v>
      </c>
      <c r="CB27" s="130"/>
      <c r="CC27" s="130"/>
      <c r="CD27" s="130"/>
      <c r="CE27" s="130"/>
      <c r="CF27" s="130"/>
      <c r="CG27" s="130"/>
      <c r="CH27" s="130"/>
      <c r="CI27" s="130">
        <v>1</v>
      </c>
      <c r="CJ27" s="130"/>
      <c r="CK27" s="130"/>
      <c r="CL27" s="130"/>
      <c r="CM27" s="130">
        <v>1</v>
      </c>
      <c r="CN27" s="130"/>
      <c r="CO27" s="130">
        <v>8</v>
      </c>
      <c r="CP27" s="130"/>
      <c r="CQ27" s="130"/>
      <c r="CR27" s="130"/>
      <c r="CS27" s="130">
        <v>8</v>
      </c>
      <c r="CT27" s="130"/>
      <c r="CU27" s="130"/>
      <c r="CV27" s="130"/>
      <c r="CW27" s="130"/>
      <c r="CX27" s="130"/>
      <c r="CY27" s="130"/>
    </row>
    <row r="28" spans="1:103">
      <c r="A28" s="13" t="s">
        <v>39</v>
      </c>
      <c r="B28" s="13" t="s">
        <v>127</v>
      </c>
      <c r="C28" s="130"/>
      <c r="D28" s="130">
        <v>1</v>
      </c>
      <c r="E28" s="130">
        <v>10</v>
      </c>
      <c r="F28" s="130">
        <v>25</v>
      </c>
      <c r="G28" s="130">
        <v>36</v>
      </c>
      <c r="H28" s="147"/>
      <c r="I28" s="130"/>
      <c r="J28" s="130">
        <v>5</v>
      </c>
      <c r="K28" s="130">
        <v>39</v>
      </c>
      <c r="L28" s="130">
        <v>4</v>
      </c>
      <c r="M28" s="130">
        <v>48</v>
      </c>
      <c r="N28" s="130"/>
      <c r="O28" s="130">
        <v>1</v>
      </c>
      <c r="P28" s="130">
        <v>11</v>
      </c>
      <c r="Q28" s="130">
        <v>8</v>
      </c>
      <c r="R28" s="130"/>
      <c r="S28" s="130">
        <v>20</v>
      </c>
      <c r="T28" s="13"/>
      <c r="U28" s="130">
        <v>1</v>
      </c>
      <c r="V28" s="130">
        <v>13</v>
      </c>
      <c r="W28" s="130">
        <v>53</v>
      </c>
      <c r="X28" s="130">
        <v>11</v>
      </c>
      <c r="Y28" s="130">
        <v>78</v>
      </c>
      <c r="Z28" s="13"/>
      <c r="AA28" s="130"/>
      <c r="AB28" s="130">
        <v>2</v>
      </c>
      <c r="AC28" s="130">
        <v>13</v>
      </c>
      <c r="AD28" s="130">
        <v>3</v>
      </c>
      <c r="AE28" s="130">
        <v>18</v>
      </c>
      <c r="AG28" s="130"/>
      <c r="AH28" s="130"/>
      <c r="AI28" s="130">
        <v>6</v>
      </c>
      <c r="AJ28" s="130">
        <v>2</v>
      </c>
      <c r="AK28" s="130">
        <v>8</v>
      </c>
      <c r="AL28" s="130"/>
      <c r="AM28" s="130"/>
      <c r="AN28" s="130">
        <v>9</v>
      </c>
      <c r="AO28" s="130">
        <v>22</v>
      </c>
      <c r="AP28" s="130">
        <v>11</v>
      </c>
      <c r="AQ28" s="130">
        <v>42</v>
      </c>
      <c r="AR28" s="130"/>
      <c r="AS28" s="130"/>
      <c r="AT28" s="130"/>
      <c r="AU28" s="130"/>
      <c r="AV28" s="130"/>
      <c r="AW28" s="130"/>
      <c r="AX28" s="130"/>
      <c r="AY28" s="130">
        <v>6</v>
      </c>
      <c r="AZ28" s="130">
        <v>11</v>
      </c>
      <c r="BA28" s="130">
        <v>14</v>
      </c>
      <c r="BB28" s="130">
        <v>2</v>
      </c>
      <c r="BC28" s="130">
        <v>33</v>
      </c>
      <c r="BD28" s="130"/>
      <c r="BE28" s="130"/>
      <c r="BF28" s="130"/>
      <c r="BG28" s="20"/>
      <c r="BH28" s="130"/>
      <c r="BI28" s="130">
        <v>0</v>
      </c>
      <c r="BJ28" s="130"/>
      <c r="BK28" s="130"/>
      <c r="BL28" s="130"/>
      <c r="BM28" s="130">
        <v>1</v>
      </c>
      <c r="BN28" s="130"/>
      <c r="BO28" s="130">
        <v>1</v>
      </c>
      <c r="BP28" s="130"/>
      <c r="BQ28" s="130">
        <v>3</v>
      </c>
      <c r="BR28" s="130">
        <v>2</v>
      </c>
      <c r="BS28" s="130">
        <v>4</v>
      </c>
      <c r="BT28" s="130"/>
      <c r="BU28" s="130">
        <v>9</v>
      </c>
      <c r="BV28" s="130"/>
      <c r="BW28" s="130"/>
      <c r="BX28" s="130">
        <v>2</v>
      </c>
      <c r="BY28" s="130">
        <v>6</v>
      </c>
      <c r="BZ28" s="130"/>
      <c r="CA28" s="130">
        <v>8</v>
      </c>
      <c r="CB28" s="130"/>
      <c r="CC28" s="130"/>
      <c r="CD28" s="130"/>
      <c r="CE28" s="130"/>
      <c r="CF28" s="130"/>
      <c r="CG28" s="130"/>
      <c r="CH28" s="130"/>
      <c r="CI28" s="130">
        <v>3</v>
      </c>
      <c r="CJ28" s="130"/>
      <c r="CK28" s="130"/>
      <c r="CL28" s="130"/>
      <c r="CM28" s="130">
        <v>3</v>
      </c>
      <c r="CN28" s="130"/>
      <c r="CO28" s="130">
        <v>11</v>
      </c>
      <c r="CP28" s="130"/>
      <c r="CQ28" s="130"/>
      <c r="CR28" s="130"/>
      <c r="CS28" s="130">
        <v>11</v>
      </c>
      <c r="CT28" s="130"/>
      <c r="CU28" s="130"/>
      <c r="CV28" s="130"/>
      <c r="CW28" s="130"/>
      <c r="CX28" s="130"/>
      <c r="CY28" s="130"/>
    </row>
    <row r="29" spans="1:103">
      <c r="A29" s="13" t="s">
        <v>41</v>
      </c>
      <c r="B29" s="13" t="s">
        <v>128</v>
      </c>
      <c r="C29" s="130"/>
      <c r="D29" s="130"/>
      <c r="E29" s="130">
        <v>13</v>
      </c>
      <c r="F29" s="130">
        <v>4</v>
      </c>
      <c r="G29" s="130">
        <v>17</v>
      </c>
      <c r="H29" s="147"/>
      <c r="I29" s="130"/>
      <c r="J29" s="130">
        <v>3</v>
      </c>
      <c r="K29" s="130">
        <v>16</v>
      </c>
      <c r="L29" s="130"/>
      <c r="M29" s="130">
        <v>19</v>
      </c>
      <c r="N29" s="130"/>
      <c r="O29" s="130"/>
      <c r="P29" s="130"/>
      <c r="Q29" s="130"/>
      <c r="R29" s="130"/>
      <c r="S29" s="130"/>
      <c r="T29" s="13"/>
      <c r="U29" s="130"/>
      <c r="V29" s="130">
        <v>5</v>
      </c>
      <c r="W29" s="130">
        <v>31</v>
      </c>
      <c r="X29" s="130">
        <v>3</v>
      </c>
      <c r="Y29" s="130">
        <v>38</v>
      </c>
      <c r="Z29" s="13"/>
      <c r="AA29" s="130"/>
      <c r="AB29" s="130">
        <v>2</v>
      </c>
      <c r="AC29" s="130">
        <v>3</v>
      </c>
      <c r="AD29" s="130">
        <v>1</v>
      </c>
      <c r="AE29" s="130">
        <v>5</v>
      </c>
      <c r="AG29" s="130"/>
      <c r="AH29" s="130"/>
      <c r="AI29" s="130">
        <v>4</v>
      </c>
      <c r="AJ29" s="130">
        <v>2</v>
      </c>
      <c r="AK29" s="130">
        <v>6</v>
      </c>
      <c r="AL29" s="130"/>
      <c r="AM29" s="130">
        <v>1</v>
      </c>
      <c r="AN29" s="130">
        <v>1</v>
      </c>
      <c r="AO29" s="130">
        <v>7</v>
      </c>
      <c r="AP29" s="130">
        <v>2</v>
      </c>
      <c r="AQ29" s="130">
        <v>11</v>
      </c>
      <c r="AR29" s="130"/>
      <c r="AS29" s="130"/>
      <c r="AT29" s="130"/>
      <c r="AU29" s="130"/>
      <c r="AV29" s="130"/>
      <c r="AW29" s="130"/>
      <c r="AX29" s="130"/>
      <c r="AY29" s="130">
        <v>1</v>
      </c>
      <c r="AZ29" s="130">
        <v>1</v>
      </c>
      <c r="BA29" s="130">
        <v>3</v>
      </c>
      <c r="BB29" s="130"/>
      <c r="BC29" s="130">
        <v>5</v>
      </c>
      <c r="BD29" s="130"/>
      <c r="BE29" s="130"/>
      <c r="BF29" s="130"/>
      <c r="BG29" s="20"/>
      <c r="BH29" s="130"/>
      <c r="BI29" s="130">
        <v>0</v>
      </c>
      <c r="BJ29" s="130"/>
      <c r="BK29" s="130"/>
      <c r="BL29" s="130"/>
      <c r="BM29" s="130"/>
      <c r="BN29" s="130"/>
      <c r="BO29" s="130"/>
      <c r="BP29" s="130"/>
      <c r="BQ29" s="130"/>
      <c r="BR29" s="130"/>
      <c r="BS29" s="130"/>
      <c r="BT29" s="130"/>
      <c r="BU29" s="130"/>
      <c r="BV29" s="130"/>
      <c r="BW29" s="130"/>
      <c r="BX29" s="130"/>
      <c r="BY29" s="130"/>
      <c r="BZ29" s="130"/>
      <c r="CA29" s="130">
        <v>0</v>
      </c>
      <c r="CB29" s="130"/>
      <c r="CC29" s="130"/>
      <c r="CD29" s="130"/>
      <c r="CE29" s="130"/>
      <c r="CF29" s="130"/>
      <c r="CG29" s="130"/>
      <c r="CH29" s="130"/>
      <c r="CI29" s="130">
        <v>1</v>
      </c>
      <c r="CJ29" s="130"/>
      <c r="CK29" s="130"/>
      <c r="CL29" s="130"/>
      <c r="CM29" s="130">
        <v>1</v>
      </c>
      <c r="CN29" s="130"/>
      <c r="CO29" s="130">
        <v>3</v>
      </c>
      <c r="CP29" s="130"/>
      <c r="CQ29" s="130"/>
      <c r="CR29" s="130"/>
      <c r="CS29" s="130">
        <v>3</v>
      </c>
      <c r="CT29" s="130"/>
      <c r="CU29" s="130"/>
      <c r="CV29" s="130"/>
      <c r="CW29" s="130"/>
      <c r="CX29" s="130"/>
      <c r="CY29" s="130"/>
    </row>
    <row r="30" spans="1:103">
      <c r="A30" s="13" t="s">
        <v>43</v>
      </c>
      <c r="B30" s="13" t="s">
        <v>129</v>
      </c>
      <c r="C30" s="130"/>
      <c r="D30" s="130">
        <v>3</v>
      </c>
      <c r="E30" s="130">
        <v>26</v>
      </c>
      <c r="F30" s="130">
        <v>36</v>
      </c>
      <c r="G30" s="130">
        <v>65</v>
      </c>
      <c r="H30" s="147"/>
      <c r="I30" s="130">
        <v>1</v>
      </c>
      <c r="J30" s="130">
        <v>15</v>
      </c>
      <c r="K30" s="130">
        <v>130</v>
      </c>
      <c r="L30" s="130">
        <v>3</v>
      </c>
      <c r="M30" s="130">
        <v>149</v>
      </c>
      <c r="N30" s="130"/>
      <c r="O30" s="130">
        <v>3</v>
      </c>
      <c r="P30" s="130">
        <v>2</v>
      </c>
      <c r="Q30" s="130">
        <v>6</v>
      </c>
      <c r="R30" s="130"/>
      <c r="S30" s="130">
        <v>11</v>
      </c>
      <c r="T30" s="13"/>
      <c r="U30" s="130"/>
      <c r="V30" s="130">
        <v>3</v>
      </c>
      <c r="W30" s="130">
        <v>38</v>
      </c>
      <c r="X30" s="130">
        <v>2</v>
      </c>
      <c r="Y30" s="130">
        <v>43</v>
      </c>
      <c r="Z30" s="13"/>
      <c r="AA30" s="130"/>
      <c r="AB30" s="130">
        <v>1</v>
      </c>
      <c r="AC30" s="130">
        <v>3</v>
      </c>
      <c r="AD30" s="130">
        <v>3</v>
      </c>
      <c r="AE30" s="130">
        <v>7</v>
      </c>
      <c r="AG30" s="130"/>
      <c r="AH30" s="130">
        <v>1</v>
      </c>
      <c r="AI30" s="130">
        <v>5</v>
      </c>
      <c r="AJ30" s="130">
        <v>3</v>
      </c>
      <c r="AK30" s="130">
        <v>9</v>
      </c>
      <c r="AL30" s="130"/>
      <c r="AM30" s="130"/>
      <c r="AN30" s="130"/>
      <c r="AO30" s="130">
        <v>26</v>
      </c>
      <c r="AP30" s="130">
        <v>3</v>
      </c>
      <c r="AQ30" s="130">
        <v>28</v>
      </c>
      <c r="AR30" s="130"/>
      <c r="AS30" s="130"/>
      <c r="AT30" s="130"/>
      <c r="AU30" s="130"/>
      <c r="AV30" s="130"/>
      <c r="AW30" s="130"/>
      <c r="AX30" s="130"/>
      <c r="AY30" s="130">
        <v>1</v>
      </c>
      <c r="AZ30" s="130">
        <v>4</v>
      </c>
      <c r="BA30" s="130">
        <v>5</v>
      </c>
      <c r="BB30" s="130"/>
      <c r="BC30" s="130">
        <v>10</v>
      </c>
      <c r="BD30" s="130"/>
      <c r="BE30" s="130"/>
      <c r="BF30" s="130"/>
      <c r="BG30" s="20"/>
      <c r="BH30" s="130"/>
      <c r="BI30" s="130">
        <v>0</v>
      </c>
      <c r="BJ30" s="130"/>
      <c r="BK30" s="130"/>
      <c r="BL30" s="130"/>
      <c r="BM30" s="130"/>
      <c r="BN30" s="130"/>
      <c r="BO30" s="130"/>
      <c r="BP30" s="130"/>
      <c r="BQ30" s="130">
        <v>1</v>
      </c>
      <c r="BR30" s="130">
        <v>1</v>
      </c>
      <c r="BS30" s="130"/>
      <c r="BT30" s="130"/>
      <c r="BU30" s="130">
        <v>2</v>
      </c>
      <c r="BV30" s="130"/>
      <c r="BW30" s="130"/>
      <c r="BX30" s="130">
        <v>5</v>
      </c>
      <c r="BY30" s="130">
        <v>3</v>
      </c>
      <c r="BZ30" s="130"/>
      <c r="CA30" s="130">
        <v>8</v>
      </c>
      <c r="CB30" s="130"/>
      <c r="CC30" s="130"/>
      <c r="CD30" s="130"/>
      <c r="CE30" s="130"/>
      <c r="CF30" s="130"/>
      <c r="CG30" s="130"/>
      <c r="CH30" s="130"/>
      <c r="CI30" s="130"/>
      <c r="CJ30" s="130"/>
      <c r="CK30" s="130"/>
      <c r="CL30" s="130"/>
      <c r="CM30" s="130">
        <v>0</v>
      </c>
      <c r="CN30" s="130"/>
      <c r="CO30" s="130"/>
      <c r="CP30" s="130"/>
      <c r="CQ30" s="130"/>
      <c r="CR30" s="130"/>
      <c r="CS30" s="130"/>
      <c r="CT30" s="130"/>
      <c r="CU30" s="130"/>
      <c r="CV30" s="130"/>
      <c r="CW30" s="130"/>
      <c r="CX30" s="130"/>
      <c r="CY30" s="130"/>
    </row>
    <row r="31" spans="1:103">
      <c r="A31" s="13" t="s">
        <v>17</v>
      </c>
      <c r="B31" s="13" t="s">
        <v>130</v>
      </c>
      <c r="C31" s="130"/>
      <c r="D31" s="130"/>
      <c r="E31" s="130">
        <v>5</v>
      </c>
      <c r="F31" s="130">
        <v>7</v>
      </c>
      <c r="G31" s="130">
        <v>12</v>
      </c>
      <c r="H31" s="147"/>
      <c r="I31" s="130"/>
      <c r="J31" s="130">
        <v>2</v>
      </c>
      <c r="K31" s="130">
        <v>14</v>
      </c>
      <c r="L31" s="130">
        <v>2</v>
      </c>
      <c r="M31" s="130">
        <v>18</v>
      </c>
      <c r="N31" s="130"/>
      <c r="O31" s="130"/>
      <c r="P31" s="130">
        <v>4</v>
      </c>
      <c r="Q31" s="130"/>
      <c r="R31" s="130"/>
      <c r="S31" s="130">
        <v>4</v>
      </c>
      <c r="T31" s="13"/>
      <c r="U31" s="130"/>
      <c r="V31" s="130">
        <v>3</v>
      </c>
      <c r="W31" s="130">
        <v>16</v>
      </c>
      <c r="X31" s="130">
        <v>3</v>
      </c>
      <c r="Y31" s="130">
        <v>22</v>
      </c>
      <c r="Z31" s="13"/>
      <c r="AA31" s="130"/>
      <c r="AB31" s="130">
        <v>2</v>
      </c>
      <c r="AC31" s="130">
        <v>1</v>
      </c>
      <c r="AD31" s="130"/>
      <c r="AE31" s="130">
        <v>3</v>
      </c>
      <c r="AG31" s="130"/>
      <c r="AH31" s="130"/>
      <c r="AI31" s="130">
        <v>3</v>
      </c>
      <c r="AJ31" s="130"/>
      <c r="AK31" s="130">
        <v>3</v>
      </c>
      <c r="AL31" s="130"/>
      <c r="AM31" s="130"/>
      <c r="AN31" s="130"/>
      <c r="AO31" s="130">
        <v>2</v>
      </c>
      <c r="AP31" s="130"/>
      <c r="AQ31" s="130">
        <v>2</v>
      </c>
      <c r="AR31" s="130"/>
      <c r="AS31" s="130"/>
      <c r="AT31" s="130">
        <v>1</v>
      </c>
      <c r="AU31" s="130">
        <v>1</v>
      </c>
      <c r="AV31" s="130"/>
      <c r="AW31" s="130">
        <v>2</v>
      </c>
      <c r="AX31" s="130"/>
      <c r="AY31" s="130">
        <v>2</v>
      </c>
      <c r="AZ31" s="130">
        <v>1</v>
      </c>
      <c r="BA31" s="130">
        <v>1</v>
      </c>
      <c r="BB31" s="130"/>
      <c r="BC31" s="130">
        <v>4</v>
      </c>
      <c r="BD31" s="130"/>
      <c r="BE31" s="130"/>
      <c r="BF31" s="130"/>
      <c r="BG31" s="20"/>
      <c r="BH31" s="130"/>
      <c r="BI31" s="130">
        <v>0</v>
      </c>
      <c r="BJ31" s="130"/>
      <c r="BK31" s="130"/>
      <c r="BL31" s="130"/>
      <c r="BM31" s="130"/>
      <c r="BN31" s="130"/>
      <c r="BO31" s="130"/>
      <c r="BP31" s="130"/>
      <c r="BQ31" s="130"/>
      <c r="BR31" s="130">
        <v>1</v>
      </c>
      <c r="BS31" s="130"/>
      <c r="BT31" s="130"/>
      <c r="BU31" s="130">
        <v>1</v>
      </c>
      <c r="BV31" s="130"/>
      <c r="BW31" s="130"/>
      <c r="BX31" s="130">
        <v>1</v>
      </c>
      <c r="BY31" s="130"/>
      <c r="BZ31" s="130"/>
      <c r="CA31" s="130">
        <v>1</v>
      </c>
      <c r="CB31" s="130"/>
      <c r="CC31" s="130"/>
      <c r="CD31" s="130"/>
      <c r="CE31" s="130"/>
      <c r="CF31" s="130"/>
      <c r="CG31" s="130"/>
      <c r="CH31" s="130"/>
      <c r="CI31" s="130">
        <v>1</v>
      </c>
      <c r="CJ31" s="130"/>
      <c r="CK31" s="130"/>
      <c r="CL31" s="130"/>
      <c r="CM31" s="130">
        <v>1</v>
      </c>
      <c r="CN31" s="130"/>
      <c r="CO31" s="130"/>
      <c r="CP31" s="130"/>
      <c r="CQ31" s="130"/>
      <c r="CR31" s="130"/>
      <c r="CS31" s="130"/>
      <c r="CT31" s="130"/>
      <c r="CU31" s="130"/>
      <c r="CV31" s="130"/>
      <c r="CW31" s="130"/>
      <c r="CX31" s="130"/>
      <c r="CY31" s="130"/>
    </row>
    <row r="32" spans="1:103">
      <c r="A32" s="13" t="s">
        <v>252</v>
      </c>
      <c r="B32" s="13" t="s">
        <v>45</v>
      </c>
      <c r="C32" s="130"/>
      <c r="D32" s="130"/>
      <c r="E32" s="130">
        <v>9</v>
      </c>
      <c r="F32" s="130">
        <v>12</v>
      </c>
      <c r="G32" s="130">
        <v>21</v>
      </c>
      <c r="H32" s="147"/>
      <c r="I32" s="130"/>
      <c r="J32" s="130">
        <v>2</v>
      </c>
      <c r="K32" s="130">
        <v>15</v>
      </c>
      <c r="L32" s="130"/>
      <c r="M32" s="130">
        <v>17</v>
      </c>
      <c r="N32" s="130"/>
      <c r="O32" s="130">
        <v>1</v>
      </c>
      <c r="P32" s="130">
        <v>1</v>
      </c>
      <c r="Q32" s="130">
        <v>2</v>
      </c>
      <c r="R32" s="130"/>
      <c r="S32" s="130">
        <v>4</v>
      </c>
      <c r="T32" s="13"/>
      <c r="U32" s="130"/>
      <c r="V32" s="130">
        <v>11</v>
      </c>
      <c r="W32" s="130">
        <v>23</v>
      </c>
      <c r="X32" s="130">
        <v>2</v>
      </c>
      <c r="Y32" s="130">
        <v>36</v>
      </c>
      <c r="Z32" s="13"/>
      <c r="AA32" s="130"/>
      <c r="AB32" s="130">
        <v>2</v>
      </c>
      <c r="AC32" s="130">
        <v>7</v>
      </c>
      <c r="AD32" s="130">
        <v>1</v>
      </c>
      <c r="AE32" s="130">
        <v>10</v>
      </c>
      <c r="AG32" s="130"/>
      <c r="AH32" s="130"/>
      <c r="AI32" s="130">
        <v>3</v>
      </c>
      <c r="AJ32" s="130">
        <v>2</v>
      </c>
      <c r="AK32" s="130">
        <v>5</v>
      </c>
      <c r="AL32" s="130"/>
      <c r="AM32" s="130"/>
      <c r="AN32" s="130">
        <v>1</v>
      </c>
      <c r="AO32" s="130">
        <v>15</v>
      </c>
      <c r="AP32" s="130">
        <v>3</v>
      </c>
      <c r="AQ32" s="130">
        <v>18</v>
      </c>
      <c r="AR32" s="130"/>
      <c r="AS32" s="130"/>
      <c r="AT32" s="130"/>
      <c r="AU32" s="130">
        <v>2</v>
      </c>
      <c r="AV32" s="130"/>
      <c r="AW32" s="130">
        <v>1</v>
      </c>
      <c r="AX32" s="130"/>
      <c r="AY32" s="130"/>
      <c r="AZ32" s="130"/>
      <c r="BA32" s="130">
        <v>5</v>
      </c>
      <c r="BB32" s="130"/>
      <c r="BC32" s="130">
        <v>6</v>
      </c>
      <c r="BD32" s="130"/>
      <c r="BE32" s="130"/>
      <c r="BF32" s="130"/>
      <c r="BG32" s="20"/>
      <c r="BH32" s="130"/>
      <c r="BI32" s="130">
        <v>0</v>
      </c>
      <c r="BJ32" s="130"/>
      <c r="BK32" s="130"/>
      <c r="BL32" s="130"/>
      <c r="BM32" s="130"/>
      <c r="BN32" s="130"/>
      <c r="BO32" s="130"/>
      <c r="BP32" s="130"/>
      <c r="BQ32" s="130"/>
      <c r="BR32" s="130"/>
      <c r="BS32" s="130">
        <v>1</v>
      </c>
      <c r="BT32" s="130"/>
      <c r="BU32" s="130">
        <v>1</v>
      </c>
      <c r="BV32" s="130"/>
      <c r="BW32" s="130">
        <v>1</v>
      </c>
      <c r="BX32" s="130"/>
      <c r="BY32" s="130"/>
      <c r="BZ32" s="130"/>
      <c r="CA32" s="130">
        <v>1</v>
      </c>
      <c r="CB32" s="130"/>
      <c r="CC32" s="130"/>
      <c r="CD32" s="130"/>
      <c r="CE32" s="130"/>
      <c r="CF32" s="130"/>
      <c r="CG32" s="130"/>
      <c r="CH32" s="130"/>
      <c r="CI32" s="130">
        <v>1</v>
      </c>
      <c r="CJ32" s="130"/>
      <c r="CK32" s="130"/>
      <c r="CL32" s="130"/>
      <c r="CM32" s="130">
        <v>1</v>
      </c>
      <c r="CN32" s="130"/>
      <c r="CO32" s="130">
        <v>2</v>
      </c>
      <c r="CP32" s="130"/>
      <c r="CQ32" s="130"/>
      <c r="CR32" s="130"/>
      <c r="CS32" s="130">
        <v>2</v>
      </c>
      <c r="CT32" s="130"/>
      <c r="CU32" s="130"/>
      <c r="CV32" s="130"/>
      <c r="CW32" s="130"/>
      <c r="CX32" s="130"/>
      <c r="CY32" s="130"/>
    </row>
    <row r="33" spans="1:103">
      <c r="A33" s="13" t="s">
        <v>253</v>
      </c>
      <c r="B33" s="13" t="s">
        <v>46</v>
      </c>
      <c r="C33" s="130"/>
      <c r="D33" s="130">
        <v>5</v>
      </c>
      <c r="E33" s="130">
        <v>48</v>
      </c>
      <c r="F33" s="130">
        <v>80</v>
      </c>
      <c r="G33" s="130">
        <v>132</v>
      </c>
      <c r="H33" s="147"/>
      <c r="I33" s="130"/>
      <c r="J33" s="130">
        <v>16</v>
      </c>
      <c r="K33" s="130">
        <v>69</v>
      </c>
      <c r="L33" s="130">
        <v>4</v>
      </c>
      <c r="M33" s="130">
        <v>89</v>
      </c>
      <c r="N33" s="130"/>
      <c r="O33" s="130"/>
      <c r="P33" s="130">
        <v>8</v>
      </c>
      <c r="Q33" s="130">
        <v>10</v>
      </c>
      <c r="R33" s="130"/>
      <c r="S33" s="130">
        <v>18</v>
      </c>
      <c r="T33" s="13"/>
      <c r="U33" s="130"/>
      <c r="V33" s="130">
        <v>10</v>
      </c>
      <c r="W33" s="130">
        <v>87</v>
      </c>
      <c r="X33" s="130">
        <v>20</v>
      </c>
      <c r="Y33" s="130">
        <v>116</v>
      </c>
      <c r="Z33" s="13"/>
      <c r="AA33" s="130"/>
      <c r="AB33" s="130">
        <v>1</v>
      </c>
      <c r="AC33" s="130">
        <v>6</v>
      </c>
      <c r="AD33" s="130"/>
      <c r="AE33" s="130">
        <v>7</v>
      </c>
      <c r="AG33" s="130">
        <v>1</v>
      </c>
      <c r="AH33" s="130">
        <v>3</v>
      </c>
      <c r="AI33" s="130">
        <v>20</v>
      </c>
      <c r="AJ33" s="130">
        <v>3</v>
      </c>
      <c r="AK33" s="130">
        <v>27</v>
      </c>
      <c r="AL33" s="130"/>
      <c r="AM33" s="130"/>
      <c r="AN33" s="130"/>
      <c r="AO33" s="130">
        <v>17</v>
      </c>
      <c r="AP33" s="130">
        <v>2</v>
      </c>
      <c r="AQ33" s="130">
        <v>19</v>
      </c>
      <c r="AR33" s="130"/>
      <c r="AS33" s="130"/>
      <c r="AT33" s="130"/>
      <c r="AU33" s="130">
        <v>1</v>
      </c>
      <c r="AV33" s="130"/>
      <c r="AW33" s="130">
        <v>1</v>
      </c>
      <c r="AX33" s="130"/>
      <c r="AY33" s="130">
        <v>5</v>
      </c>
      <c r="AZ33" s="130">
        <v>6</v>
      </c>
      <c r="BA33" s="130">
        <v>25</v>
      </c>
      <c r="BB33" s="130">
        <v>1</v>
      </c>
      <c r="BC33" s="130">
        <v>37</v>
      </c>
      <c r="BD33" s="130"/>
      <c r="BE33" s="130"/>
      <c r="BF33" s="130">
        <v>3</v>
      </c>
      <c r="BG33" s="20"/>
      <c r="BH33" s="130"/>
      <c r="BI33" s="130">
        <v>3</v>
      </c>
      <c r="BJ33" s="130"/>
      <c r="BK33" s="130"/>
      <c r="BL33" s="130"/>
      <c r="BM33" s="130"/>
      <c r="BN33" s="130"/>
      <c r="BO33" s="130"/>
      <c r="BP33" s="130"/>
      <c r="BQ33" s="130">
        <v>1</v>
      </c>
      <c r="BR33" s="130">
        <v>4</v>
      </c>
      <c r="BS33" s="130">
        <v>7</v>
      </c>
      <c r="BT33" s="130"/>
      <c r="BU33" s="130">
        <v>12</v>
      </c>
      <c r="BV33" s="130"/>
      <c r="BW33" s="130">
        <v>1</v>
      </c>
      <c r="BX33" s="130">
        <v>3</v>
      </c>
      <c r="BY33" s="130">
        <v>9</v>
      </c>
      <c r="BZ33" s="130"/>
      <c r="CA33" s="130">
        <v>14</v>
      </c>
      <c r="CB33" s="130"/>
      <c r="CC33" s="130"/>
      <c r="CD33" s="130"/>
      <c r="CE33" s="130"/>
      <c r="CF33" s="130"/>
      <c r="CG33" s="130"/>
      <c r="CH33" s="130"/>
      <c r="CI33" s="130">
        <v>1</v>
      </c>
      <c r="CJ33" s="130"/>
      <c r="CK33" s="130"/>
      <c r="CL33" s="130"/>
      <c r="CM33" s="130">
        <v>1</v>
      </c>
      <c r="CN33" s="130"/>
      <c r="CO33" s="130">
        <v>9</v>
      </c>
      <c r="CP33" s="130"/>
      <c r="CQ33" s="130"/>
      <c r="CR33" s="130"/>
      <c r="CS33" s="130">
        <v>9</v>
      </c>
      <c r="CT33" s="130"/>
      <c r="CU33" s="130"/>
      <c r="CV33" s="130"/>
      <c r="CW33" s="130"/>
      <c r="CX33" s="130"/>
      <c r="CY33" s="130"/>
    </row>
    <row r="34" spans="1:103">
      <c r="A34" s="13" t="s">
        <v>254</v>
      </c>
      <c r="B34" s="13" t="s">
        <v>47</v>
      </c>
      <c r="C34" s="130"/>
      <c r="D34" s="130">
        <v>4</v>
      </c>
      <c r="E34" s="130">
        <v>23</v>
      </c>
      <c r="F34" s="130">
        <v>31</v>
      </c>
      <c r="G34" s="130">
        <v>58</v>
      </c>
      <c r="H34" s="147"/>
      <c r="I34" s="130"/>
      <c r="J34" s="130">
        <v>5</v>
      </c>
      <c r="K34" s="130">
        <v>30</v>
      </c>
      <c r="L34" s="130">
        <v>2</v>
      </c>
      <c r="M34" s="130">
        <v>36</v>
      </c>
      <c r="N34" s="130"/>
      <c r="O34" s="130">
        <v>2</v>
      </c>
      <c r="P34" s="130">
        <v>7</v>
      </c>
      <c r="Q34" s="130">
        <v>4</v>
      </c>
      <c r="R34" s="130"/>
      <c r="S34" s="130">
        <v>12</v>
      </c>
      <c r="T34" s="13"/>
      <c r="U34" s="130">
        <v>3</v>
      </c>
      <c r="V34" s="130">
        <v>27</v>
      </c>
      <c r="W34" s="130">
        <v>81</v>
      </c>
      <c r="X34" s="130">
        <v>7</v>
      </c>
      <c r="Y34" s="130">
        <v>118</v>
      </c>
      <c r="Z34" s="13"/>
      <c r="AA34" s="130">
        <v>1</v>
      </c>
      <c r="AB34" s="130">
        <v>4</v>
      </c>
      <c r="AC34" s="130">
        <v>9</v>
      </c>
      <c r="AD34" s="130">
        <v>2</v>
      </c>
      <c r="AE34" s="130">
        <v>16</v>
      </c>
      <c r="AG34" s="130"/>
      <c r="AH34" s="130">
        <v>2</v>
      </c>
      <c r="AI34" s="130">
        <v>8</v>
      </c>
      <c r="AJ34" s="130"/>
      <c r="AK34" s="130">
        <v>10</v>
      </c>
      <c r="AL34" s="130"/>
      <c r="AM34" s="130">
        <v>1</v>
      </c>
      <c r="AN34" s="130">
        <v>4</v>
      </c>
      <c r="AO34" s="130">
        <v>36</v>
      </c>
      <c r="AP34" s="130">
        <v>12</v>
      </c>
      <c r="AQ34" s="130">
        <v>53</v>
      </c>
      <c r="AR34" s="130"/>
      <c r="AS34" s="130">
        <v>1</v>
      </c>
      <c r="AT34" s="130"/>
      <c r="AU34" s="130">
        <v>2</v>
      </c>
      <c r="AV34" s="130"/>
      <c r="AW34" s="130">
        <v>1</v>
      </c>
      <c r="AX34" s="130"/>
      <c r="AY34" s="130">
        <v>7</v>
      </c>
      <c r="AZ34" s="130">
        <v>3</v>
      </c>
      <c r="BA34" s="130">
        <v>8</v>
      </c>
      <c r="BB34" s="130">
        <v>1</v>
      </c>
      <c r="BC34" s="130">
        <v>19</v>
      </c>
      <c r="BD34" s="130"/>
      <c r="BE34" s="130">
        <v>1</v>
      </c>
      <c r="BF34" s="130"/>
      <c r="BG34" s="20"/>
      <c r="BH34" s="130"/>
      <c r="BI34" s="130">
        <v>1</v>
      </c>
      <c r="BJ34" s="130"/>
      <c r="BK34" s="130"/>
      <c r="BL34" s="130"/>
      <c r="BM34" s="130"/>
      <c r="BN34" s="130"/>
      <c r="BO34" s="130"/>
      <c r="BP34" s="130"/>
      <c r="BQ34" s="130">
        <v>1</v>
      </c>
      <c r="BR34" s="130">
        <v>6</v>
      </c>
      <c r="BS34" s="130">
        <v>1</v>
      </c>
      <c r="BT34" s="130"/>
      <c r="BU34" s="130">
        <v>8</v>
      </c>
      <c r="BV34" s="130"/>
      <c r="BW34" s="130"/>
      <c r="BX34" s="130"/>
      <c r="BY34" s="130">
        <v>2</v>
      </c>
      <c r="BZ34" s="130"/>
      <c r="CA34" s="130">
        <v>2</v>
      </c>
      <c r="CB34" s="130"/>
      <c r="CC34" s="130"/>
      <c r="CD34" s="130"/>
      <c r="CE34" s="130"/>
      <c r="CF34" s="130"/>
      <c r="CG34" s="130"/>
      <c r="CH34" s="130"/>
      <c r="CI34" s="130">
        <v>1</v>
      </c>
      <c r="CJ34" s="130"/>
      <c r="CK34" s="130"/>
      <c r="CL34" s="130"/>
      <c r="CM34" s="130">
        <v>1</v>
      </c>
      <c r="CN34" s="130"/>
      <c r="CO34" s="130">
        <v>9</v>
      </c>
      <c r="CP34" s="130"/>
      <c r="CQ34" s="130"/>
      <c r="CR34" s="130"/>
      <c r="CS34" s="130">
        <v>9</v>
      </c>
      <c r="CT34" s="130"/>
      <c r="CU34" s="130"/>
      <c r="CV34" s="130"/>
      <c r="CW34" s="130"/>
      <c r="CX34" s="130"/>
      <c r="CY34" s="130"/>
    </row>
    <row r="35" spans="1:103">
      <c r="A35" s="13" t="s">
        <v>255</v>
      </c>
      <c r="B35" s="13" t="s">
        <v>48</v>
      </c>
      <c r="C35" s="130"/>
      <c r="D35" s="130">
        <v>2</v>
      </c>
      <c r="E35" s="130">
        <v>27</v>
      </c>
      <c r="F35" s="130">
        <v>12</v>
      </c>
      <c r="G35" s="130">
        <v>41</v>
      </c>
      <c r="H35" s="147"/>
      <c r="I35" s="130"/>
      <c r="J35" s="130">
        <v>15</v>
      </c>
      <c r="K35" s="130">
        <v>102</v>
      </c>
      <c r="L35" s="130">
        <v>7</v>
      </c>
      <c r="M35" s="130">
        <v>124</v>
      </c>
      <c r="N35" s="130"/>
      <c r="O35" s="130"/>
      <c r="P35" s="130">
        <v>6</v>
      </c>
      <c r="Q35" s="130">
        <v>4</v>
      </c>
      <c r="R35" s="130"/>
      <c r="S35" s="130">
        <v>10</v>
      </c>
      <c r="T35" s="13"/>
      <c r="U35" s="130"/>
      <c r="V35" s="130">
        <v>13</v>
      </c>
      <c r="W35" s="130">
        <v>30</v>
      </c>
      <c r="X35" s="130">
        <v>2</v>
      </c>
      <c r="Y35" s="130">
        <v>42</v>
      </c>
      <c r="Z35" s="13"/>
      <c r="AA35" s="130">
        <v>1</v>
      </c>
      <c r="AB35" s="130">
        <v>1</v>
      </c>
      <c r="AC35" s="130">
        <v>2</v>
      </c>
      <c r="AD35" s="130">
        <v>1</v>
      </c>
      <c r="AE35" s="130">
        <v>5</v>
      </c>
      <c r="AG35" s="130"/>
      <c r="AH35" s="130"/>
      <c r="AI35" s="130">
        <v>7</v>
      </c>
      <c r="AJ35" s="130">
        <v>2</v>
      </c>
      <c r="AK35" s="130">
        <v>9</v>
      </c>
      <c r="AL35" s="130"/>
      <c r="AM35" s="130"/>
      <c r="AN35" s="130"/>
      <c r="AO35" s="130">
        <v>15</v>
      </c>
      <c r="AP35" s="130">
        <v>1</v>
      </c>
      <c r="AQ35" s="130">
        <v>16</v>
      </c>
      <c r="AR35" s="130"/>
      <c r="AS35" s="130"/>
      <c r="AT35" s="130"/>
      <c r="AU35" s="130"/>
      <c r="AV35" s="130"/>
      <c r="AW35" s="130"/>
      <c r="AX35" s="130"/>
      <c r="AY35" s="130">
        <v>1</v>
      </c>
      <c r="AZ35" s="130">
        <v>2</v>
      </c>
      <c r="BA35" s="130">
        <v>8</v>
      </c>
      <c r="BB35" s="130">
        <v>1</v>
      </c>
      <c r="BC35" s="130">
        <v>12</v>
      </c>
      <c r="BD35" s="130"/>
      <c r="BE35" s="130"/>
      <c r="BF35" s="130"/>
      <c r="BG35" s="20"/>
      <c r="BH35" s="130"/>
      <c r="BI35" s="130">
        <v>0</v>
      </c>
      <c r="BJ35" s="130"/>
      <c r="BK35" s="130"/>
      <c r="BL35" s="130"/>
      <c r="BM35" s="130"/>
      <c r="BN35" s="130"/>
      <c r="BO35" s="130"/>
      <c r="BP35" s="130"/>
      <c r="BQ35" s="130"/>
      <c r="BR35" s="130">
        <v>2</v>
      </c>
      <c r="BS35" s="130">
        <v>1</v>
      </c>
      <c r="BT35" s="130"/>
      <c r="BU35" s="130">
        <v>3</v>
      </c>
      <c r="BV35" s="130"/>
      <c r="BW35" s="130">
        <v>1</v>
      </c>
      <c r="BX35" s="130">
        <v>5</v>
      </c>
      <c r="BY35" s="130">
        <v>4</v>
      </c>
      <c r="BZ35" s="130"/>
      <c r="CA35" s="130">
        <v>10</v>
      </c>
      <c r="CB35" s="130"/>
      <c r="CC35" s="130"/>
      <c r="CD35" s="130"/>
      <c r="CE35" s="130"/>
      <c r="CF35" s="130"/>
      <c r="CG35" s="130"/>
      <c r="CH35" s="130"/>
      <c r="CI35" s="130">
        <v>1</v>
      </c>
      <c r="CJ35" s="130"/>
      <c r="CK35" s="130"/>
      <c r="CL35" s="130"/>
      <c r="CM35" s="130">
        <v>1</v>
      </c>
      <c r="CN35" s="130"/>
      <c r="CO35" s="130">
        <v>3</v>
      </c>
      <c r="CP35" s="130"/>
      <c r="CQ35" s="130"/>
      <c r="CR35" s="130"/>
      <c r="CS35" s="130">
        <v>3</v>
      </c>
      <c r="CT35" s="130"/>
      <c r="CU35" s="130"/>
      <c r="CV35" s="130"/>
      <c r="CW35" s="130"/>
      <c r="CX35" s="130"/>
      <c r="CY35" s="130"/>
    </row>
    <row r="36" spans="1:103" ht="15.75" thickBot="1">
      <c r="A36" s="13" t="s">
        <v>256</v>
      </c>
      <c r="B36" s="13" t="s">
        <v>131</v>
      </c>
      <c r="C36" s="150"/>
      <c r="D36" s="150">
        <v>2</v>
      </c>
      <c r="E36" s="150">
        <v>29</v>
      </c>
      <c r="F36" s="150">
        <v>53</v>
      </c>
      <c r="G36" s="150">
        <v>84</v>
      </c>
      <c r="H36" s="147"/>
      <c r="I36" s="150"/>
      <c r="J36" s="150">
        <v>12</v>
      </c>
      <c r="K36" s="150">
        <v>116</v>
      </c>
      <c r="L36" s="150">
        <v>10</v>
      </c>
      <c r="M36" s="150">
        <v>138</v>
      </c>
      <c r="N36" s="130"/>
      <c r="O36" s="150">
        <v>1</v>
      </c>
      <c r="P36" s="150">
        <v>6</v>
      </c>
      <c r="Q36" s="150">
        <v>11</v>
      </c>
      <c r="R36" s="150">
        <v>1</v>
      </c>
      <c r="S36" s="150">
        <v>19</v>
      </c>
      <c r="T36" s="13"/>
      <c r="U36" s="150">
        <v>1</v>
      </c>
      <c r="V36" s="150">
        <v>12</v>
      </c>
      <c r="W36" s="150">
        <v>75</v>
      </c>
      <c r="X36" s="150">
        <v>6</v>
      </c>
      <c r="Y36" s="150">
        <v>94</v>
      </c>
      <c r="Z36" s="13"/>
      <c r="AA36" s="150"/>
      <c r="AB36" s="150">
        <v>8</v>
      </c>
      <c r="AC36" s="150">
        <v>23</v>
      </c>
      <c r="AD36" s="150">
        <v>3</v>
      </c>
      <c r="AE36" s="150">
        <v>34</v>
      </c>
      <c r="AG36" s="150"/>
      <c r="AH36" s="150">
        <v>1</v>
      </c>
      <c r="AI36" s="150">
        <v>9</v>
      </c>
      <c r="AJ36" s="150">
        <v>2</v>
      </c>
      <c r="AK36" s="150">
        <v>12</v>
      </c>
      <c r="AL36" s="130"/>
      <c r="AM36" s="150"/>
      <c r="AN36" s="150">
        <v>4</v>
      </c>
      <c r="AO36" s="150">
        <v>50</v>
      </c>
      <c r="AP36" s="150">
        <v>5</v>
      </c>
      <c r="AQ36" s="150">
        <v>59</v>
      </c>
      <c r="AR36" s="130"/>
      <c r="AS36" s="150"/>
      <c r="AT36" s="150"/>
      <c r="AU36" s="150">
        <v>1</v>
      </c>
      <c r="AV36" s="150"/>
      <c r="AW36" s="150">
        <v>1</v>
      </c>
      <c r="AX36" s="130"/>
      <c r="AY36" s="150">
        <v>3</v>
      </c>
      <c r="AZ36" s="150">
        <v>7</v>
      </c>
      <c r="BA36" s="150">
        <v>20</v>
      </c>
      <c r="BB36" s="150">
        <v>3</v>
      </c>
      <c r="BC36" s="150">
        <v>33</v>
      </c>
      <c r="BD36" s="130"/>
      <c r="BE36" s="150">
        <v>1</v>
      </c>
      <c r="BF36" s="150"/>
      <c r="BG36" s="56"/>
      <c r="BH36" s="150"/>
      <c r="BI36" s="150">
        <v>1</v>
      </c>
      <c r="BJ36" s="130"/>
      <c r="BK36" s="150"/>
      <c r="BL36" s="150"/>
      <c r="BM36" s="150"/>
      <c r="BN36" s="150"/>
      <c r="BO36" s="150"/>
      <c r="BP36" s="130"/>
      <c r="BQ36" s="150">
        <v>2</v>
      </c>
      <c r="BR36" s="150">
        <v>6</v>
      </c>
      <c r="BS36" s="150">
        <v>4</v>
      </c>
      <c r="BT36" s="150">
        <v>1</v>
      </c>
      <c r="BU36" s="150">
        <v>13</v>
      </c>
      <c r="BV36" s="130"/>
      <c r="BW36" s="150">
        <v>5</v>
      </c>
      <c r="BX36" s="150">
        <v>6</v>
      </c>
      <c r="BY36" s="150">
        <v>10</v>
      </c>
      <c r="BZ36" s="150"/>
      <c r="CA36" s="150">
        <v>21</v>
      </c>
      <c r="CB36" s="130"/>
      <c r="CC36" s="150"/>
      <c r="CD36" s="150"/>
      <c r="CE36" s="150"/>
      <c r="CF36" s="150"/>
      <c r="CG36" s="150"/>
      <c r="CH36" s="130"/>
      <c r="CI36" s="150">
        <v>1</v>
      </c>
      <c r="CJ36" s="150"/>
      <c r="CK36" s="150"/>
      <c r="CL36" s="150"/>
      <c r="CM36" s="150">
        <v>1</v>
      </c>
      <c r="CN36" s="130"/>
      <c r="CO36" s="150">
        <v>7</v>
      </c>
      <c r="CP36" s="150"/>
      <c r="CQ36" s="150"/>
      <c r="CR36" s="150"/>
      <c r="CS36" s="150">
        <v>7</v>
      </c>
      <c r="CT36" s="130"/>
      <c r="CU36" s="150"/>
      <c r="CV36" s="150"/>
      <c r="CW36" s="150"/>
      <c r="CX36" s="150"/>
      <c r="CY36" s="150"/>
    </row>
    <row r="37" spans="1:103" ht="15.75" thickBot="1">
      <c r="B37" s="151" t="s">
        <v>360</v>
      </c>
      <c r="C37" s="152">
        <f>SUM(C11:C36)</f>
        <v>2</v>
      </c>
      <c r="D37" s="153">
        <f>SUM(D11:D36)</f>
        <v>45</v>
      </c>
      <c r="E37" s="153">
        <f>SUM(E11:E36)</f>
        <v>657</v>
      </c>
      <c r="F37" s="153">
        <f>SUM(F11:F36)</f>
        <v>774</v>
      </c>
      <c r="G37" s="154">
        <f>SUM(G11:G36)</f>
        <v>1486</v>
      </c>
      <c r="H37" s="155"/>
      <c r="I37" s="152">
        <f t="shared" ref="I37:CW37" si="0">SUM(I11:I36)</f>
        <v>4</v>
      </c>
      <c r="J37" s="153">
        <f>SUM(J11:J36)</f>
        <v>214</v>
      </c>
      <c r="K37" s="153">
        <f>SUM(K11:K36)</f>
        <v>1413</v>
      </c>
      <c r="L37" s="153">
        <f>SUM(L11:L36)</f>
        <v>85</v>
      </c>
      <c r="M37" s="154">
        <f>SUM(M11:M36)</f>
        <v>1714</v>
      </c>
      <c r="N37" s="155"/>
      <c r="O37" s="152">
        <f>SUM(O11:O36)</f>
        <v>16</v>
      </c>
      <c r="P37" s="153">
        <f>SUM(P11:P36)</f>
        <v>105</v>
      </c>
      <c r="Q37" s="153">
        <f>SUM(Q11:Q36)</f>
        <v>92</v>
      </c>
      <c r="R37" s="153">
        <f>SUM(R11:R36)</f>
        <v>2</v>
      </c>
      <c r="S37" s="154">
        <f>SUM(S11:S36)</f>
        <v>214</v>
      </c>
      <c r="T37" s="145"/>
      <c r="U37" s="152">
        <f>SUM(U11:U36)</f>
        <v>11</v>
      </c>
      <c r="V37" s="153">
        <f>SUM(V11:V36)</f>
        <v>255</v>
      </c>
      <c r="W37" s="153">
        <f>SUM(W11:W36)</f>
        <v>1266</v>
      </c>
      <c r="X37" s="153">
        <f>SUM(X11:X36)</f>
        <v>160</v>
      </c>
      <c r="Y37" s="154">
        <f>SUM(Y11:Y36)</f>
        <v>1677</v>
      </c>
      <c r="Z37" s="145"/>
      <c r="AA37" s="152">
        <f>SUM(AA11:AA36)</f>
        <v>13</v>
      </c>
      <c r="AB37" s="153">
        <f>SUM(AB11:AB36)</f>
        <v>81</v>
      </c>
      <c r="AC37" s="153">
        <f>SUM(AC11:AC36)</f>
        <v>190</v>
      </c>
      <c r="AD37" s="153">
        <f>SUM(AD11:AD36)</f>
        <v>31</v>
      </c>
      <c r="AE37" s="154">
        <f>SUM(AE11:AE36)</f>
        <v>314</v>
      </c>
      <c r="AF37" s="44"/>
      <c r="AG37" s="152">
        <f t="shared" si="0"/>
        <v>3</v>
      </c>
      <c r="AH37" s="153">
        <f>SUM(AH11:AH36)</f>
        <v>18</v>
      </c>
      <c r="AI37" s="153">
        <f>SUM(AI11:AI36)</f>
        <v>185</v>
      </c>
      <c r="AJ37" s="153">
        <f>SUM(AJ11:AJ36)</f>
        <v>40</v>
      </c>
      <c r="AK37" s="154">
        <f>SUM(AK11:AK36)</f>
        <v>246</v>
      </c>
      <c r="AL37" s="156"/>
      <c r="AM37" s="152">
        <f t="shared" si="0"/>
        <v>2</v>
      </c>
      <c r="AN37" s="153">
        <f>SUM(AN11:AN36)</f>
        <v>59</v>
      </c>
      <c r="AO37" s="153">
        <f>SUM(AO11:AO36)</f>
        <v>636</v>
      </c>
      <c r="AP37" s="153">
        <f>SUM(AP11:AP36)</f>
        <v>118</v>
      </c>
      <c r="AQ37" s="154">
        <f>SUM(AQ11:AQ36)</f>
        <v>811</v>
      </c>
      <c r="AR37" s="156"/>
      <c r="AS37" s="152">
        <f t="shared" si="0"/>
        <v>1</v>
      </c>
      <c r="AT37" s="153">
        <f>SUM(AT11:AT36)</f>
        <v>3</v>
      </c>
      <c r="AU37" s="153">
        <f>SUM(AU11:AU36)</f>
        <v>36</v>
      </c>
      <c r="AV37" s="153">
        <f>SUM(AV11:AV36)</f>
        <v>2</v>
      </c>
      <c r="AW37" s="154">
        <f>SUM(AW11:AW36)</f>
        <v>39</v>
      </c>
      <c r="AX37" s="156"/>
      <c r="AY37" s="152">
        <f t="shared" si="0"/>
        <v>53</v>
      </c>
      <c r="AZ37" s="153">
        <f>SUM(AZ11:AZ36)</f>
        <v>82</v>
      </c>
      <c r="BA37" s="153">
        <f>SUM(BA11:BA36)</f>
        <v>240</v>
      </c>
      <c r="BB37" s="153">
        <f>SUM(BB11:BB36)</f>
        <v>22</v>
      </c>
      <c r="BC37" s="154">
        <f>SUM(BC11:BC36)</f>
        <v>399</v>
      </c>
      <c r="BD37" s="156"/>
      <c r="BE37" s="152">
        <f t="shared" si="0"/>
        <v>15</v>
      </c>
      <c r="BF37" s="153">
        <f>SUM(BF11:BF36)</f>
        <v>4</v>
      </c>
      <c r="BG37" s="153">
        <f>SUM(BG11:BG36)</f>
        <v>0</v>
      </c>
      <c r="BH37" s="153">
        <f>SUM(BH11:BH36)</f>
        <v>0</v>
      </c>
      <c r="BI37" s="154">
        <f>SUM(BI11:BI36)</f>
        <v>19</v>
      </c>
      <c r="BJ37" s="156"/>
      <c r="BK37" s="152">
        <f t="shared" si="0"/>
        <v>0</v>
      </c>
      <c r="BL37" s="153">
        <f>SUM(BL11:BL36)</f>
        <v>0</v>
      </c>
      <c r="BM37" s="153">
        <f>SUM(BM11:BM36)</f>
        <v>1</v>
      </c>
      <c r="BN37" s="153">
        <f>SUM(BN11:BN36)</f>
        <v>1</v>
      </c>
      <c r="BO37" s="154">
        <f>SUM(BO11:BO36)</f>
        <v>2</v>
      </c>
      <c r="BP37" s="156"/>
      <c r="BQ37" s="152">
        <f t="shared" si="0"/>
        <v>14</v>
      </c>
      <c r="BR37" s="153">
        <f>SUM(BR11:BR36)</f>
        <v>53</v>
      </c>
      <c r="BS37" s="153">
        <f>SUM(BS11:BS36)</f>
        <v>54</v>
      </c>
      <c r="BT37" s="153">
        <f>SUM(BT11:BT36)</f>
        <v>3</v>
      </c>
      <c r="BU37" s="154">
        <f>SUM(BU11:BU36)</f>
        <v>123</v>
      </c>
      <c r="BV37" s="156"/>
      <c r="BW37" s="152">
        <f t="shared" si="0"/>
        <v>17</v>
      </c>
      <c r="BX37" s="153">
        <f>SUM(BX11:BX36)</f>
        <v>61</v>
      </c>
      <c r="BY37" s="153">
        <f>SUM(BY11:BY36)</f>
        <v>93</v>
      </c>
      <c r="BZ37" s="153">
        <f>SUM(BZ11:BZ36)</f>
        <v>3</v>
      </c>
      <c r="CA37" s="154">
        <f>SUM(CA11:CA36)</f>
        <v>173</v>
      </c>
      <c r="CB37" s="156"/>
      <c r="CC37" s="152">
        <f t="shared" si="0"/>
        <v>0</v>
      </c>
      <c r="CD37" s="153">
        <f>SUM(CD11:CD36)</f>
        <v>0</v>
      </c>
      <c r="CE37" s="153">
        <f>SUM(CE11:CE36)</f>
        <v>0</v>
      </c>
      <c r="CF37" s="153">
        <f>SUM(CF11:CF36)</f>
        <v>0</v>
      </c>
      <c r="CG37" s="154">
        <f>SUM(CG11:CG36)</f>
        <v>0</v>
      </c>
      <c r="CH37" s="156"/>
      <c r="CI37" s="152">
        <f t="shared" si="0"/>
        <v>30</v>
      </c>
      <c r="CJ37" s="153">
        <f>SUM(CJ11:CJ36)</f>
        <v>4</v>
      </c>
      <c r="CK37" s="153">
        <f>SUM(CK11:CK36)</f>
        <v>0</v>
      </c>
      <c r="CL37" s="153">
        <f>SUM(CL11:CL36)</f>
        <v>0</v>
      </c>
      <c r="CM37" s="154">
        <f>SUM(CM11:CM36)</f>
        <v>34</v>
      </c>
      <c r="CN37" s="156"/>
      <c r="CO37" s="152">
        <f t="shared" si="0"/>
        <v>117</v>
      </c>
      <c r="CP37" s="153">
        <f>SUM(CP11:CP36)</f>
        <v>0</v>
      </c>
      <c r="CQ37" s="153">
        <f>SUM(CQ11:CQ36)</f>
        <v>0</v>
      </c>
      <c r="CR37" s="153">
        <f>SUM(CR11:CR36)</f>
        <v>0</v>
      </c>
      <c r="CS37" s="154">
        <f>SUM(CS11:CS36)</f>
        <v>117</v>
      </c>
      <c r="CT37" s="156"/>
      <c r="CU37" s="152">
        <f t="shared" si="0"/>
        <v>0</v>
      </c>
      <c r="CV37" s="153">
        <f t="shared" si="0"/>
        <v>0</v>
      </c>
      <c r="CW37" s="153">
        <f t="shared" si="0"/>
        <v>0</v>
      </c>
      <c r="CX37" s="153">
        <f t="shared" ref="CX37:CY37" si="1">SUM(CX11:CX36)</f>
        <v>0</v>
      </c>
      <c r="CY37" s="154">
        <f t="shared" si="1"/>
        <v>0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W38"/>
  <sheetViews>
    <sheetView topLeftCell="C1" zoomScale="75" zoomScaleNormal="75" workbookViewId="0">
      <pane xSplit="2" ySplit="11" topLeftCell="E21" activePane="bottomRight" state="frozen"/>
      <selection activeCell="C1" sqref="C1"/>
      <selection pane="topRight" activeCell="E1" sqref="E1"/>
      <selection pane="bottomLeft" activeCell="C3" sqref="C3"/>
      <selection pane="bottomRight" activeCell="C11" sqref="C11:W38"/>
    </sheetView>
  </sheetViews>
  <sheetFormatPr defaultRowHeight="15"/>
  <cols>
    <col min="1" max="1" width="23.140625" style="16" hidden="1" customWidth="1"/>
    <col min="2" max="2" width="67.85546875" style="16" hidden="1" customWidth="1"/>
    <col min="3" max="3" width="7.85546875" style="16" customWidth="1"/>
    <col min="4" max="4" width="25" style="16" customWidth="1"/>
    <col min="5" max="20" width="9.140625" style="16"/>
    <col min="21" max="21" width="11.5703125" style="16" customWidth="1"/>
    <col min="22" max="16384" width="9.140625" style="16"/>
  </cols>
  <sheetData>
    <row r="1" spans="1:23">
      <c r="D1" s="43" t="s">
        <v>292</v>
      </c>
    </row>
    <row r="2" spans="1:23">
      <c r="D2" s="43" t="s">
        <v>363</v>
      </c>
    </row>
    <row r="3" spans="1:23">
      <c r="D3" s="16" t="s">
        <v>231</v>
      </c>
    </row>
    <row r="4" spans="1:23">
      <c r="D4" s="16" t="s">
        <v>233</v>
      </c>
    </row>
    <row r="5" spans="1:23">
      <c r="D5" s="16" t="s">
        <v>235</v>
      </c>
    </row>
    <row r="6" spans="1:23">
      <c r="D6" s="16" t="s">
        <v>237</v>
      </c>
    </row>
    <row r="7" spans="1:23">
      <c r="D7" s="16" t="s">
        <v>239</v>
      </c>
    </row>
    <row r="8" spans="1:23">
      <c r="D8" s="16" t="s">
        <v>241</v>
      </c>
    </row>
    <row r="10" spans="1:23">
      <c r="A10" s="16" t="s">
        <v>200</v>
      </c>
      <c r="E10" s="126" t="s">
        <v>2</v>
      </c>
      <c r="F10" s="126" t="s">
        <v>2</v>
      </c>
      <c r="G10" s="126" t="s">
        <v>2</v>
      </c>
      <c r="H10" s="126" t="s">
        <v>2</v>
      </c>
      <c r="I10" s="126" t="s">
        <v>2</v>
      </c>
      <c r="J10" s="126" t="s">
        <v>2</v>
      </c>
      <c r="K10" s="126" t="s">
        <v>2</v>
      </c>
      <c r="L10" s="126" t="s">
        <v>2</v>
      </c>
      <c r="M10" s="126" t="s">
        <v>2</v>
      </c>
      <c r="N10" s="126" t="s">
        <v>2</v>
      </c>
      <c r="O10" s="126" t="s">
        <v>2</v>
      </c>
      <c r="P10" s="126" t="s">
        <v>2</v>
      </c>
      <c r="Q10" s="126" t="s">
        <v>2</v>
      </c>
      <c r="R10" s="126" t="s">
        <v>2</v>
      </c>
      <c r="S10" s="126" t="s">
        <v>2</v>
      </c>
      <c r="T10" s="126" t="s">
        <v>2</v>
      </c>
      <c r="U10" s="25" t="s">
        <v>49</v>
      </c>
      <c r="V10" s="25"/>
      <c r="W10" s="25"/>
    </row>
    <row r="11" spans="1:23">
      <c r="A11" s="13" t="s">
        <v>202</v>
      </c>
      <c r="B11" s="13" t="s">
        <v>203</v>
      </c>
      <c r="C11" s="13" t="s">
        <v>249</v>
      </c>
      <c r="D11" s="13" t="s">
        <v>250</v>
      </c>
      <c r="E11" s="141" t="s">
        <v>343</v>
      </c>
      <c r="F11" s="141" t="s">
        <v>344</v>
      </c>
      <c r="G11" s="141" t="s">
        <v>346</v>
      </c>
      <c r="H11" s="141" t="s">
        <v>347</v>
      </c>
      <c r="I11" s="141" t="s">
        <v>348</v>
      </c>
      <c r="J11" s="141" t="s">
        <v>349</v>
      </c>
      <c r="K11" s="141" t="s">
        <v>350</v>
      </c>
      <c r="L11" s="141" t="s">
        <v>351</v>
      </c>
      <c r="M11" s="141" t="s">
        <v>352</v>
      </c>
      <c r="N11" s="141" t="s">
        <v>353</v>
      </c>
      <c r="O11" s="141" t="s">
        <v>354</v>
      </c>
      <c r="P11" s="141" t="s">
        <v>355</v>
      </c>
      <c r="Q11" s="141" t="s">
        <v>356</v>
      </c>
      <c r="R11" s="141" t="s">
        <v>357</v>
      </c>
      <c r="S11" s="141" t="s">
        <v>358</v>
      </c>
      <c r="T11" s="438" t="s">
        <v>359</v>
      </c>
      <c r="U11" s="28" t="s">
        <v>1415</v>
      </c>
      <c r="V11" s="28" t="s">
        <v>1416</v>
      </c>
      <c r="W11" s="28" t="s">
        <v>1418</v>
      </c>
    </row>
    <row r="12" spans="1:23">
      <c r="A12" s="13" t="s">
        <v>230</v>
      </c>
      <c r="B12" s="87" t="s">
        <v>231</v>
      </c>
      <c r="C12" s="13" t="s">
        <v>104</v>
      </c>
      <c r="D12" s="13" t="s">
        <v>4</v>
      </c>
      <c r="E12" s="130"/>
      <c r="F12" s="130"/>
      <c r="G12" s="130">
        <v>1</v>
      </c>
      <c r="H12" s="130">
        <v>1</v>
      </c>
      <c r="I12" s="130">
        <v>1</v>
      </c>
      <c r="J12" s="130"/>
      <c r="K12" s="130"/>
      <c r="L12" s="130"/>
      <c r="M12" s="130"/>
      <c r="N12" s="130"/>
      <c r="O12" s="130"/>
      <c r="P12" s="130">
        <v>1</v>
      </c>
      <c r="Q12" s="130"/>
      <c r="R12" s="130"/>
      <c r="S12" s="130"/>
      <c r="T12" s="146"/>
      <c r="U12" s="25">
        <f>SUM(E12:T12)</f>
        <v>4</v>
      </c>
      <c r="V12" s="13">
        <v>21921</v>
      </c>
      <c r="W12" s="91">
        <f>SUM(U12/V12*1000)</f>
        <v>0.18247342730714841</v>
      </c>
    </row>
    <row r="13" spans="1:23">
      <c r="A13" s="13"/>
      <c r="B13" s="87"/>
      <c r="C13" s="13" t="s">
        <v>5</v>
      </c>
      <c r="D13" s="13" t="s">
        <v>111</v>
      </c>
      <c r="E13" s="161">
        <v>10</v>
      </c>
      <c r="F13" s="161"/>
      <c r="G13" s="161">
        <v>24</v>
      </c>
      <c r="H13" s="161">
        <v>1</v>
      </c>
      <c r="I13" s="161">
        <v>4</v>
      </c>
      <c r="J13" s="161">
        <v>23</v>
      </c>
      <c r="K13" s="161"/>
      <c r="L13" s="161">
        <v>2</v>
      </c>
      <c r="M13" s="161"/>
      <c r="N13" s="161"/>
      <c r="O13" s="161"/>
      <c r="P13" s="161"/>
      <c r="Q13" s="161"/>
      <c r="R13" s="161">
        <v>1</v>
      </c>
      <c r="S13" s="161">
        <v>1</v>
      </c>
      <c r="T13" s="439"/>
      <c r="U13" s="25">
        <f t="shared" ref="U13:U37" si="0">SUM(E13:T13)</f>
        <v>66</v>
      </c>
      <c r="V13" s="13">
        <v>65956</v>
      </c>
      <c r="W13" s="91">
        <f t="shared" ref="W13:W36" si="1">SUM(U13/V13*1000)</f>
        <v>1.0006671114076051</v>
      </c>
    </row>
    <row r="14" spans="1:23">
      <c r="A14" s="13"/>
      <c r="B14" s="87"/>
      <c r="C14" s="13" t="s">
        <v>7</v>
      </c>
      <c r="D14" s="13" t="s">
        <v>112</v>
      </c>
      <c r="E14" s="161">
        <v>6</v>
      </c>
      <c r="F14" s="161"/>
      <c r="G14" s="161">
        <v>2</v>
      </c>
      <c r="H14" s="161">
        <v>1</v>
      </c>
      <c r="I14" s="161"/>
      <c r="J14" s="161">
        <v>3</v>
      </c>
      <c r="K14" s="161">
        <v>1</v>
      </c>
      <c r="L14" s="161">
        <v>10</v>
      </c>
      <c r="M14" s="161"/>
      <c r="N14" s="161"/>
      <c r="O14" s="161">
        <v>1</v>
      </c>
      <c r="P14" s="161">
        <v>1</v>
      </c>
      <c r="Q14" s="161"/>
      <c r="R14" s="161">
        <v>1</v>
      </c>
      <c r="S14" s="161">
        <v>1</v>
      </c>
      <c r="T14" s="439"/>
      <c r="U14" s="25">
        <f t="shared" si="0"/>
        <v>27</v>
      </c>
      <c r="V14" s="13">
        <v>135376</v>
      </c>
      <c r="W14" s="91">
        <f t="shared" si="1"/>
        <v>0.19944451010518852</v>
      </c>
    </row>
    <row r="15" spans="1:23">
      <c r="A15" s="13"/>
      <c r="B15" s="87"/>
      <c r="C15" s="13" t="s">
        <v>9</v>
      </c>
      <c r="D15" s="13" t="s">
        <v>113</v>
      </c>
      <c r="E15" s="161">
        <v>47</v>
      </c>
      <c r="F15" s="161"/>
      <c r="G15" s="161">
        <v>30</v>
      </c>
      <c r="H15" s="161">
        <v>8</v>
      </c>
      <c r="I15" s="161">
        <v>9</v>
      </c>
      <c r="J15" s="161">
        <v>35</v>
      </c>
      <c r="K15" s="161">
        <v>5</v>
      </c>
      <c r="L15" s="161">
        <v>15</v>
      </c>
      <c r="M15" s="161"/>
      <c r="N15" s="161"/>
      <c r="O15" s="161"/>
      <c r="P15" s="161"/>
      <c r="Q15" s="161"/>
      <c r="R15" s="161">
        <v>6</v>
      </c>
      <c r="S15" s="161">
        <v>5</v>
      </c>
      <c r="T15" s="439"/>
      <c r="U15" s="25">
        <f t="shared" si="0"/>
        <v>160</v>
      </c>
      <c r="V15" s="13">
        <v>121186</v>
      </c>
      <c r="W15" s="91">
        <f t="shared" si="1"/>
        <v>1.3202845213143433</v>
      </c>
    </row>
    <row r="16" spans="1:23">
      <c r="A16" s="13"/>
      <c r="B16" s="87"/>
      <c r="C16" s="13" t="s">
        <v>11</v>
      </c>
      <c r="D16" s="13" t="s">
        <v>114</v>
      </c>
      <c r="E16" s="161">
        <v>7</v>
      </c>
      <c r="F16" s="161"/>
      <c r="G16" s="161">
        <v>8</v>
      </c>
      <c r="H16" s="161">
        <v>4</v>
      </c>
      <c r="I16" s="161">
        <v>1</v>
      </c>
      <c r="J16" s="161">
        <v>22</v>
      </c>
      <c r="K16" s="161"/>
      <c r="L16" s="161">
        <v>5</v>
      </c>
      <c r="M16" s="161"/>
      <c r="N16" s="161"/>
      <c r="O16" s="161"/>
      <c r="P16" s="161"/>
      <c r="Q16" s="161"/>
      <c r="R16" s="161"/>
      <c r="S16" s="161"/>
      <c r="T16" s="439"/>
      <c r="U16" s="25">
        <f t="shared" si="0"/>
        <v>47</v>
      </c>
      <c r="V16" s="13">
        <v>114292</v>
      </c>
      <c r="W16" s="91">
        <f t="shared" si="1"/>
        <v>0.41122738249396285</v>
      </c>
    </row>
    <row r="17" spans="1:23">
      <c r="A17" s="13"/>
      <c r="B17" s="87"/>
      <c r="C17" s="13" t="s">
        <v>13</v>
      </c>
      <c r="D17" s="13" t="s">
        <v>115</v>
      </c>
      <c r="E17" s="161">
        <v>23</v>
      </c>
      <c r="F17" s="161"/>
      <c r="G17" s="161">
        <v>18</v>
      </c>
      <c r="H17" s="161">
        <v>1</v>
      </c>
      <c r="I17" s="161">
        <v>5</v>
      </c>
      <c r="J17" s="161">
        <v>8</v>
      </c>
      <c r="K17" s="161">
        <v>1</v>
      </c>
      <c r="L17" s="161">
        <v>8</v>
      </c>
      <c r="M17" s="161"/>
      <c r="N17" s="161"/>
      <c r="O17" s="161"/>
      <c r="P17" s="161"/>
      <c r="Q17" s="161"/>
      <c r="R17" s="161"/>
      <c r="S17" s="161"/>
      <c r="T17" s="439"/>
      <c r="U17" s="25">
        <f t="shared" si="0"/>
        <v>64</v>
      </c>
      <c r="V17" s="13">
        <v>62439</v>
      </c>
      <c r="W17" s="91">
        <f t="shared" si="1"/>
        <v>1.0250004003907813</v>
      </c>
    </row>
    <row r="18" spans="1:23">
      <c r="A18" s="13"/>
      <c r="B18" s="87"/>
      <c r="C18" s="13" t="s">
        <v>15</v>
      </c>
      <c r="D18" s="13" t="s">
        <v>116</v>
      </c>
      <c r="E18" s="161">
        <v>5</v>
      </c>
      <c r="F18" s="161"/>
      <c r="G18" s="161">
        <v>9</v>
      </c>
      <c r="H18" s="161"/>
      <c r="I18" s="161">
        <v>2</v>
      </c>
      <c r="J18" s="161">
        <v>12</v>
      </c>
      <c r="K18" s="161"/>
      <c r="L18" s="161">
        <v>25</v>
      </c>
      <c r="M18" s="161"/>
      <c r="N18" s="161"/>
      <c r="O18" s="161">
        <v>2</v>
      </c>
      <c r="P18" s="161"/>
      <c r="Q18" s="161"/>
      <c r="R18" s="161">
        <v>1</v>
      </c>
      <c r="S18" s="161">
        <v>1</v>
      </c>
      <c r="T18" s="439"/>
      <c r="U18" s="25">
        <f t="shared" si="0"/>
        <v>57</v>
      </c>
      <c r="V18" s="13">
        <v>112378</v>
      </c>
      <c r="W18" s="91">
        <f t="shared" si="1"/>
        <v>0.50721671501539445</v>
      </c>
    </row>
    <row r="19" spans="1:23">
      <c r="A19" s="13"/>
      <c r="B19" s="87"/>
      <c r="C19" s="13" t="s">
        <v>19</v>
      </c>
      <c r="D19" s="13" t="s">
        <v>117</v>
      </c>
      <c r="E19" s="161"/>
      <c r="F19" s="161"/>
      <c r="G19" s="161">
        <v>1</v>
      </c>
      <c r="H19" s="161"/>
      <c r="I19" s="161"/>
      <c r="J19" s="161">
        <v>1</v>
      </c>
      <c r="K19" s="161"/>
      <c r="L19" s="161">
        <v>1</v>
      </c>
      <c r="M19" s="161"/>
      <c r="N19" s="161"/>
      <c r="O19" s="161">
        <v>2</v>
      </c>
      <c r="P19" s="161"/>
      <c r="Q19" s="161"/>
      <c r="R19" s="161">
        <v>1</v>
      </c>
      <c r="S19" s="161"/>
      <c r="T19" s="439"/>
      <c r="U19" s="25">
        <f t="shared" si="0"/>
        <v>6</v>
      </c>
      <c r="V19" s="13">
        <v>69582</v>
      </c>
      <c r="W19" s="91">
        <f t="shared" si="1"/>
        <v>8.6229197206174016E-2</v>
      </c>
    </row>
    <row r="20" spans="1:23">
      <c r="A20" s="13"/>
      <c r="B20" s="87"/>
      <c r="C20" s="13" t="s">
        <v>21</v>
      </c>
      <c r="D20" s="13" t="s">
        <v>118</v>
      </c>
      <c r="E20" s="161"/>
      <c r="F20" s="161"/>
      <c r="G20" s="161">
        <v>1</v>
      </c>
      <c r="H20" s="161"/>
      <c r="I20" s="161"/>
      <c r="J20" s="161">
        <v>1</v>
      </c>
      <c r="K20" s="161"/>
      <c r="L20" s="161"/>
      <c r="M20" s="161"/>
      <c r="N20" s="161"/>
      <c r="O20" s="161"/>
      <c r="P20" s="161"/>
      <c r="Q20" s="161"/>
      <c r="R20" s="161"/>
      <c r="S20" s="161"/>
      <c r="T20" s="439"/>
      <c r="U20" s="25">
        <f t="shared" si="0"/>
        <v>2</v>
      </c>
      <c r="V20" s="13">
        <v>56234</v>
      </c>
      <c r="W20" s="91">
        <f t="shared" si="1"/>
        <v>3.5565672013372691E-2</v>
      </c>
    </row>
    <row r="21" spans="1:23">
      <c r="A21" s="13"/>
      <c r="B21" s="87"/>
      <c r="C21" s="13" t="s">
        <v>23</v>
      </c>
      <c r="D21" s="13" t="s">
        <v>119</v>
      </c>
      <c r="E21" s="161">
        <v>2</v>
      </c>
      <c r="F21" s="161"/>
      <c r="G21" s="161">
        <v>3</v>
      </c>
      <c r="H21" s="161">
        <v>1</v>
      </c>
      <c r="I21" s="161">
        <v>9</v>
      </c>
      <c r="J21" s="161">
        <v>3</v>
      </c>
      <c r="K21" s="161">
        <v>2</v>
      </c>
      <c r="L21" s="161">
        <v>10</v>
      </c>
      <c r="M21" s="161">
        <v>2</v>
      </c>
      <c r="N21" s="161"/>
      <c r="O21" s="161"/>
      <c r="P21" s="161">
        <v>1</v>
      </c>
      <c r="Q21" s="161"/>
      <c r="R21" s="161">
        <v>6</v>
      </c>
      <c r="S21" s="161">
        <v>18</v>
      </c>
      <c r="T21" s="439"/>
      <c r="U21" s="25">
        <f t="shared" si="0"/>
        <v>57</v>
      </c>
      <c r="V21" s="13">
        <v>80555</v>
      </c>
      <c r="W21" s="91">
        <f t="shared" si="1"/>
        <v>0.70759108683508154</v>
      </c>
    </row>
    <row r="22" spans="1:23">
      <c r="A22" s="13"/>
      <c r="B22" s="87"/>
      <c r="C22" s="13" t="s">
        <v>25</v>
      </c>
      <c r="D22" s="13" t="s">
        <v>120</v>
      </c>
      <c r="E22" s="161">
        <v>1</v>
      </c>
      <c r="F22" s="161"/>
      <c r="G22" s="161">
        <v>2</v>
      </c>
      <c r="H22" s="161"/>
      <c r="I22" s="161">
        <v>1</v>
      </c>
      <c r="J22" s="161"/>
      <c r="K22" s="161"/>
      <c r="L22" s="161">
        <v>1</v>
      </c>
      <c r="M22" s="161"/>
      <c r="N22" s="161"/>
      <c r="O22" s="161">
        <v>1</v>
      </c>
      <c r="P22" s="161"/>
      <c r="Q22" s="161"/>
      <c r="R22" s="161"/>
      <c r="S22" s="161"/>
      <c r="T22" s="439"/>
      <c r="U22" s="25">
        <f t="shared" si="0"/>
        <v>6</v>
      </c>
      <c r="V22" s="13">
        <v>136343</v>
      </c>
      <c r="W22" s="91">
        <f t="shared" si="1"/>
        <v>4.4006659674497406E-2</v>
      </c>
    </row>
    <row r="23" spans="1:23">
      <c r="A23" s="13"/>
      <c r="B23" s="87"/>
      <c r="C23" s="13" t="s">
        <v>27</v>
      </c>
      <c r="D23" s="13" t="s">
        <v>121</v>
      </c>
      <c r="E23" s="161"/>
      <c r="F23" s="161"/>
      <c r="G23" s="161">
        <v>9</v>
      </c>
      <c r="H23" s="161">
        <v>2</v>
      </c>
      <c r="I23" s="161">
        <v>1</v>
      </c>
      <c r="J23" s="161">
        <v>2</v>
      </c>
      <c r="K23" s="161"/>
      <c r="L23" s="161">
        <v>4</v>
      </c>
      <c r="M23" s="161">
        <v>1</v>
      </c>
      <c r="N23" s="161"/>
      <c r="O23" s="161">
        <v>4</v>
      </c>
      <c r="P23" s="161"/>
      <c r="Q23" s="161"/>
      <c r="R23" s="161">
        <v>1</v>
      </c>
      <c r="S23" s="161">
        <v>1</v>
      </c>
      <c r="T23" s="439"/>
      <c r="U23" s="25">
        <f t="shared" si="0"/>
        <v>25</v>
      </c>
      <c r="V23" s="13">
        <v>66844</v>
      </c>
      <c r="W23" s="91">
        <f t="shared" si="1"/>
        <v>0.37400514631081322</v>
      </c>
    </row>
    <row r="24" spans="1:23">
      <c r="A24" s="13"/>
      <c r="B24" s="87"/>
      <c r="C24" s="13" t="s">
        <v>29</v>
      </c>
      <c r="D24" s="13" t="s">
        <v>122</v>
      </c>
      <c r="E24" s="161">
        <v>18</v>
      </c>
      <c r="F24" s="161"/>
      <c r="G24" s="161">
        <v>10</v>
      </c>
      <c r="H24" s="161"/>
      <c r="I24" s="161">
        <v>17</v>
      </c>
      <c r="J24" s="161">
        <v>4</v>
      </c>
      <c r="K24" s="161"/>
      <c r="L24" s="161">
        <v>25</v>
      </c>
      <c r="M24" s="161"/>
      <c r="N24" s="161"/>
      <c r="O24" s="161">
        <v>1</v>
      </c>
      <c r="P24" s="161"/>
      <c r="Q24" s="161"/>
      <c r="R24" s="161">
        <v>1</v>
      </c>
      <c r="S24" s="161">
        <v>1</v>
      </c>
      <c r="T24" s="439"/>
      <c r="U24" s="25">
        <f t="shared" si="0"/>
        <v>77</v>
      </c>
      <c r="V24" s="13">
        <v>74363</v>
      </c>
      <c r="W24" s="91">
        <f t="shared" si="1"/>
        <v>1.0354611836531609</v>
      </c>
    </row>
    <row r="25" spans="1:23">
      <c r="A25" s="13"/>
      <c r="B25" s="87"/>
      <c r="C25" s="13" t="s">
        <v>31</v>
      </c>
      <c r="D25" s="13" t="s">
        <v>123</v>
      </c>
      <c r="E25" s="161">
        <v>7</v>
      </c>
      <c r="F25" s="161"/>
      <c r="G25" s="161">
        <v>6</v>
      </c>
      <c r="H25" s="161"/>
      <c r="I25" s="161"/>
      <c r="J25" s="161">
        <v>5</v>
      </c>
      <c r="K25" s="161"/>
      <c r="L25" s="161">
        <v>7</v>
      </c>
      <c r="M25" s="161"/>
      <c r="N25" s="161"/>
      <c r="O25" s="161"/>
      <c r="P25" s="161"/>
      <c r="Q25" s="161"/>
      <c r="R25" s="161">
        <v>4</v>
      </c>
      <c r="S25" s="161">
        <v>5</v>
      </c>
      <c r="T25" s="439"/>
      <c r="U25" s="25">
        <f t="shared" si="0"/>
        <v>34</v>
      </c>
      <c r="V25" s="13">
        <v>78617</v>
      </c>
      <c r="W25" s="91">
        <f t="shared" si="1"/>
        <v>0.43247643639416411</v>
      </c>
    </row>
    <row r="26" spans="1:23">
      <c r="A26" s="13"/>
      <c r="B26" s="87"/>
      <c r="C26" s="13" t="s">
        <v>33</v>
      </c>
      <c r="D26" s="13" t="s">
        <v>124</v>
      </c>
      <c r="E26" s="161">
        <v>1</v>
      </c>
      <c r="F26" s="161"/>
      <c r="G26" s="161">
        <v>2</v>
      </c>
      <c r="H26" s="161">
        <v>1</v>
      </c>
      <c r="I26" s="161">
        <v>2</v>
      </c>
      <c r="J26" s="161">
        <v>1</v>
      </c>
      <c r="K26" s="161">
        <v>2</v>
      </c>
      <c r="L26" s="161">
        <v>5</v>
      </c>
      <c r="M26" s="161"/>
      <c r="N26" s="161"/>
      <c r="O26" s="161"/>
      <c r="P26" s="161"/>
      <c r="Q26" s="161"/>
      <c r="R26" s="161">
        <v>5</v>
      </c>
      <c r="S26" s="161">
        <v>2</v>
      </c>
      <c r="T26" s="439"/>
      <c r="U26" s="25">
        <f t="shared" si="0"/>
        <v>21</v>
      </c>
      <c r="V26" s="13">
        <v>74042</v>
      </c>
      <c r="W26" s="91">
        <f t="shared" si="1"/>
        <v>0.2836228086761568</v>
      </c>
    </row>
    <row r="27" spans="1:23">
      <c r="A27" s="13"/>
      <c r="B27" s="87"/>
      <c r="C27" s="13" t="s">
        <v>35</v>
      </c>
      <c r="D27" s="13" t="s">
        <v>125</v>
      </c>
      <c r="E27" s="161">
        <v>6</v>
      </c>
      <c r="F27" s="161"/>
      <c r="G27" s="161">
        <v>11</v>
      </c>
      <c r="H27" s="161">
        <v>2</v>
      </c>
      <c r="I27" s="161">
        <v>12</v>
      </c>
      <c r="J27" s="161">
        <v>6</v>
      </c>
      <c r="K27" s="161"/>
      <c r="L27" s="161">
        <v>17</v>
      </c>
      <c r="M27" s="161"/>
      <c r="N27" s="161"/>
      <c r="O27" s="161">
        <v>3</v>
      </c>
      <c r="P27" s="161">
        <v>1</v>
      </c>
      <c r="Q27" s="161"/>
      <c r="R27" s="161">
        <v>13</v>
      </c>
      <c r="S27" s="161">
        <v>16</v>
      </c>
      <c r="T27" s="439"/>
      <c r="U27" s="25">
        <f t="shared" si="0"/>
        <v>87</v>
      </c>
      <c r="V27" s="13">
        <v>168096</v>
      </c>
      <c r="W27" s="91">
        <f t="shared" si="1"/>
        <v>0.51756139348943464</v>
      </c>
    </row>
    <row r="28" spans="1:23">
      <c r="A28" s="13"/>
      <c r="B28" s="87"/>
      <c r="C28" s="13" t="s">
        <v>37</v>
      </c>
      <c r="D28" s="13" t="s">
        <v>126</v>
      </c>
      <c r="E28" s="161">
        <v>3</v>
      </c>
      <c r="F28" s="161"/>
      <c r="G28" s="161">
        <v>10</v>
      </c>
      <c r="H28" s="161">
        <v>1</v>
      </c>
      <c r="I28" s="161">
        <v>3</v>
      </c>
      <c r="J28" s="161">
        <v>16</v>
      </c>
      <c r="K28" s="161">
        <v>1</v>
      </c>
      <c r="L28" s="161">
        <v>7</v>
      </c>
      <c r="M28" s="161">
        <v>2</v>
      </c>
      <c r="N28" s="161"/>
      <c r="O28" s="161"/>
      <c r="P28" s="161"/>
      <c r="Q28" s="161"/>
      <c r="R28" s="161"/>
      <c r="S28" s="161">
        <v>1</v>
      </c>
      <c r="T28" s="439"/>
      <c r="U28" s="25">
        <f t="shared" si="0"/>
        <v>44</v>
      </c>
      <c r="V28" s="13">
        <v>95184</v>
      </c>
      <c r="W28" s="91">
        <f t="shared" si="1"/>
        <v>0.46226256513699782</v>
      </c>
    </row>
    <row r="29" spans="1:23">
      <c r="A29" s="13"/>
      <c r="B29" s="87"/>
      <c r="C29" s="13" t="s">
        <v>39</v>
      </c>
      <c r="D29" s="13" t="s">
        <v>127</v>
      </c>
      <c r="E29" s="161">
        <v>8</v>
      </c>
      <c r="F29" s="161"/>
      <c r="G29" s="161">
        <v>13</v>
      </c>
      <c r="H29" s="161">
        <v>3</v>
      </c>
      <c r="I29" s="161">
        <v>2</v>
      </c>
      <c r="J29" s="161">
        <v>10</v>
      </c>
      <c r="K29" s="161"/>
      <c r="L29" s="161">
        <v>22</v>
      </c>
      <c r="M29" s="161"/>
      <c r="N29" s="161"/>
      <c r="O29" s="161">
        <v>9</v>
      </c>
      <c r="P29" s="161">
        <v>1</v>
      </c>
      <c r="Q29" s="161"/>
      <c r="R29" s="161">
        <v>6</v>
      </c>
      <c r="S29" s="161">
        <v>5</v>
      </c>
      <c r="T29" s="439"/>
      <c r="U29" s="25">
        <f t="shared" si="0"/>
        <v>79</v>
      </c>
      <c r="V29" s="13">
        <v>107396</v>
      </c>
      <c r="W29" s="91">
        <f t="shared" si="1"/>
        <v>0.73559536668032333</v>
      </c>
    </row>
    <row r="30" spans="1:23">
      <c r="A30" s="13"/>
      <c r="B30" s="87"/>
      <c r="C30" s="13" t="s">
        <v>41</v>
      </c>
      <c r="D30" s="13" t="s">
        <v>128</v>
      </c>
      <c r="E30" s="161">
        <v>2</v>
      </c>
      <c r="F30" s="161"/>
      <c r="G30" s="161">
        <v>2</v>
      </c>
      <c r="H30" s="161"/>
      <c r="I30" s="161">
        <v>2</v>
      </c>
      <c r="J30" s="161">
        <v>3</v>
      </c>
      <c r="K30" s="161"/>
      <c r="L30" s="161">
        <v>2</v>
      </c>
      <c r="M30" s="161"/>
      <c r="N30" s="161"/>
      <c r="O30" s="161">
        <v>1</v>
      </c>
      <c r="P30" s="161"/>
      <c r="Q30" s="161"/>
      <c r="R30" s="161">
        <v>4</v>
      </c>
      <c r="S30" s="161">
        <v>1</v>
      </c>
      <c r="T30" s="439"/>
      <c r="U30" s="25">
        <f t="shared" si="0"/>
        <v>17</v>
      </c>
      <c r="V30" s="13">
        <v>61717</v>
      </c>
      <c r="W30" s="91">
        <f t="shared" si="1"/>
        <v>0.27545084822658261</v>
      </c>
    </row>
    <row r="31" spans="1:23">
      <c r="A31" s="13"/>
      <c r="B31" s="87"/>
      <c r="C31" s="13" t="s">
        <v>43</v>
      </c>
      <c r="D31" s="13" t="s">
        <v>129</v>
      </c>
      <c r="E31" s="161">
        <v>27</v>
      </c>
      <c r="F31" s="161"/>
      <c r="G31" s="161">
        <v>14</v>
      </c>
      <c r="H31" s="161">
        <v>1</v>
      </c>
      <c r="I31" s="161">
        <v>5</v>
      </c>
      <c r="J31" s="161">
        <v>18</v>
      </c>
      <c r="K31" s="161"/>
      <c r="L31" s="161">
        <v>4</v>
      </c>
      <c r="M31" s="161"/>
      <c r="N31" s="161"/>
      <c r="O31" s="161"/>
      <c r="P31" s="161"/>
      <c r="Q31" s="161"/>
      <c r="R31" s="161">
        <v>1</v>
      </c>
      <c r="S31" s="161"/>
      <c r="T31" s="439"/>
      <c r="U31" s="25">
        <f t="shared" si="0"/>
        <v>70</v>
      </c>
      <c r="V31" s="13">
        <v>53413</v>
      </c>
      <c r="W31" s="91">
        <f t="shared" si="1"/>
        <v>1.3105423773238725</v>
      </c>
    </row>
    <row r="32" spans="1:23">
      <c r="A32" s="13"/>
      <c r="B32" s="87"/>
      <c r="C32" s="13" t="s">
        <v>17</v>
      </c>
      <c r="D32" s="13" t="s">
        <v>130</v>
      </c>
      <c r="E32" s="161">
        <v>15</v>
      </c>
      <c r="F32" s="161"/>
      <c r="G32" s="161">
        <v>6</v>
      </c>
      <c r="H32" s="161"/>
      <c r="I32" s="161">
        <v>2</v>
      </c>
      <c r="J32" s="161">
        <v>5</v>
      </c>
      <c r="K32" s="161"/>
      <c r="L32" s="161">
        <v>5</v>
      </c>
      <c r="M32" s="161"/>
      <c r="N32" s="161"/>
      <c r="O32" s="161">
        <v>3</v>
      </c>
      <c r="P32" s="161"/>
      <c r="Q32" s="161"/>
      <c r="R32" s="161"/>
      <c r="S32" s="161"/>
      <c r="T32" s="439"/>
      <c r="U32" s="25">
        <f t="shared" si="0"/>
        <v>36</v>
      </c>
      <c r="V32" s="13">
        <v>26664</v>
      </c>
      <c r="W32" s="91">
        <f t="shared" si="1"/>
        <v>1.3501350135013501</v>
      </c>
    </row>
    <row r="33" spans="1:23">
      <c r="A33" s="13"/>
      <c r="B33" s="87"/>
      <c r="C33" s="13" t="s">
        <v>252</v>
      </c>
      <c r="D33" s="13" t="s">
        <v>45</v>
      </c>
      <c r="E33" s="161">
        <v>7</v>
      </c>
      <c r="F33" s="161"/>
      <c r="G33" s="161">
        <v>12</v>
      </c>
      <c r="H33" s="161"/>
      <c r="I33" s="161"/>
      <c r="J33" s="161">
        <v>10</v>
      </c>
      <c r="K33" s="161">
        <v>1</v>
      </c>
      <c r="L33" s="161">
        <v>20</v>
      </c>
      <c r="M33" s="161">
        <v>1</v>
      </c>
      <c r="N33" s="161"/>
      <c r="O33" s="161">
        <v>3</v>
      </c>
      <c r="P33" s="161"/>
      <c r="Q33" s="161"/>
      <c r="R33" s="161"/>
      <c r="S33" s="161"/>
      <c r="T33" s="439"/>
      <c r="U33" s="25">
        <f t="shared" si="0"/>
        <v>54</v>
      </c>
      <c r="V33" s="13">
        <v>46478</v>
      </c>
      <c r="W33" s="91">
        <f t="shared" si="1"/>
        <v>1.1618400103274666</v>
      </c>
    </row>
    <row r="34" spans="1:23">
      <c r="A34" s="13"/>
      <c r="B34" s="87"/>
      <c r="C34" s="13" t="s">
        <v>253</v>
      </c>
      <c r="D34" s="13" t="s">
        <v>46</v>
      </c>
      <c r="E34" s="161">
        <v>23</v>
      </c>
      <c r="F34" s="161"/>
      <c r="G34" s="161">
        <v>30</v>
      </c>
      <c r="H34" s="161">
        <v>2</v>
      </c>
      <c r="I34" s="161">
        <v>20</v>
      </c>
      <c r="J34" s="161">
        <v>20</v>
      </c>
      <c r="K34" s="161">
        <v>2</v>
      </c>
      <c r="L34" s="161">
        <v>18</v>
      </c>
      <c r="M34" s="161"/>
      <c r="N34" s="161"/>
      <c r="O34" s="161">
        <v>1</v>
      </c>
      <c r="P34" s="161"/>
      <c r="Q34" s="161"/>
      <c r="R34" s="161">
        <v>8</v>
      </c>
      <c r="S34" s="161">
        <v>1</v>
      </c>
      <c r="T34" s="439"/>
      <c r="U34" s="25">
        <f t="shared" si="0"/>
        <v>125</v>
      </c>
      <c r="V34" s="13">
        <v>61973</v>
      </c>
      <c r="W34" s="91">
        <f t="shared" si="1"/>
        <v>2.0170074064511962</v>
      </c>
    </row>
    <row r="35" spans="1:23">
      <c r="A35" s="13"/>
      <c r="B35" s="87"/>
      <c r="C35" s="13" t="s">
        <v>254</v>
      </c>
      <c r="D35" s="13" t="s">
        <v>47</v>
      </c>
      <c r="E35" s="161">
        <v>24</v>
      </c>
      <c r="F35" s="161"/>
      <c r="G35" s="161">
        <v>50</v>
      </c>
      <c r="H35" s="161">
        <v>6</v>
      </c>
      <c r="I35" s="161">
        <v>27</v>
      </c>
      <c r="J35" s="161">
        <v>26</v>
      </c>
      <c r="K35" s="161">
        <v>3</v>
      </c>
      <c r="L35" s="161">
        <v>15</v>
      </c>
      <c r="M35" s="161"/>
      <c r="N35" s="161"/>
      <c r="O35" s="161">
        <v>9</v>
      </c>
      <c r="P35" s="161">
        <v>4</v>
      </c>
      <c r="Q35" s="161"/>
      <c r="R35" s="161">
        <v>31</v>
      </c>
      <c r="S35" s="161">
        <v>42</v>
      </c>
      <c r="T35" s="439"/>
      <c r="U35" s="25">
        <f t="shared" si="0"/>
        <v>237</v>
      </c>
      <c r="V35" s="13">
        <v>189111</v>
      </c>
      <c r="W35" s="91">
        <f t="shared" si="1"/>
        <v>1.2532322286910862</v>
      </c>
    </row>
    <row r="36" spans="1:23">
      <c r="A36" s="13"/>
      <c r="B36" s="87"/>
      <c r="C36" s="13" t="s">
        <v>255</v>
      </c>
      <c r="D36" s="13" t="s">
        <v>48</v>
      </c>
      <c r="E36" s="161">
        <v>13</v>
      </c>
      <c r="F36" s="161"/>
      <c r="G36" s="161">
        <v>7</v>
      </c>
      <c r="H36" s="161"/>
      <c r="I36" s="161">
        <v>2</v>
      </c>
      <c r="J36" s="161">
        <v>3</v>
      </c>
      <c r="K36" s="161"/>
      <c r="L36" s="161">
        <v>1</v>
      </c>
      <c r="M36" s="161"/>
      <c r="N36" s="161"/>
      <c r="O36" s="161">
        <v>2</v>
      </c>
      <c r="P36" s="161"/>
      <c r="Q36" s="161"/>
      <c r="R36" s="161">
        <v>2</v>
      </c>
      <c r="S36" s="161"/>
      <c r="T36" s="439"/>
      <c r="U36" s="25">
        <f t="shared" si="0"/>
        <v>30</v>
      </c>
      <c r="V36" s="13">
        <v>47527</v>
      </c>
      <c r="W36" s="91">
        <f t="shared" si="1"/>
        <v>0.63122014854714159</v>
      </c>
    </row>
    <row r="37" spans="1:23">
      <c r="A37" s="13"/>
      <c r="B37" s="87"/>
      <c r="C37" s="13" t="s">
        <v>256</v>
      </c>
      <c r="D37" s="13" t="s">
        <v>131</v>
      </c>
      <c r="E37" s="161">
        <v>9</v>
      </c>
      <c r="F37" s="161"/>
      <c r="G37" s="161">
        <v>4</v>
      </c>
      <c r="H37" s="161">
        <v>2</v>
      </c>
      <c r="I37" s="161">
        <v>4</v>
      </c>
      <c r="J37" s="161">
        <v>9</v>
      </c>
      <c r="K37" s="161"/>
      <c r="L37" s="161">
        <v>12</v>
      </c>
      <c r="M37" s="161"/>
      <c r="N37" s="161"/>
      <c r="O37" s="161">
        <v>2</v>
      </c>
      <c r="P37" s="161"/>
      <c r="Q37" s="161"/>
      <c r="R37" s="161">
        <v>4</v>
      </c>
      <c r="S37" s="161"/>
      <c r="T37" s="439"/>
      <c r="U37" s="25">
        <f t="shared" si="0"/>
        <v>46</v>
      </c>
      <c r="V37" s="25"/>
      <c r="W37" s="25"/>
    </row>
    <row r="38" spans="1:23">
      <c r="D38" s="131" t="s">
        <v>360</v>
      </c>
      <c r="E38" s="20">
        <f t="shared" ref="E38:S38" si="2">SUM(E12:E37)</f>
        <v>264</v>
      </c>
      <c r="F38" s="20">
        <f t="shared" si="2"/>
        <v>0</v>
      </c>
      <c r="G38" s="20">
        <f t="shared" si="2"/>
        <v>285</v>
      </c>
      <c r="H38" s="20">
        <f t="shared" si="2"/>
        <v>37</v>
      </c>
      <c r="I38" s="20">
        <f t="shared" si="2"/>
        <v>131</v>
      </c>
      <c r="J38" s="20">
        <f t="shared" si="2"/>
        <v>246</v>
      </c>
      <c r="K38" s="20">
        <f t="shared" si="2"/>
        <v>18</v>
      </c>
      <c r="L38" s="20">
        <f t="shared" si="2"/>
        <v>241</v>
      </c>
      <c r="M38" s="20">
        <f t="shared" si="2"/>
        <v>6</v>
      </c>
      <c r="N38" s="20">
        <f t="shared" si="2"/>
        <v>0</v>
      </c>
      <c r="O38" s="20">
        <f t="shared" si="2"/>
        <v>44</v>
      </c>
      <c r="P38" s="20">
        <f t="shared" si="2"/>
        <v>9</v>
      </c>
      <c r="Q38" s="20">
        <f t="shared" si="2"/>
        <v>0</v>
      </c>
      <c r="R38" s="20">
        <f t="shared" si="2"/>
        <v>96</v>
      </c>
      <c r="S38" s="20">
        <f t="shared" si="2"/>
        <v>101</v>
      </c>
      <c r="T38" s="440">
        <f t="shared" ref="T38" si="3">SUM(T12:T37)</f>
        <v>0</v>
      </c>
      <c r="U38" s="234">
        <f>SUM(U12:U36)</f>
        <v>1432</v>
      </c>
      <c r="V38" s="25"/>
      <c r="W38" s="2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>
  <dimension ref="A1:DA38"/>
  <sheetViews>
    <sheetView topLeftCell="C1" zoomScale="75" zoomScaleNormal="75" workbookViewId="0">
      <pane xSplit="2" ySplit="11" topLeftCell="E21" activePane="bottomRight" state="frozen"/>
      <selection activeCell="C1" sqref="C1"/>
      <selection pane="topRight" activeCell="E1" sqref="E1"/>
      <selection pane="bottomLeft" activeCell="C3" sqref="C3"/>
      <selection pane="bottomRight" activeCell="D3" sqref="D3"/>
    </sheetView>
  </sheetViews>
  <sheetFormatPr defaultRowHeight="15"/>
  <cols>
    <col min="1" max="1" width="23.140625" style="16" hidden="1" customWidth="1"/>
    <col min="2" max="2" width="67.85546875" style="16" hidden="1" customWidth="1"/>
    <col min="3" max="3" width="7.85546875" style="16" customWidth="1"/>
    <col min="4" max="4" width="25" style="16" customWidth="1"/>
    <col min="5" max="16384" width="9.140625" style="16"/>
  </cols>
  <sheetData>
    <row r="1" spans="1:105">
      <c r="D1" s="43" t="s">
        <v>292</v>
      </c>
    </row>
    <row r="2" spans="1:105">
      <c r="D2" s="43" t="s">
        <v>363</v>
      </c>
    </row>
    <row r="3" spans="1:105">
      <c r="D3" s="16" t="s">
        <v>231</v>
      </c>
    </row>
    <row r="4" spans="1:105">
      <c r="D4" s="16" t="s">
        <v>233</v>
      </c>
    </row>
    <row r="5" spans="1:105">
      <c r="D5" s="16" t="s">
        <v>235</v>
      </c>
    </row>
    <row r="6" spans="1:105">
      <c r="D6" s="16" t="s">
        <v>237</v>
      </c>
    </row>
    <row r="7" spans="1:105">
      <c r="D7" s="16" t="s">
        <v>239</v>
      </c>
    </row>
    <row r="8" spans="1:105">
      <c r="D8" s="16" t="s">
        <v>241</v>
      </c>
    </row>
    <row r="10" spans="1:105">
      <c r="A10" s="16" t="s">
        <v>200</v>
      </c>
      <c r="E10" s="132" t="s">
        <v>204</v>
      </c>
      <c r="F10" s="133" t="s">
        <v>205</v>
      </c>
      <c r="G10" s="134" t="s">
        <v>206</v>
      </c>
      <c r="H10" s="135" t="s">
        <v>207</v>
      </c>
      <c r="I10" s="126" t="s">
        <v>2</v>
      </c>
      <c r="K10" s="132" t="s">
        <v>204</v>
      </c>
      <c r="L10" s="133" t="s">
        <v>205</v>
      </c>
      <c r="M10" s="134" t="s">
        <v>206</v>
      </c>
      <c r="N10" s="135" t="s">
        <v>207</v>
      </c>
      <c r="O10" s="126" t="s">
        <v>2</v>
      </c>
      <c r="P10" s="142"/>
      <c r="Q10" s="132" t="s">
        <v>204</v>
      </c>
      <c r="R10" s="133" t="s">
        <v>205</v>
      </c>
      <c r="S10" s="134" t="s">
        <v>206</v>
      </c>
      <c r="T10" s="135" t="s">
        <v>207</v>
      </c>
      <c r="U10" s="126" t="s">
        <v>2</v>
      </c>
      <c r="W10" s="132" t="s">
        <v>204</v>
      </c>
      <c r="X10" s="133" t="s">
        <v>205</v>
      </c>
      <c r="Y10" s="134" t="s">
        <v>206</v>
      </c>
      <c r="Z10" s="135" t="s">
        <v>207</v>
      </c>
      <c r="AA10" s="126" t="s">
        <v>2</v>
      </c>
      <c r="AB10" s="142"/>
      <c r="AC10" s="132" t="s">
        <v>204</v>
      </c>
      <c r="AD10" s="133" t="s">
        <v>205</v>
      </c>
      <c r="AE10" s="134" t="s">
        <v>206</v>
      </c>
      <c r="AF10" s="135" t="s">
        <v>207</v>
      </c>
      <c r="AG10" s="126" t="s">
        <v>2</v>
      </c>
      <c r="AI10" s="132" t="s">
        <v>204</v>
      </c>
      <c r="AJ10" s="133" t="s">
        <v>205</v>
      </c>
      <c r="AK10" s="134" t="s">
        <v>206</v>
      </c>
      <c r="AL10" s="135" t="s">
        <v>207</v>
      </c>
      <c r="AM10" s="126" t="s">
        <v>2</v>
      </c>
      <c r="AO10" s="132" t="s">
        <v>204</v>
      </c>
      <c r="AP10" s="133" t="s">
        <v>205</v>
      </c>
      <c r="AQ10" s="134" t="s">
        <v>206</v>
      </c>
      <c r="AR10" s="135" t="s">
        <v>207</v>
      </c>
      <c r="AS10" s="126" t="s">
        <v>2</v>
      </c>
      <c r="AU10" s="132" t="s">
        <v>204</v>
      </c>
      <c r="AV10" s="133" t="s">
        <v>205</v>
      </c>
      <c r="AW10" s="134" t="s">
        <v>206</v>
      </c>
      <c r="AX10" s="135" t="s">
        <v>207</v>
      </c>
      <c r="AY10" s="126" t="s">
        <v>2</v>
      </c>
      <c r="BA10" s="132" t="s">
        <v>204</v>
      </c>
      <c r="BB10" s="133" t="s">
        <v>205</v>
      </c>
      <c r="BC10" s="134" t="s">
        <v>206</v>
      </c>
      <c r="BD10" s="135" t="s">
        <v>207</v>
      </c>
      <c r="BE10" s="126" t="s">
        <v>2</v>
      </c>
      <c r="BG10" s="132" t="s">
        <v>204</v>
      </c>
      <c r="BH10" s="133" t="s">
        <v>205</v>
      </c>
      <c r="BI10" s="134" t="s">
        <v>206</v>
      </c>
      <c r="BJ10" s="135" t="s">
        <v>207</v>
      </c>
      <c r="BK10" s="126" t="s">
        <v>2</v>
      </c>
      <c r="BL10" s="142"/>
      <c r="BM10" s="132" t="s">
        <v>204</v>
      </c>
      <c r="BN10" s="133" t="s">
        <v>205</v>
      </c>
      <c r="BO10" s="134" t="s">
        <v>206</v>
      </c>
      <c r="BP10" s="135" t="s">
        <v>207</v>
      </c>
      <c r="BQ10" s="126" t="s">
        <v>2</v>
      </c>
      <c r="BS10" s="132" t="s">
        <v>204</v>
      </c>
      <c r="BT10" s="133" t="s">
        <v>205</v>
      </c>
      <c r="BU10" s="134" t="s">
        <v>206</v>
      </c>
      <c r="BV10" s="135" t="s">
        <v>207</v>
      </c>
      <c r="BW10" s="126" t="s">
        <v>2</v>
      </c>
      <c r="BX10" s="142"/>
      <c r="BY10" s="132" t="s">
        <v>204</v>
      </c>
      <c r="BZ10" s="133" t="s">
        <v>205</v>
      </c>
      <c r="CA10" s="134" t="s">
        <v>206</v>
      </c>
      <c r="CB10" s="135" t="s">
        <v>207</v>
      </c>
      <c r="CC10" s="126" t="s">
        <v>2</v>
      </c>
      <c r="CE10" s="132" t="s">
        <v>204</v>
      </c>
      <c r="CF10" s="133" t="s">
        <v>205</v>
      </c>
      <c r="CG10" s="134" t="s">
        <v>206</v>
      </c>
      <c r="CH10" s="135" t="s">
        <v>207</v>
      </c>
      <c r="CI10" s="126" t="s">
        <v>2</v>
      </c>
      <c r="CK10" s="132" t="s">
        <v>204</v>
      </c>
      <c r="CL10" s="133" t="s">
        <v>205</v>
      </c>
      <c r="CM10" s="134" t="s">
        <v>206</v>
      </c>
      <c r="CN10" s="135" t="s">
        <v>207</v>
      </c>
      <c r="CO10" s="126" t="s">
        <v>2</v>
      </c>
      <c r="CQ10" s="132" t="s">
        <v>204</v>
      </c>
      <c r="CR10" s="133" t="s">
        <v>205</v>
      </c>
      <c r="CS10" s="134" t="s">
        <v>206</v>
      </c>
      <c r="CT10" s="135" t="s">
        <v>207</v>
      </c>
      <c r="CU10" s="126" t="s">
        <v>2</v>
      </c>
      <c r="CV10" s="142"/>
      <c r="CW10" s="132" t="s">
        <v>204</v>
      </c>
      <c r="CX10" s="133" t="s">
        <v>205</v>
      </c>
      <c r="CY10" s="134" t="s">
        <v>206</v>
      </c>
      <c r="CZ10" s="135" t="s">
        <v>207</v>
      </c>
      <c r="DA10" s="126" t="s">
        <v>2</v>
      </c>
    </row>
    <row r="11" spans="1:105">
      <c r="A11" s="13" t="s">
        <v>202</v>
      </c>
      <c r="B11" s="13" t="s">
        <v>203</v>
      </c>
      <c r="C11" s="13" t="s">
        <v>249</v>
      </c>
      <c r="D11" s="13" t="s">
        <v>250</v>
      </c>
      <c r="E11" s="137" t="s">
        <v>343</v>
      </c>
      <c r="F11" s="138" t="s">
        <v>343</v>
      </c>
      <c r="G11" s="139" t="s">
        <v>343</v>
      </c>
      <c r="H11" s="140" t="s">
        <v>343</v>
      </c>
      <c r="I11" s="141" t="s">
        <v>343</v>
      </c>
      <c r="K11" s="137" t="s">
        <v>344</v>
      </c>
      <c r="L11" s="138" t="s">
        <v>344</v>
      </c>
      <c r="M11" s="139" t="s">
        <v>344</v>
      </c>
      <c r="N11" s="140" t="s">
        <v>344</v>
      </c>
      <c r="O11" s="141" t="s">
        <v>344</v>
      </c>
      <c r="P11" s="143"/>
      <c r="Q11" s="137" t="s">
        <v>345</v>
      </c>
      <c r="R11" s="138" t="s">
        <v>345</v>
      </c>
      <c r="S11" s="139" t="s">
        <v>345</v>
      </c>
      <c r="T11" s="140" t="s">
        <v>345</v>
      </c>
      <c r="U11" s="141" t="s">
        <v>345</v>
      </c>
      <c r="W11" s="137" t="s">
        <v>346</v>
      </c>
      <c r="X11" s="138" t="s">
        <v>346</v>
      </c>
      <c r="Y11" s="139" t="s">
        <v>346</v>
      </c>
      <c r="Z11" s="140" t="s">
        <v>346</v>
      </c>
      <c r="AA11" s="141" t="s">
        <v>346</v>
      </c>
      <c r="AB11" s="143"/>
      <c r="AC11" s="137" t="s">
        <v>347</v>
      </c>
      <c r="AD11" s="138" t="s">
        <v>347</v>
      </c>
      <c r="AE11" s="139" t="s">
        <v>347</v>
      </c>
      <c r="AF11" s="140" t="s">
        <v>347</v>
      </c>
      <c r="AG11" s="141" t="s">
        <v>347</v>
      </c>
      <c r="AI11" s="137" t="s">
        <v>348</v>
      </c>
      <c r="AJ11" s="138" t="s">
        <v>348</v>
      </c>
      <c r="AK11" s="139" t="s">
        <v>348</v>
      </c>
      <c r="AL11" s="140" t="s">
        <v>348</v>
      </c>
      <c r="AM11" s="141" t="s">
        <v>348</v>
      </c>
      <c r="AO11" s="137" t="s">
        <v>349</v>
      </c>
      <c r="AP11" s="138" t="s">
        <v>349</v>
      </c>
      <c r="AQ11" s="139" t="s">
        <v>349</v>
      </c>
      <c r="AR11" s="140" t="s">
        <v>349</v>
      </c>
      <c r="AS11" s="141" t="s">
        <v>349</v>
      </c>
      <c r="AU11" s="137" t="s">
        <v>350</v>
      </c>
      <c r="AV11" s="138" t="s">
        <v>350</v>
      </c>
      <c r="AW11" s="139" t="s">
        <v>350</v>
      </c>
      <c r="AX11" s="140" t="s">
        <v>350</v>
      </c>
      <c r="AY11" s="141" t="s">
        <v>350</v>
      </c>
      <c r="BA11" s="137" t="s">
        <v>351</v>
      </c>
      <c r="BB11" s="138" t="s">
        <v>351</v>
      </c>
      <c r="BC11" s="139" t="s">
        <v>351</v>
      </c>
      <c r="BD11" s="140" t="s">
        <v>351</v>
      </c>
      <c r="BE11" s="141" t="s">
        <v>351</v>
      </c>
      <c r="BG11" s="137" t="s">
        <v>352</v>
      </c>
      <c r="BH11" s="138" t="s">
        <v>352</v>
      </c>
      <c r="BI11" s="139" t="s">
        <v>352</v>
      </c>
      <c r="BJ11" s="140" t="s">
        <v>352</v>
      </c>
      <c r="BK11" s="141" t="s">
        <v>352</v>
      </c>
      <c r="BL11" s="143"/>
      <c r="BM11" s="137" t="s">
        <v>353</v>
      </c>
      <c r="BN11" s="138" t="s">
        <v>353</v>
      </c>
      <c r="BO11" s="139" t="s">
        <v>353</v>
      </c>
      <c r="BP11" s="140" t="s">
        <v>353</v>
      </c>
      <c r="BQ11" s="141" t="s">
        <v>353</v>
      </c>
      <c r="BS11" s="137" t="s">
        <v>354</v>
      </c>
      <c r="BT11" s="138" t="s">
        <v>354</v>
      </c>
      <c r="BU11" s="139" t="s">
        <v>354</v>
      </c>
      <c r="BV11" s="140" t="s">
        <v>354</v>
      </c>
      <c r="BW11" s="141" t="s">
        <v>354</v>
      </c>
      <c r="BX11" s="143"/>
      <c r="BY11" s="137" t="s">
        <v>355</v>
      </c>
      <c r="BZ11" s="138" t="s">
        <v>355</v>
      </c>
      <c r="CA11" s="139" t="s">
        <v>355</v>
      </c>
      <c r="CB11" s="140" t="s">
        <v>355</v>
      </c>
      <c r="CC11" s="141" t="s">
        <v>355</v>
      </c>
      <c r="CE11" s="137" t="s">
        <v>356</v>
      </c>
      <c r="CF11" s="138" t="s">
        <v>356</v>
      </c>
      <c r="CG11" s="139" t="s">
        <v>356</v>
      </c>
      <c r="CH11" s="140" t="s">
        <v>356</v>
      </c>
      <c r="CI11" s="141" t="s">
        <v>356</v>
      </c>
      <c r="CK11" s="137" t="s">
        <v>357</v>
      </c>
      <c r="CL11" s="138" t="s">
        <v>357</v>
      </c>
      <c r="CM11" s="139" t="s">
        <v>357</v>
      </c>
      <c r="CN11" s="140" t="s">
        <v>357</v>
      </c>
      <c r="CO11" s="141" t="s">
        <v>357</v>
      </c>
      <c r="CQ11" s="137" t="s">
        <v>358</v>
      </c>
      <c r="CR11" s="138" t="s">
        <v>358</v>
      </c>
      <c r="CS11" s="139" t="s">
        <v>358</v>
      </c>
      <c r="CT11" s="140" t="s">
        <v>358</v>
      </c>
      <c r="CU11" s="141" t="s">
        <v>358</v>
      </c>
      <c r="CV11" s="143"/>
      <c r="CW11" s="137" t="s">
        <v>359</v>
      </c>
      <c r="CX11" s="138" t="s">
        <v>359</v>
      </c>
      <c r="CY11" s="139" t="s">
        <v>359</v>
      </c>
      <c r="CZ11" s="140" t="s">
        <v>359</v>
      </c>
      <c r="DA11" s="141" t="s">
        <v>359</v>
      </c>
    </row>
    <row r="12" spans="1:105">
      <c r="A12" s="13" t="s">
        <v>230</v>
      </c>
      <c r="B12" s="87" t="s">
        <v>231</v>
      </c>
      <c r="C12" s="13" t="s">
        <v>104</v>
      </c>
      <c r="D12" s="13" t="s">
        <v>4</v>
      </c>
      <c r="E12" s="161"/>
      <c r="F12" s="130"/>
      <c r="G12" s="130"/>
      <c r="H12" s="130"/>
      <c r="I12" s="130"/>
      <c r="K12" s="161"/>
      <c r="L12" s="130"/>
      <c r="M12" s="130"/>
      <c r="N12" s="130"/>
      <c r="O12" s="130"/>
      <c r="P12" s="161"/>
      <c r="Q12" s="161"/>
      <c r="R12" s="130"/>
      <c r="S12" s="130"/>
      <c r="T12" s="130"/>
      <c r="U12" s="130"/>
      <c r="W12" s="161"/>
      <c r="X12" s="130"/>
      <c r="Y12" s="130">
        <v>1</v>
      </c>
      <c r="Z12" s="130"/>
      <c r="AA12" s="130">
        <v>1</v>
      </c>
      <c r="AB12" s="161"/>
      <c r="AC12" s="161"/>
      <c r="AD12" s="130"/>
      <c r="AE12" s="130">
        <v>1</v>
      </c>
      <c r="AF12" s="130"/>
      <c r="AG12" s="130">
        <v>1</v>
      </c>
      <c r="AI12" s="130"/>
      <c r="AJ12" s="130"/>
      <c r="AK12" s="130">
        <v>1</v>
      </c>
      <c r="AL12" s="130"/>
      <c r="AM12" s="130">
        <v>1</v>
      </c>
      <c r="AO12" s="130"/>
      <c r="AP12" s="130"/>
      <c r="AQ12" s="130"/>
      <c r="AR12" s="130"/>
      <c r="AS12" s="130"/>
      <c r="AU12" s="130"/>
      <c r="AV12" s="130"/>
      <c r="AW12" s="130"/>
      <c r="AX12" s="130"/>
      <c r="AY12" s="130"/>
      <c r="BA12" s="130"/>
      <c r="BB12" s="130"/>
      <c r="BC12" s="130"/>
      <c r="BD12" s="130"/>
      <c r="BE12" s="130"/>
      <c r="BG12" s="130"/>
      <c r="BH12" s="130"/>
      <c r="BI12" s="130"/>
      <c r="BJ12" s="130"/>
      <c r="BK12" s="130"/>
      <c r="BL12" s="130"/>
      <c r="BM12" s="130"/>
      <c r="BN12" s="130"/>
      <c r="BO12" s="130"/>
      <c r="BP12" s="130"/>
      <c r="BQ12" s="130"/>
      <c r="BS12" s="130"/>
      <c r="BT12" s="130"/>
      <c r="BU12" s="130"/>
      <c r="BV12" s="130"/>
      <c r="BW12" s="130"/>
      <c r="BX12" s="130"/>
      <c r="BY12" s="130"/>
      <c r="BZ12" s="130">
        <v>1</v>
      </c>
      <c r="CA12" s="130"/>
      <c r="CB12" s="130"/>
      <c r="CC12" s="130">
        <v>1</v>
      </c>
      <c r="CE12" s="130"/>
      <c r="CF12" s="130"/>
      <c r="CG12" s="130"/>
      <c r="CH12" s="130"/>
      <c r="CI12" s="130"/>
      <c r="CK12" s="130"/>
      <c r="CL12" s="130"/>
      <c r="CM12" s="130"/>
      <c r="CN12" s="130"/>
      <c r="CO12" s="130"/>
      <c r="CQ12" s="130"/>
      <c r="CR12" s="130"/>
      <c r="CS12" s="130"/>
      <c r="CT12" s="130"/>
      <c r="CU12" s="130"/>
      <c r="CV12" s="130"/>
      <c r="CW12" s="130"/>
      <c r="CX12" s="130"/>
      <c r="CY12" s="130"/>
      <c r="CZ12" s="130"/>
      <c r="DA12" s="130"/>
    </row>
    <row r="13" spans="1:105">
      <c r="A13" s="13"/>
      <c r="B13" s="87"/>
      <c r="C13" s="13" t="s">
        <v>5</v>
      </c>
      <c r="D13" s="13" t="s">
        <v>111</v>
      </c>
      <c r="E13" s="161"/>
      <c r="F13" s="161"/>
      <c r="G13" s="161">
        <v>10</v>
      </c>
      <c r="H13" s="161"/>
      <c r="I13" s="161">
        <v>10</v>
      </c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W13" s="161"/>
      <c r="X13" s="161">
        <v>1</v>
      </c>
      <c r="Y13" s="161">
        <v>20</v>
      </c>
      <c r="Z13" s="161">
        <v>3</v>
      </c>
      <c r="AA13" s="161">
        <v>24</v>
      </c>
      <c r="AB13" s="161"/>
      <c r="AC13" s="161"/>
      <c r="AD13" s="161"/>
      <c r="AE13" s="161">
        <v>1</v>
      </c>
      <c r="AF13" s="161"/>
      <c r="AG13" s="161">
        <v>1</v>
      </c>
      <c r="AI13" s="161"/>
      <c r="AJ13" s="161"/>
      <c r="AK13" s="161">
        <v>4</v>
      </c>
      <c r="AL13" s="161"/>
      <c r="AM13" s="161">
        <v>4</v>
      </c>
      <c r="AO13" s="161"/>
      <c r="AP13" s="161"/>
      <c r="AQ13" s="161">
        <v>23</v>
      </c>
      <c r="AR13" s="161"/>
      <c r="AS13" s="161">
        <v>23</v>
      </c>
      <c r="AU13" s="161"/>
      <c r="AV13" s="161"/>
      <c r="AW13" s="161"/>
      <c r="AX13" s="161"/>
      <c r="AY13" s="161"/>
      <c r="BA13" s="161"/>
      <c r="BB13" s="161"/>
      <c r="BC13" s="161">
        <v>2</v>
      </c>
      <c r="BD13" s="161"/>
      <c r="BE13" s="161">
        <v>2</v>
      </c>
      <c r="BG13" s="161"/>
      <c r="BH13" s="161"/>
      <c r="BI13" s="161"/>
      <c r="BJ13" s="161"/>
      <c r="BK13" s="161"/>
      <c r="BL13" s="161"/>
      <c r="BM13" s="161"/>
      <c r="BN13" s="161"/>
      <c r="BO13" s="161"/>
      <c r="BP13" s="161"/>
      <c r="BQ13" s="161"/>
      <c r="BS13" s="161"/>
      <c r="BT13" s="161"/>
      <c r="BU13" s="161"/>
      <c r="BV13" s="161"/>
      <c r="BW13" s="161"/>
      <c r="BX13" s="161"/>
      <c r="BY13" s="161"/>
      <c r="BZ13" s="161"/>
      <c r="CA13" s="161"/>
      <c r="CB13" s="161"/>
      <c r="CC13" s="161"/>
      <c r="CE13" s="161"/>
      <c r="CF13" s="161"/>
      <c r="CG13" s="161"/>
      <c r="CH13" s="161"/>
      <c r="CI13" s="161"/>
      <c r="CK13" s="161">
        <v>1</v>
      </c>
      <c r="CL13" s="161"/>
      <c r="CM13" s="161"/>
      <c r="CN13" s="161"/>
      <c r="CO13" s="161">
        <v>1</v>
      </c>
      <c r="CQ13" s="161">
        <v>1</v>
      </c>
      <c r="CR13" s="161"/>
      <c r="CS13" s="161"/>
      <c r="CT13" s="161"/>
      <c r="CU13" s="161">
        <v>1</v>
      </c>
      <c r="CV13" s="161"/>
      <c r="CW13" s="161"/>
      <c r="CX13" s="161"/>
      <c r="CY13" s="161"/>
      <c r="CZ13" s="161"/>
      <c r="DA13" s="161"/>
    </row>
    <row r="14" spans="1:105">
      <c r="A14" s="13"/>
      <c r="B14" s="87"/>
      <c r="C14" s="13" t="s">
        <v>7</v>
      </c>
      <c r="D14" s="13" t="s">
        <v>112</v>
      </c>
      <c r="E14" s="161"/>
      <c r="F14" s="161"/>
      <c r="G14" s="161">
        <v>3</v>
      </c>
      <c r="H14" s="161">
        <v>3</v>
      </c>
      <c r="I14" s="161">
        <v>6</v>
      </c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W14" s="161"/>
      <c r="X14" s="161"/>
      <c r="Y14" s="161">
        <v>1</v>
      </c>
      <c r="Z14" s="161">
        <v>1</v>
      </c>
      <c r="AA14" s="161">
        <v>2</v>
      </c>
      <c r="AB14" s="161"/>
      <c r="AC14" s="161"/>
      <c r="AD14" s="161"/>
      <c r="AE14" s="161">
        <v>1</v>
      </c>
      <c r="AF14" s="161"/>
      <c r="AG14" s="161">
        <v>1</v>
      </c>
      <c r="AI14" s="161"/>
      <c r="AJ14" s="161"/>
      <c r="AK14" s="161"/>
      <c r="AL14" s="161"/>
      <c r="AM14" s="161"/>
      <c r="AO14" s="161"/>
      <c r="AP14" s="161"/>
      <c r="AQ14" s="161">
        <v>3</v>
      </c>
      <c r="AR14" s="161"/>
      <c r="AS14" s="161">
        <v>3</v>
      </c>
      <c r="AU14" s="161"/>
      <c r="AV14" s="161"/>
      <c r="AW14" s="161">
        <v>1</v>
      </c>
      <c r="AX14" s="161"/>
      <c r="AY14" s="161">
        <v>1</v>
      </c>
      <c r="BA14" s="161">
        <v>1</v>
      </c>
      <c r="BB14" s="161">
        <v>3</v>
      </c>
      <c r="BC14" s="161">
        <v>5</v>
      </c>
      <c r="BD14" s="161">
        <v>1</v>
      </c>
      <c r="BE14" s="161">
        <v>10</v>
      </c>
      <c r="BG14" s="161"/>
      <c r="BH14" s="161"/>
      <c r="BI14" s="161"/>
      <c r="BJ14" s="161"/>
      <c r="BK14" s="161"/>
      <c r="BL14" s="161"/>
      <c r="BM14" s="161"/>
      <c r="BN14" s="161"/>
      <c r="BO14" s="161"/>
      <c r="BP14" s="161"/>
      <c r="BQ14" s="161"/>
      <c r="BS14" s="161"/>
      <c r="BT14" s="161"/>
      <c r="BU14" s="161">
        <v>1</v>
      </c>
      <c r="BV14" s="161"/>
      <c r="BW14" s="161">
        <v>1</v>
      </c>
      <c r="BX14" s="161"/>
      <c r="BY14" s="161"/>
      <c r="BZ14" s="161">
        <v>1</v>
      </c>
      <c r="CA14" s="161"/>
      <c r="CB14" s="161"/>
      <c r="CC14" s="161">
        <v>1</v>
      </c>
      <c r="CE14" s="161"/>
      <c r="CF14" s="161"/>
      <c r="CG14" s="161"/>
      <c r="CH14" s="161"/>
      <c r="CI14" s="161"/>
      <c r="CK14" s="161">
        <v>1</v>
      </c>
      <c r="CL14" s="161"/>
      <c r="CM14" s="161"/>
      <c r="CN14" s="161"/>
      <c r="CO14" s="161">
        <v>1</v>
      </c>
      <c r="CQ14" s="161">
        <v>1</v>
      </c>
      <c r="CR14" s="161"/>
      <c r="CS14" s="161"/>
      <c r="CT14" s="161"/>
      <c r="CU14" s="161">
        <v>1</v>
      </c>
      <c r="CV14" s="161"/>
      <c r="CW14" s="161"/>
      <c r="CX14" s="161"/>
      <c r="CY14" s="161"/>
      <c r="CZ14" s="161"/>
      <c r="DA14" s="161"/>
    </row>
    <row r="15" spans="1:105">
      <c r="A15" s="13"/>
      <c r="B15" s="87"/>
      <c r="C15" s="13" t="s">
        <v>9</v>
      </c>
      <c r="D15" s="13" t="s">
        <v>113</v>
      </c>
      <c r="E15" s="161"/>
      <c r="F15" s="161"/>
      <c r="G15" s="161">
        <v>45</v>
      </c>
      <c r="H15" s="161">
        <v>2</v>
      </c>
      <c r="I15" s="161">
        <v>47</v>
      </c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W15" s="161"/>
      <c r="X15" s="161">
        <v>5</v>
      </c>
      <c r="Y15" s="161">
        <v>25</v>
      </c>
      <c r="Z15" s="161"/>
      <c r="AA15" s="161">
        <v>30</v>
      </c>
      <c r="AB15" s="161"/>
      <c r="AC15" s="161"/>
      <c r="AD15" s="161"/>
      <c r="AE15" s="161">
        <v>8</v>
      </c>
      <c r="AF15" s="161"/>
      <c r="AG15" s="161">
        <v>8</v>
      </c>
      <c r="AI15" s="161">
        <v>1</v>
      </c>
      <c r="AJ15" s="161"/>
      <c r="AK15" s="161">
        <v>8</v>
      </c>
      <c r="AL15" s="161"/>
      <c r="AM15" s="161">
        <v>9</v>
      </c>
      <c r="AO15" s="161"/>
      <c r="AP15" s="161"/>
      <c r="AQ15" s="161">
        <v>34</v>
      </c>
      <c r="AR15" s="161">
        <v>1</v>
      </c>
      <c r="AS15" s="161">
        <v>35</v>
      </c>
      <c r="AU15" s="161"/>
      <c r="AV15" s="161"/>
      <c r="AW15" s="161">
        <v>5</v>
      </c>
      <c r="AX15" s="161"/>
      <c r="AY15" s="161">
        <v>5</v>
      </c>
      <c r="BA15" s="161">
        <v>1</v>
      </c>
      <c r="BB15" s="161">
        <v>2</v>
      </c>
      <c r="BC15" s="161">
        <v>12</v>
      </c>
      <c r="BD15" s="161"/>
      <c r="BE15" s="161">
        <v>15</v>
      </c>
      <c r="BG15" s="161"/>
      <c r="BH15" s="161"/>
      <c r="BI15" s="161"/>
      <c r="BJ15" s="161"/>
      <c r="BK15" s="161"/>
      <c r="BL15" s="161"/>
      <c r="BM15" s="161"/>
      <c r="BN15" s="161"/>
      <c r="BO15" s="161"/>
      <c r="BP15" s="161"/>
      <c r="BQ15" s="161"/>
      <c r="BS15" s="161"/>
      <c r="BT15" s="161"/>
      <c r="BU15" s="161"/>
      <c r="BV15" s="161"/>
      <c r="BW15" s="161"/>
      <c r="BX15" s="161"/>
      <c r="BY15" s="161"/>
      <c r="BZ15" s="161"/>
      <c r="CA15" s="161"/>
      <c r="CB15" s="161"/>
      <c r="CC15" s="161"/>
      <c r="CE15" s="161"/>
      <c r="CF15" s="161"/>
      <c r="CG15" s="161"/>
      <c r="CH15" s="161"/>
      <c r="CI15" s="161"/>
      <c r="CK15" s="161">
        <v>6</v>
      </c>
      <c r="CL15" s="161"/>
      <c r="CM15" s="161"/>
      <c r="CN15" s="161"/>
      <c r="CO15" s="161">
        <v>6</v>
      </c>
      <c r="CQ15" s="161">
        <v>5</v>
      </c>
      <c r="CR15" s="161"/>
      <c r="CS15" s="161"/>
      <c r="CT15" s="161"/>
      <c r="CU15" s="161">
        <v>5</v>
      </c>
      <c r="CV15" s="161"/>
      <c r="CW15" s="161"/>
      <c r="CX15" s="161"/>
      <c r="CY15" s="161"/>
      <c r="CZ15" s="161"/>
      <c r="DA15" s="161"/>
    </row>
    <row r="16" spans="1:105">
      <c r="A16" s="13"/>
      <c r="B16" s="87"/>
      <c r="C16" s="13" t="s">
        <v>11</v>
      </c>
      <c r="D16" s="13" t="s">
        <v>114</v>
      </c>
      <c r="E16" s="161"/>
      <c r="F16" s="161">
        <v>2</v>
      </c>
      <c r="G16" s="161">
        <v>4</v>
      </c>
      <c r="H16" s="161">
        <v>1</v>
      </c>
      <c r="I16" s="161">
        <v>7</v>
      </c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W16" s="161"/>
      <c r="X16" s="161">
        <v>1</v>
      </c>
      <c r="Y16" s="161">
        <v>7</v>
      </c>
      <c r="Z16" s="161"/>
      <c r="AA16" s="161">
        <v>8</v>
      </c>
      <c r="AB16" s="161"/>
      <c r="AC16" s="161"/>
      <c r="AD16" s="161"/>
      <c r="AE16" s="161">
        <v>4</v>
      </c>
      <c r="AF16" s="161">
        <v>1</v>
      </c>
      <c r="AG16" s="161">
        <v>4</v>
      </c>
      <c r="AI16" s="161"/>
      <c r="AJ16" s="161"/>
      <c r="AK16" s="161">
        <v>1</v>
      </c>
      <c r="AL16" s="161"/>
      <c r="AM16" s="161">
        <v>1</v>
      </c>
      <c r="AO16" s="161"/>
      <c r="AP16" s="161">
        <v>1</v>
      </c>
      <c r="AQ16" s="161">
        <v>18</v>
      </c>
      <c r="AR16" s="161">
        <v>3</v>
      </c>
      <c r="AS16" s="161">
        <v>22</v>
      </c>
      <c r="AU16" s="161"/>
      <c r="AV16" s="161"/>
      <c r="AW16" s="161"/>
      <c r="AX16" s="161"/>
      <c r="AY16" s="161"/>
      <c r="BA16" s="161"/>
      <c r="BB16" s="161"/>
      <c r="BC16" s="161">
        <v>5</v>
      </c>
      <c r="BD16" s="161"/>
      <c r="BE16" s="161">
        <v>5</v>
      </c>
      <c r="BG16" s="161"/>
      <c r="BH16" s="161"/>
      <c r="BI16" s="161"/>
      <c r="BJ16" s="161"/>
      <c r="BK16" s="161"/>
      <c r="BL16" s="161"/>
      <c r="BM16" s="161"/>
      <c r="BN16" s="161"/>
      <c r="BO16" s="161"/>
      <c r="BP16" s="161"/>
      <c r="BQ16" s="161"/>
      <c r="BS16" s="161"/>
      <c r="BT16" s="161"/>
      <c r="BU16" s="161"/>
      <c r="BV16" s="161"/>
      <c r="BW16" s="161"/>
      <c r="BX16" s="161"/>
      <c r="BY16" s="161"/>
      <c r="BZ16" s="161"/>
      <c r="CA16" s="161"/>
      <c r="CB16" s="161"/>
      <c r="CC16" s="161"/>
      <c r="CE16" s="161"/>
      <c r="CF16" s="161"/>
      <c r="CG16" s="161"/>
      <c r="CH16" s="161"/>
      <c r="CI16" s="161"/>
      <c r="CK16" s="161"/>
      <c r="CL16" s="161"/>
      <c r="CM16" s="161"/>
      <c r="CN16" s="161"/>
      <c r="CO16" s="161"/>
      <c r="CQ16" s="161"/>
      <c r="CR16" s="161"/>
      <c r="CS16" s="161"/>
      <c r="CT16" s="161"/>
      <c r="CU16" s="161"/>
      <c r="CV16" s="161"/>
      <c r="CW16" s="161"/>
      <c r="CX16" s="161"/>
      <c r="CY16" s="161"/>
      <c r="CZ16" s="161"/>
      <c r="DA16" s="161"/>
    </row>
    <row r="17" spans="1:105">
      <c r="A17" s="13"/>
      <c r="B17" s="87"/>
      <c r="C17" s="13" t="s">
        <v>13</v>
      </c>
      <c r="D17" s="13" t="s">
        <v>115</v>
      </c>
      <c r="E17" s="161"/>
      <c r="F17" s="161">
        <v>1</v>
      </c>
      <c r="G17" s="161">
        <v>18</v>
      </c>
      <c r="H17" s="161">
        <v>4</v>
      </c>
      <c r="I17" s="161">
        <v>23</v>
      </c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W17" s="161"/>
      <c r="X17" s="161">
        <v>3</v>
      </c>
      <c r="Y17" s="161">
        <v>15</v>
      </c>
      <c r="Z17" s="161"/>
      <c r="AA17" s="161">
        <v>18</v>
      </c>
      <c r="AB17" s="161"/>
      <c r="AC17" s="161"/>
      <c r="AD17" s="161">
        <v>1</v>
      </c>
      <c r="AE17" s="161"/>
      <c r="AF17" s="161"/>
      <c r="AG17" s="161">
        <v>1</v>
      </c>
      <c r="AI17" s="161"/>
      <c r="AJ17" s="161">
        <v>1</v>
      </c>
      <c r="AK17" s="161">
        <v>4</v>
      </c>
      <c r="AL17" s="161"/>
      <c r="AM17" s="161">
        <v>5</v>
      </c>
      <c r="AO17" s="161"/>
      <c r="AP17" s="161">
        <v>1</v>
      </c>
      <c r="AQ17" s="161">
        <v>7</v>
      </c>
      <c r="AR17" s="161"/>
      <c r="AS17" s="161">
        <v>8</v>
      </c>
      <c r="AU17" s="161"/>
      <c r="AV17" s="161"/>
      <c r="AW17" s="161"/>
      <c r="AX17" s="161">
        <v>1</v>
      </c>
      <c r="AY17" s="161">
        <v>1</v>
      </c>
      <c r="BA17" s="161">
        <v>1</v>
      </c>
      <c r="BB17" s="161"/>
      <c r="BC17" s="161">
        <v>7</v>
      </c>
      <c r="BD17" s="161"/>
      <c r="BE17" s="161">
        <v>8</v>
      </c>
      <c r="BG17" s="161"/>
      <c r="BH17" s="161"/>
      <c r="BI17" s="161"/>
      <c r="BJ17" s="161"/>
      <c r="BK17" s="161"/>
      <c r="BL17" s="161"/>
      <c r="BM17" s="161"/>
      <c r="BN17" s="161"/>
      <c r="BO17" s="161"/>
      <c r="BP17" s="161"/>
      <c r="BQ17" s="161"/>
      <c r="BS17" s="161"/>
      <c r="BT17" s="161"/>
      <c r="BU17" s="161"/>
      <c r="BV17" s="161"/>
      <c r="BW17" s="161"/>
      <c r="BX17" s="161"/>
      <c r="BY17" s="161"/>
      <c r="BZ17" s="161"/>
      <c r="CA17" s="161"/>
      <c r="CB17" s="161"/>
      <c r="CC17" s="161"/>
      <c r="CE17" s="161"/>
      <c r="CF17" s="161"/>
      <c r="CG17" s="161"/>
      <c r="CH17" s="161"/>
      <c r="CI17" s="161"/>
      <c r="CK17" s="161"/>
      <c r="CL17" s="161"/>
      <c r="CM17" s="161"/>
      <c r="CN17" s="161"/>
      <c r="CO17" s="161"/>
      <c r="CQ17" s="161"/>
      <c r="CR17" s="161"/>
      <c r="CS17" s="161"/>
      <c r="CT17" s="161"/>
      <c r="CU17" s="161"/>
      <c r="CV17" s="161"/>
      <c r="CW17" s="161"/>
      <c r="CX17" s="161"/>
      <c r="CY17" s="161"/>
      <c r="CZ17" s="161"/>
      <c r="DA17" s="161"/>
    </row>
    <row r="18" spans="1:105">
      <c r="A18" s="13"/>
      <c r="B18" s="87"/>
      <c r="C18" s="13" t="s">
        <v>15</v>
      </c>
      <c r="D18" s="13" t="s">
        <v>116</v>
      </c>
      <c r="E18" s="161">
        <v>1</v>
      </c>
      <c r="F18" s="161"/>
      <c r="G18" s="161">
        <v>4</v>
      </c>
      <c r="H18" s="161"/>
      <c r="I18" s="161">
        <v>5</v>
      </c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W18" s="161"/>
      <c r="X18" s="161">
        <v>2</v>
      </c>
      <c r="Y18" s="161">
        <v>7</v>
      </c>
      <c r="Z18" s="161"/>
      <c r="AA18" s="161">
        <v>9</v>
      </c>
      <c r="AB18" s="161"/>
      <c r="AC18" s="161"/>
      <c r="AD18" s="161"/>
      <c r="AE18" s="161"/>
      <c r="AF18" s="161"/>
      <c r="AG18" s="161"/>
      <c r="AI18" s="161"/>
      <c r="AJ18" s="161"/>
      <c r="AK18" s="161">
        <v>2</v>
      </c>
      <c r="AL18" s="161"/>
      <c r="AM18" s="161">
        <v>2</v>
      </c>
      <c r="AO18" s="161"/>
      <c r="AP18" s="161"/>
      <c r="AQ18" s="161">
        <v>12</v>
      </c>
      <c r="AR18" s="161"/>
      <c r="AS18" s="161">
        <v>12</v>
      </c>
      <c r="AU18" s="161"/>
      <c r="AV18" s="161"/>
      <c r="AW18" s="161"/>
      <c r="AX18" s="161"/>
      <c r="AY18" s="161"/>
      <c r="BA18" s="161"/>
      <c r="BB18" s="161">
        <v>7</v>
      </c>
      <c r="BC18" s="161">
        <v>18</v>
      </c>
      <c r="BD18" s="161"/>
      <c r="BE18" s="161">
        <v>25</v>
      </c>
      <c r="BG18" s="161"/>
      <c r="BH18" s="161"/>
      <c r="BI18" s="161"/>
      <c r="BJ18" s="161"/>
      <c r="BK18" s="161"/>
      <c r="BL18" s="161"/>
      <c r="BM18" s="161"/>
      <c r="BN18" s="161"/>
      <c r="BO18" s="161"/>
      <c r="BP18" s="161"/>
      <c r="BQ18" s="161"/>
      <c r="BS18" s="161"/>
      <c r="BT18" s="161">
        <v>1</v>
      </c>
      <c r="BU18" s="161">
        <v>1</v>
      </c>
      <c r="BV18" s="161"/>
      <c r="BW18" s="161">
        <v>2</v>
      </c>
      <c r="BX18" s="161"/>
      <c r="BY18" s="161"/>
      <c r="BZ18" s="161"/>
      <c r="CA18" s="161"/>
      <c r="CB18" s="161"/>
      <c r="CC18" s="161"/>
      <c r="CE18" s="161"/>
      <c r="CF18" s="161"/>
      <c r="CG18" s="161"/>
      <c r="CH18" s="161"/>
      <c r="CI18" s="161"/>
      <c r="CK18" s="161">
        <v>1</v>
      </c>
      <c r="CL18" s="161"/>
      <c r="CM18" s="161"/>
      <c r="CN18" s="161"/>
      <c r="CO18" s="161">
        <v>1</v>
      </c>
      <c r="CQ18" s="161">
        <v>1</v>
      </c>
      <c r="CR18" s="161"/>
      <c r="CS18" s="161"/>
      <c r="CT18" s="161"/>
      <c r="CU18" s="161">
        <v>1</v>
      </c>
      <c r="CV18" s="161"/>
      <c r="CW18" s="161"/>
      <c r="CX18" s="161"/>
      <c r="CY18" s="161"/>
      <c r="CZ18" s="161"/>
      <c r="DA18" s="161"/>
    </row>
    <row r="19" spans="1:105">
      <c r="A19" s="13"/>
      <c r="B19" s="87"/>
      <c r="C19" s="13" t="s">
        <v>19</v>
      </c>
      <c r="D19" s="13" t="s">
        <v>117</v>
      </c>
      <c r="E19" s="161"/>
      <c r="F19" s="161"/>
      <c r="G19" s="161"/>
      <c r="H19" s="161"/>
      <c r="I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W19" s="161"/>
      <c r="X19" s="161">
        <v>1</v>
      </c>
      <c r="Y19" s="161"/>
      <c r="Z19" s="161"/>
      <c r="AA19" s="161">
        <v>1</v>
      </c>
      <c r="AB19" s="161"/>
      <c r="AC19" s="161"/>
      <c r="AD19" s="161"/>
      <c r="AE19" s="161"/>
      <c r="AF19" s="161"/>
      <c r="AG19" s="161"/>
      <c r="AI19" s="161"/>
      <c r="AJ19" s="161"/>
      <c r="AK19" s="161"/>
      <c r="AL19" s="161"/>
      <c r="AM19" s="161"/>
      <c r="AO19" s="161"/>
      <c r="AP19" s="161"/>
      <c r="AQ19" s="161">
        <v>1</v>
      </c>
      <c r="AR19" s="161"/>
      <c r="AS19" s="161">
        <v>1</v>
      </c>
      <c r="AU19" s="161"/>
      <c r="AV19" s="161"/>
      <c r="AW19" s="161"/>
      <c r="AX19" s="161"/>
      <c r="AY19" s="161"/>
      <c r="BA19" s="161"/>
      <c r="BB19" s="161">
        <v>1</v>
      </c>
      <c r="BC19" s="161"/>
      <c r="BD19" s="161"/>
      <c r="BE19" s="161">
        <v>1</v>
      </c>
      <c r="BG19" s="161"/>
      <c r="BH19" s="161"/>
      <c r="BI19" s="161"/>
      <c r="BJ19" s="161"/>
      <c r="BK19" s="161"/>
      <c r="BL19" s="161"/>
      <c r="BM19" s="161"/>
      <c r="BN19" s="161"/>
      <c r="BO19" s="161"/>
      <c r="BP19" s="161"/>
      <c r="BQ19" s="161"/>
      <c r="BS19" s="161"/>
      <c r="BT19" s="161">
        <v>1</v>
      </c>
      <c r="BU19" s="161">
        <v>1</v>
      </c>
      <c r="BV19" s="161"/>
      <c r="BW19" s="161">
        <v>2</v>
      </c>
      <c r="BX19" s="161"/>
      <c r="BY19" s="161"/>
      <c r="BZ19" s="161"/>
      <c r="CA19" s="161"/>
      <c r="CB19" s="161"/>
      <c r="CC19" s="161"/>
      <c r="CE19" s="161"/>
      <c r="CF19" s="161"/>
      <c r="CG19" s="161"/>
      <c r="CH19" s="161"/>
      <c r="CI19" s="161"/>
      <c r="CK19" s="161"/>
      <c r="CL19" s="161">
        <v>1</v>
      </c>
      <c r="CM19" s="161"/>
      <c r="CN19" s="161"/>
      <c r="CO19" s="161">
        <v>1</v>
      </c>
      <c r="CQ19" s="161"/>
      <c r="CR19" s="161"/>
      <c r="CS19" s="161"/>
      <c r="CT19" s="161"/>
      <c r="CU19" s="161"/>
      <c r="CV19" s="161"/>
      <c r="CW19" s="161"/>
      <c r="CX19" s="161"/>
      <c r="CY19" s="161"/>
      <c r="CZ19" s="161"/>
      <c r="DA19" s="161"/>
    </row>
    <row r="20" spans="1:105">
      <c r="A20" s="13"/>
      <c r="B20" s="87"/>
      <c r="C20" s="13" t="s">
        <v>21</v>
      </c>
      <c r="D20" s="13" t="s">
        <v>118</v>
      </c>
      <c r="E20" s="161"/>
      <c r="F20" s="161"/>
      <c r="G20" s="161"/>
      <c r="H20" s="161"/>
      <c r="I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W20" s="161"/>
      <c r="X20" s="161"/>
      <c r="Y20" s="161">
        <v>1</v>
      </c>
      <c r="Z20" s="161"/>
      <c r="AA20" s="161">
        <v>1</v>
      </c>
      <c r="AB20" s="161"/>
      <c r="AC20" s="161"/>
      <c r="AD20" s="161"/>
      <c r="AE20" s="161"/>
      <c r="AF20" s="161"/>
      <c r="AG20" s="161"/>
      <c r="AI20" s="161"/>
      <c r="AJ20" s="161"/>
      <c r="AK20" s="161"/>
      <c r="AL20" s="161"/>
      <c r="AM20" s="161"/>
      <c r="AO20" s="161"/>
      <c r="AP20" s="161"/>
      <c r="AQ20" s="161">
        <v>1</v>
      </c>
      <c r="AR20" s="161"/>
      <c r="AS20" s="161">
        <v>1</v>
      </c>
      <c r="AU20" s="161"/>
      <c r="AV20" s="161"/>
      <c r="AW20" s="161"/>
      <c r="AX20" s="161"/>
      <c r="AY20" s="161"/>
      <c r="BA20" s="161"/>
      <c r="BB20" s="161"/>
      <c r="BC20" s="161"/>
      <c r="BD20" s="161"/>
      <c r="BE20" s="161"/>
      <c r="BG20" s="161"/>
      <c r="BH20" s="161"/>
      <c r="BI20" s="161"/>
      <c r="BJ20" s="161"/>
      <c r="BK20" s="161"/>
      <c r="BL20" s="161"/>
      <c r="BM20" s="161"/>
      <c r="BN20" s="161"/>
      <c r="BO20" s="161"/>
      <c r="BP20" s="161"/>
      <c r="BQ20" s="161"/>
      <c r="BS20" s="161"/>
      <c r="BT20" s="161"/>
      <c r="BU20" s="161"/>
      <c r="BV20" s="161"/>
      <c r="BW20" s="161"/>
      <c r="BX20" s="161"/>
      <c r="BY20" s="161"/>
      <c r="BZ20" s="161"/>
      <c r="CA20" s="161"/>
      <c r="CB20" s="161"/>
      <c r="CC20" s="161"/>
      <c r="CE20" s="161"/>
      <c r="CF20" s="161"/>
      <c r="CG20" s="161"/>
      <c r="CH20" s="161"/>
      <c r="CI20" s="161"/>
      <c r="CK20" s="161"/>
      <c r="CL20" s="161"/>
      <c r="CM20" s="161"/>
      <c r="CN20" s="161"/>
      <c r="CO20" s="161"/>
      <c r="CQ20" s="161"/>
      <c r="CR20" s="161"/>
      <c r="CS20" s="161"/>
      <c r="CT20" s="161"/>
      <c r="CU20" s="161"/>
      <c r="CV20" s="161"/>
      <c r="CW20" s="161"/>
      <c r="CX20" s="161"/>
      <c r="CY20" s="161"/>
      <c r="CZ20" s="161"/>
      <c r="DA20" s="161"/>
    </row>
    <row r="21" spans="1:105">
      <c r="A21" s="13"/>
      <c r="B21" s="87"/>
      <c r="C21" s="13" t="s">
        <v>23</v>
      </c>
      <c r="D21" s="13" t="s">
        <v>119</v>
      </c>
      <c r="E21" s="161"/>
      <c r="F21" s="161"/>
      <c r="G21" s="161">
        <v>2</v>
      </c>
      <c r="H21" s="161"/>
      <c r="I21" s="161">
        <v>2</v>
      </c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W21" s="161">
        <v>1</v>
      </c>
      <c r="X21" s="161">
        <v>1</v>
      </c>
      <c r="Y21" s="161">
        <v>1</v>
      </c>
      <c r="Z21" s="161"/>
      <c r="AA21" s="161">
        <v>3</v>
      </c>
      <c r="AB21" s="161"/>
      <c r="AC21" s="161"/>
      <c r="AD21" s="161">
        <v>1</v>
      </c>
      <c r="AE21" s="161"/>
      <c r="AF21" s="161"/>
      <c r="AG21" s="161">
        <v>1</v>
      </c>
      <c r="AI21" s="161">
        <v>7</v>
      </c>
      <c r="AJ21" s="161">
        <v>1</v>
      </c>
      <c r="AK21" s="161">
        <v>1</v>
      </c>
      <c r="AL21" s="161"/>
      <c r="AM21" s="161">
        <v>9</v>
      </c>
      <c r="AO21" s="161"/>
      <c r="AP21" s="161"/>
      <c r="AQ21" s="161">
        <v>3</v>
      </c>
      <c r="AR21" s="161"/>
      <c r="AS21" s="161">
        <v>3</v>
      </c>
      <c r="AU21" s="161"/>
      <c r="AV21" s="161"/>
      <c r="AW21" s="161">
        <v>2</v>
      </c>
      <c r="AX21" s="161"/>
      <c r="AY21" s="161">
        <v>2</v>
      </c>
      <c r="BA21" s="161">
        <v>7</v>
      </c>
      <c r="BB21" s="161"/>
      <c r="BC21" s="161">
        <v>3</v>
      </c>
      <c r="BD21" s="161"/>
      <c r="BE21" s="161">
        <v>10</v>
      </c>
      <c r="BG21" s="161">
        <v>2</v>
      </c>
      <c r="BH21" s="161"/>
      <c r="BI21" s="161"/>
      <c r="BJ21" s="161"/>
      <c r="BK21" s="161">
        <v>2</v>
      </c>
      <c r="BL21" s="161"/>
      <c r="BM21" s="161"/>
      <c r="BN21" s="161"/>
      <c r="BO21" s="161"/>
      <c r="BP21" s="161"/>
      <c r="BQ21" s="161"/>
      <c r="BS21" s="161"/>
      <c r="BT21" s="161">
        <v>1</v>
      </c>
      <c r="BU21" s="161"/>
      <c r="BV21" s="161"/>
      <c r="BW21" s="161"/>
      <c r="BX21" s="161"/>
      <c r="BY21" s="161"/>
      <c r="BZ21" s="161"/>
      <c r="CA21" s="161">
        <v>1</v>
      </c>
      <c r="CB21" s="161"/>
      <c r="CC21" s="161">
        <v>1</v>
      </c>
      <c r="CE21" s="161"/>
      <c r="CF21" s="161"/>
      <c r="CG21" s="161"/>
      <c r="CH21" s="161"/>
      <c r="CI21" s="161"/>
      <c r="CK21" s="161">
        <v>5</v>
      </c>
      <c r="CL21" s="161">
        <v>1</v>
      </c>
      <c r="CM21" s="161"/>
      <c r="CN21" s="161"/>
      <c r="CO21" s="161">
        <v>6</v>
      </c>
      <c r="CQ21" s="161">
        <v>18</v>
      </c>
      <c r="CR21" s="161"/>
      <c r="CS21" s="161"/>
      <c r="CT21" s="161"/>
      <c r="CU21" s="161">
        <v>18</v>
      </c>
      <c r="CV21" s="161"/>
      <c r="CW21" s="161"/>
      <c r="CX21" s="161"/>
      <c r="CY21" s="161"/>
      <c r="CZ21" s="161"/>
      <c r="DA21" s="161"/>
    </row>
    <row r="22" spans="1:105">
      <c r="A22" s="13"/>
      <c r="B22" s="87"/>
      <c r="C22" s="13" t="s">
        <v>25</v>
      </c>
      <c r="D22" s="13" t="s">
        <v>120</v>
      </c>
      <c r="E22" s="161"/>
      <c r="F22" s="161"/>
      <c r="G22" s="161">
        <v>1</v>
      </c>
      <c r="H22" s="161"/>
      <c r="I22" s="161">
        <v>1</v>
      </c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W22" s="161"/>
      <c r="X22" s="161"/>
      <c r="Y22" s="161">
        <v>2</v>
      </c>
      <c r="Z22" s="161"/>
      <c r="AA22" s="161">
        <v>2</v>
      </c>
      <c r="AB22" s="161"/>
      <c r="AC22" s="161"/>
      <c r="AD22" s="161"/>
      <c r="AE22" s="161"/>
      <c r="AF22" s="161"/>
      <c r="AG22" s="161"/>
      <c r="AI22" s="161"/>
      <c r="AJ22" s="161">
        <v>1</v>
      </c>
      <c r="AK22" s="161"/>
      <c r="AL22" s="161"/>
      <c r="AM22" s="161">
        <v>1</v>
      </c>
      <c r="AO22" s="161"/>
      <c r="AP22" s="161"/>
      <c r="AQ22" s="161"/>
      <c r="AR22" s="161"/>
      <c r="AS22" s="161"/>
      <c r="AU22" s="161"/>
      <c r="AV22" s="161"/>
      <c r="AW22" s="161"/>
      <c r="AX22" s="161"/>
      <c r="AY22" s="161"/>
      <c r="BA22" s="161"/>
      <c r="BB22" s="161"/>
      <c r="BC22" s="161">
        <v>1</v>
      </c>
      <c r="BD22" s="161"/>
      <c r="BE22" s="161">
        <v>1</v>
      </c>
      <c r="BG22" s="161"/>
      <c r="BH22" s="161"/>
      <c r="BI22" s="161"/>
      <c r="BJ22" s="161"/>
      <c r="BK22" s="161"/>
      <c r="BL22" s="161"/>
      <c r="BM22" s="161"/>
      <c r="BN22" s="161"/>
      <c r="BO22" s="161"/>
      <c r="BP22" s="161"/>
      <c r="BQ22" s="161"/>
      <c r="BS22" s="161"/>
      <c r="BT22" s="161"/>
      <c r="BU22" s="161">
        <v>1</v>
      </c>
      <c r="BV22" s="161"/>
      <c r="BW22" s="161">
        <v>1</v>
      </c>
      <c r="BX22" s="161"/>
      <c r="BY22" s="161"/>
      <c r="BZ22" s="161"/>
      <c r="CA22" s="161"/>
      <c r="CB22" s="161"/>
      <c r="CC22" s="161"/>
      <c r="CE22" s="161"/>
      <c r="CF22" s="161"/>
      <c r="CG22" s="161"/>
      <c r="CH22" s="161"/>
      <c r="CI22" s="161"/>
      <c r="CK22" s="161"/>
      <c r="CL22" s="161"/>
      <c r="CM22" s="161"/>
      <c r="CN22" s="161"/>
      <c r="CO22" s="161"/>
      <c r="CQ22" s="161"/>
      <c r="CR22" s="161"/>
      <c r="CS22" s="161"/>
      <c r="CT22" s="161"/>
      <c r="CU22" s="161"/>
      <c r="CV22" s="161"/>
      <c r="CW22" s="161"/>
      <c r="CX22" s="161"/>
      <c r="CY22" s="161"/>
      <c r="CZ22" s="161"/>
      <c r="DA22" s="161"/>
    </row>
    <row r="23" spans="1:105">
      <c r="A23" s="13"/>
      <c r="B23" s="87"/>
      <c r="C23" s="13" t="s">
        <v>27</v>
      </c>
      <c r="D23" s="13" t="s">
        <v>121</v>
      </c>
      <c r="E23" s="161"/>
      <c r="F23" s="161"/>
      <c r="G23" s="161"/>
      <c r="H23" s="161"/>
      <c r="I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W23" s="161"/>
      <c r="X23" s="161">
        <v>5</v>
      </c>
      <c r="Y23" s="161">
        <v>4</v>
      </c>
      <c r="Z23" s="161"/>
      <c r="AA23" s="161">
        <v>9</v>
      </c>
      <c r="AB23" s="161"/>
      <c r="AC23" s="161"/>
      <c r="AD23" s="161">
        <v>1</v>
      </c>
      <c r="AE23" s="161">
        <v>1</v>
      </c>
      <c r="AF23" s="161"/>
      <c r="AG23" s="161">
        <v>2</v>
      </c>
      <c r="AI23" s="161">
        <v>1</v>
      </c>
      <c r="AJ23" s="161">
        <v>1</v>
      </c>
      <c r="AK23" s="161"/>
      <c r="AL23" s="161"/>
      <c r="AM23" s="161">
        <v>1</v>
      </c>
      <c r="AO23" s="161"/>
      <c r="AP23" s="161"/>
      <c r="AQ23" s="161">
        <v>2</v>
      </c>
      <c r="AR23" s="161"/>
      <c r="AS23" s="161">
        <v>2</v>
      </c>
      <c r="AU23" s="161"/>
      <c r="AV23" s="161"/>
      <c r="AW23" s="161"/>
      <c r="AX23" s="161"/>
      <c r="AY23" s="161"/>
      <c r="BA23" s="161"/>
      <c r="BB23" s="161">
        <v>4</v>
      </c>
      <c r="BC23" s="161"/>
      <c r="BD23" s="161"/>
      <c r="BE23" s="161">
        <v>4</v>
      </c>
      <c r="BG23" s="161"/>
      <c r="BH23" s="161">
        <v>1</v>
      </c>
      <c r="BI23" s="161"/>
      <c r="BJ23" s="161"/>
      <c r="BK23" s="161">
        <v>1</v>
      </c>
      <c r="BL23" s="161"/>
      <c r="BM23" s="161"/>
      <c r="BN23" s="161"/>
      <c r="BO23" s="161"/>
      <c r="BP23" s="161"/>
      <c r="BQ23" s="161"/>
      <c r="BS23" s="161"/>
      <c r="BT23" s="161">
        <v>1</v>
      </c>
      <c r="BU23" s="161">
        <v>3</v>
      </c>
      <c r="BV23" s="161"/>
      <c r="BW23" s="161">
        <v>4</v>
      </c>
      <c r="BX23" s="161"/>
      <c r="BY23" s="161"/>
      <c r="BZ23" s="161"/>
      <c r="CA23" s="161"/>
      <c r="CB23" s="161"/>
      <c r="CC23" s="161"/>
      <c r="CE23" s="161"/>
      <c r="CF23" s="161"/>
      <c r="CG23" s="161"/>
      <c r="CH23" s="161"/>
      <c r="CI23" s="161"/>
      <c r="CK23" s="161">
        <v>1</v>
      </c>
      <c r="CL23" s="161"/>
      <c r="CM23" s="161"/>
      <c r="CN23" s="161"/>
      <c r="CO23" s="161">
        <v>1</v>
      </c>
      <c r="CQ23" s="161">
        <v>1</v>
      </c>
      <c r="CR23" s="161"/>
      <c r="CS23" s="161"/>
      <c r="CT23" s="161"/>
      <c r="CU23" s="161">
        <v>1</v>
      </c>
      <c r="CV23" s="161"/>
      <c r="CW23" s="161"/>
      <c r="CX23" s="161"/>
      <c r="CY23" s="161"/>
      <c r="CZ23" s="161"/>
      <c r="DA23" s="161"/>
    </row>
    <row r="24" spans="1:105">
      <c r="A24" s="13"/>
      <c r="B24" s="87"/>
      <c r="C24" s="13" t="s">
        <v>29</v>
      </c>
      <c r="D24" s="13" t="s">
        <v>122</v>
      </c>
      <c r="E24" s="161"/>
      <c r="F24" s="161">
        <v>1</v>
      </c>
      <c r="G24" s="161">
        <v>17</v>
      </c>
      <c r="H24" s="161"/>
      <c r="I24" s="161">
        <v>18</v>
      </c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W24" s="161">
        <v>1</v>
      </c>
      <c r="X24" s="161">
        <v>2</v>
      </c>
      <c r="Y24" s="161">
        <v>7</v>
      </c>
      <c r="Z24" s="161"/>
      <c r="AA24" s="161">
        <v>10</v>
      </c>
      <c r="AB24" s="161"/>
      <c r="AC24" s="161"/>
      <c r="AD24" s="161"/>
      <c r="AE24" s="161"/>
      <c r="AF24" s="161"/>
      <c r="AG24" s="161"/>
      <c r="AI24" s="161"/>
      <c r="AJ24" s="161"/>
      <c r="AK24" s="161">
        <v>17</v>
      </c>
      <c r="AL24" s="161"/>
      <c r="AM24" s="161">
        <v>17</v>
      </c>
      <c r="AO24" s="161"/>
      <c r="AP24" s="161"/>
      <c r="AQ24" s="161">
        <v>4</v>
      </c>
      <c r="AR24" s="161"/>
      <c r="AS24" s="161">
        <v>4</v>
      </c>
      <c r="AU24" s="161"/>
      <c r="AV24" s="161"/>
      <c r="AW24" s="161"/>
      <c r="AX24" s="161"/>
      <c r="AY24" s="161"/>
      <c r="BA24" s="161"/>
      <c r="BB24" s="161">
        <v>2</v>
      </c>
      <c r="BC24" s="161">
        <v>23</v>
      </c>
      <c r="BD24" s="161"/>
      <c r="BE24" s="161">
        <v>25</v>
      </c>
      <c r="BG24" s="161"/>
      <c r="BH24" s="161"/>
      <c r="BI24" s="161"/>
      <c r="BJ24" s="161"/>
      <c r="BK24" s="161"/>
      <c r="BL24" s="161"/>
      <c r="BM24" s="161"/>
      <c r="BN24" s="161"/>
      <c r="BO24" s="161"/>
      <c r="BP24" s="161"/>
      <c r="BQ24" s="161"/>
      <c r="BS24" s="161"/>
      <c r="BT24" s="161"/>
      <c r="BU24" s="161">
        <v>1</v>
      </c>
      <c r="BV24" s="161"/>
      <c r="BW24" s="161">
        <v>1</v>
      </c>
      <c r="BX24" s="161"/>
      <c r="BY24" s="161"/>
      <c r="BZ24" s="161"/>
      <c r="CA24" s="161"/>
      <c r="CB24" s="161"/>
      <c r="CC24" s="161"/>
      <c r="CE24" s="161"/>
      <c r="CF24" s="161"/>
      <c r="CG24" s="161"/>
      <c r="CH24" s="161"/>
      <c r="CI24" s="161"/>
      <c r="CK24" s="161">
        <v>1</v>
      </c>
      <c r="CL24" s="161"/>
      <c r="CM24" s="161"/>
      <c r="CN24" s="161"/>
      <c r="CO24" s="161">
        <v>1</v>
      </c>
      <c r="CQ24" s="161">
        <v>1</v>
      </c>
      <c r="CR24" s="161"/>
      <c r="CS24" s="161"/>
      <c r="CT24" s="161"/>
      <c r="CU24" s="161">
        <v>1</v>
      </c>
      <c r="CV24" s="161"/>
      <c r="CW24" s="161"/>
      <c r="CX24" s="161"/>
      <c r="CY24" s="161"/>
      <c r="CZ24" s="161"/>
      <c r="DA24" s="161"/>
    </row>
    <row r="25" spans="1:105">
      <c r="A25" s="13"/>
      <c r="B25" s="87"/>
      <c r="C25" s="13" t="s">
        <v>31</v>
      </c>
      <c r="D25" s="13" t="s">
        <v>123</v>
      </c>
      <c r="E25" s="161"/>
      <c r="F25" s="161"/>
      <c r="G25" s="161">
        <v>7</v>
      </c>
      <c r="H25" s="161"/>
      <c r="I25" s="161">
        <v>7</v>
      </c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W25" s="161"/>
      <c r="X25" s="161"/>
      <c r="Y25" s="161">
        <v>6</v>
      </c>
      <c r="Z25" s="161"/>
      <c r="AA25" s="161">
        <v>6</v>
      </c>
      <c r="AB25" s="161"/>
      <c r="AC25" s="161"/>
      <c r="AD25" s="161"/>
      <c r="AE25" s="161"/>
      <c r="AF25" s="161"/>
      <c r="AG25" s="161"/>
      <c r="AI25" s="161"/>
      <c r="AJ25" s="161"/>
      <c r="AK25" s="161"/>
      <c r="AL25" s="161"/>
      <c r="AM25" s="161"/>
      <c r="AO25" s="161"/>
      <c r="AP25" s="161">
        <v>1</v>
      </c>
      <c r="AQ25" s="161">
        <v>4</v>
      </c>
      <c r="AR25" s="161"/>
      <c r="AS25" s="161">
        <v>5</v>
      </c>
      <c r="AU25" s="161"/>
      <c r="AV25" s="161"/>
      <c r="AW25" s="161"/>
      <c r="AX25" s="161"/>
      <c r="AY25" s="161"/>
      <c r="BA25" s="161">
        <v>1</v>
      </c>
      <c r="BB25" s="161">
        <v>2</v>
      </c>
      <c r="BC25" s="161">
        <v>4</v>
      </c>
      <c r="BD25" s="161"/>
      <c r="BE25" s="161">
        <v>7</v>
      </c>
      <c r="BG25" s="161"/>
      <c r="BH25" s="161"/>
      <c r="BI25" s="161"/>
      <c r="BJ25" s="161"/>
      <c r="BK25" s="161"/>
      <c r="BL25" s="161"/>
      <c r="BM25" s="161"/>
      <c r="BN25" s="161"/>
      <c r="BO25" s="161"/>
      <c r="BP25" s="161"/>
      <c r="BQ25" s="161"/>
      <c r="BS25" s="161"/>
      <c r="BT25" s="161"/>
      <c r="BU25" s="161"/>
      <c r="BV25" s="161"/>
      <c r="BW25" s="161"/>
      <c r="BX25" s="161"/>
      <c r="BY25" s="161"/>
      <c r="BZ25" s="161"/>
      <c r="CA25" s="161"/>
      <c r="CB25" s="161"/>
      <c r="CC25" s="161"/>
      <c r="CE25" s="161"/>
      <c r="CF25" s="161"/>
      <c r="CG25" s="161"/>
      <c r="CH25" s="161"/>
      <c r="CI25" s="161"/>
      <c r="CK25" s="161">
        <v>4</v>
      </c>
      <c r="CL25" s="161"/>
      <c r="CM25" s="161"/>
      <c r="CN25" s="161"/>
      <c r="CO25" s="161">
        <v>4</v>
      </c>
      <c r="CQ25" s="161">
        <v>5</v>
      </c>
      <c r="CR25" s="161"/>
      <c r="CS25" s="161"/>
      <c r="CT25" s="161"/>
      <c r="CU25" s="161">
        <v>5</v>
      </c>
      <c r="CV25" s="161"/>
      <c r="CW25" s="161"/>
      <c r="CX25" s="161"/>
      <c r="CY25" s="161"/>
      <c r="CZ25" s="161"/>
      <c r="DA25" s="161"/>
    </row>
    <row r="26" spans="1:105">
      <c r="A26" s="13"/>
      <c r="B26" s="87"/>
      <c r="C26" s="13" t="s">
        <v>33</v>
      </c>
      <c r="D26" s="13" t="s">
        <v>124</v>
      </c>
      <c r="E26" s="161"/>
      <c r="F26" s="161">
        <v>1</v>
      </c>
      <c r="G26" s="161"/>
      <c r="H26" s="161"/>
      <c r="I26" s="161">
        <v>1</v>
      </c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W26" s="161"/>
      <c r="X26" s="161"/>
      <c r="Y26" s="161">
        <v>2</v>
      </c>
      <c r="Z26" s="161"/>
      <c r="AA26" s="161">
        <v>2</v>
      </c>
      <c r="AB26" s="161"/>
      <c r="AC26" s="161"/>
      <c r="AD26" s="161"/>
      <c r="AE26" s="161">
        <v>1</v>
      </c>
      <c r="AF26" s="161"/>
      <c r="AG26" s="161">
        <v>1</v>
      </c>
      <c r="AI26" s="161">
        <v>2</v>
      </c>
      <c r="AJ26" s="161"/>
      <c r="AK26" s="161"/>
      <c r="AL26" s="161"/>
      <c r="AM26" s="161">
        <v>2</v>
      </c>
      <c r="AO26" s="161"/>
      <c r="AP26" s="161"/>
      <c r="AQ26" s="161">
        <v>1</v>
      </c>
      <c r="AR26" s="161"/>
      <c r="AS26" s="161">
        <v>1</v>
      </c>
      <c r="AU26" s="161"/>
      <c r="AV26" s="161"/>
      <c r="AW26" s="161">
        <v>2</v>
      </c>
      <c r="AX26" s="161"/>
      <c r="AY26" s="161">
        <v>2</v>
      </c>
      <c r="BA26" s="161"/>
      <c r="BB26" s="161">
        <v>2</v>
      </c>
      <c r="BC26" s="161">
        <v>3</v>
      </c>
      <c r="BD26" s="161"/>
      <c r="BE26" s="161">
        <v>5</v>
      </c>
      <c r="BG26" s="161"/>
      <c r="BH26" s="161"/>
      <c r="BI26" s="161"/>
      <c r="BJ26" s="161"/>
      <c r="BK26" s="161"/>
      <c r="BL26" s="161"/>
      <c r="BM26" s="161"/>
      <c r="BN26" s="161"/>
      <c r="BO26" s="161"/>
      <c r="BP26" s="161"/>
      <c r="BQ26" s="161"/>
      <c r="BS26" s="161"/>
      <c r="BT26" s="161"/>
      <c r="BU26" s="161"/>
      <c r="BV26" s="161"/>
      <c r="BW26" s="161"/>
      <c r="BX26" s="161"/>
      <c r="BY26" s="161"/>
      <c r="BZ26" s="161"/>
      <c r="CA26" s="161"/>
      <c r="CB26" s="161"/>
      <c r="CC26" s="161"/>
      <c r="CE26" s="161"/>
      <c r="CF26" s="161"/>
      <c r="CG26" s="161"/>
      <c r="CH26" s="161"/>
      <c r="CI26" s="161"/>
      <c r="CK26" s="161">
        <v>5</v>
      </c>
      <c r="CL26" s="161"/>
      <c r="CM26" s="161"/>
      <c r="CN26" s="161"/>
      <c r="CO26" s="161">
        <v>5</v>
      </c>
      <c r="CQ26" s="161">
        <v>2</v>
      </c>
      <c r="CR26" s="161"/>
      <c r="CS26" s="161"/>
      <c r="CT26" s="161"/>
      <c r="CU26" s="161">
        <v>2</v>
      </c>
      <c r="CV26" s="161"/>
      <c r="CW26" s="161"/>
      <c r="CX26" s="161"/>
      <c r="CY26" s="161"/>
      <c r="CZ26" s="161"/>
      <c r="DA26" s="161"/>
    </row>
    <row r="27" spans="1:105">
      <c r="A27" s="13"/>
      <c r="B27" s="87"/>
      <c r="C27" s="13" t="s">
        <v>35</v>
      </c>
      <c r="D27" s="13" t="s">
        <v>125</v>
      </c>
      <c r="E27" s="161"/>
      <c r="F27" s="161"/>
      <c r="G27" s="161">
        <v>1</v>
      </c>
      <c r="H27" s="161">
        <v>5</v>
      </c>
      <c r="I27" s="161">
        <v>6</v>
      </c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W27" s="161"/>
      <c r="X27" s="161">
        <v>4</v>
      </c>
      <c r="Y27" s="161">
        <v>6</v>
      </c>
      <c r="Z27" s="161">
        <v>1</v>
      </c>
      <c r="AA27" s="161">
        <v>11</v>
      </c>
      <c r="AB27" s="161"/>
      <c r="AC27" s="161"/>
      <c r="AD27" s="161">
        <v>1</v>
      </c>
      <c r="AE27" s="161">
        <v>1</v>
      </c>
      <c r="AF27" s="161"/>
      <c r="AG27" s="161">
        <v>2</v>
      </c>
      <c r="AI27" s="161">
        <v>1</v>
      </c>
      <c r="AJ27" s="161"/>
      <c r="AK27" s="161">
        <v>11</v>
      </c>
      <c r="AL27" s="161"/>
      <c r="AM27" s="161">
        <v>12</v>
      </c>
      <c r="AO27" s="161"/>
      <c r="AP27" s="161"/>
      <c r="AQ27" s="161">
        <v>6</v>
      </c>
      <c r="AR27" s="161"/>
      <c r="AS27" s="161">
        <v>6</v>
      </c>
      <c r="AU27" s="161"/>
      <c r="AV27" s="161"/>
      <c r="AW27" s="161"/>
      <c r="AX27" s="161"/>
      <c r="AY27" s="161"/>
      <c r="BA27" s="161">
        <v>8</v>
      </c>
      <c r="BB27" s="161"/>
      <c r="BC27" s="161">
        <v>9</v>
      </c>
      <c r="BD27" s="161"/>
      <c r="BE27" s="161">
        <v>17</v>
      </c>
      <c r="BG27" s="161"/>
      <c r="BH27" s="161"/>
      <c r="BI27" s="161"/>
      <c r="BJ27" s="161"/>
      <c r="BK27" s="161"/>
      <c r="BL27" s="161"/>
      <c r="BM27" s="161"/>
      <c r="BN27" s="161"/>
      <c r="BO27" s="161"/>
      <c r="BP27" s="161"/>
      <c r="BQ27" s="161"/>
      <c r="BS27" s="161"/>
      <c r="BT27" s="161"/>
      <c r="BU27" s="161">
        <v>3</v>
      </c>
      <c r="BV27" s="161"/>
      <c r="BW27" s="161">
        <v>3</v>
      </c>
      <c r="BX27" s="161"/>
      <c r="BY27" s="161">
        <v>1</v>
      </c>
      <c r="BZ27" s="161"/>
      <c r="CA27" s="161"/>
      <c r="CB27" s="161"/>
      <c r="CC27" s="161">
        <v>1</v>
      </c>
      <c r="CE27" s="161"/>
      <c r="CF27" s="161"/>
      <c r="CG27" s="161"/>
      <c r="CH27" s="161"/>
      <c r="CI27" s="161"/>
      <c r="CK27" s="161">
        <v>13</v>
      </c>
      <c r="CL27" s="161"/>
      <c r="CM27" s="161"/>
      <c r="CN27" s="161"/>
      <c r="CO27" s="161">
        <v>13</v>
      </c>
      <c r="CQ27" s="161">
        <v>16</v>
      </c>
      <c r="CR27" s="161"/>
      <c r="CS27" s="161"/>
      <c r="CT27" s="161"/>
      <c r="CU27" s="161">
        <v>16</v>
      </c>
      <c r="CV27" s="161"/>
      <c r="CW27" s="161"/>
      <c r="CX27" s="161"/>
      <c r="CY27" s="161"/>
      <c r="CZ27" s="161"/>
      <c r="DA27" s="161"/>
    </row>
    <row r="28" spans="1:105">
      <c r="A28" s="13"/>
      <c r="B28" s="87"/>
      <c r="C28" s="13" t="s">
        <v>37</v>
      </c>
      <c r="D28" s="13" t="s">
        <v>126</v>
      </c>
      <c r="E28" s="161"/>
      <c r="F28" s="161"/>
      <c r="G28" s="161">
        <v>2</v>
      </c>
      <c r="H28" s="161">
        <v>1</v>
      </c>
      <c r="I28" s="161">
        <v>3</v>
      </c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W28" s="161"/>
      <c r="X28" s="161">
        <v>3</v>
      </c>
      <c r="Y28" s="161">
        <v>7</v>
      </c>
      <c r="Z28" s="161"/>
      <c r="AA28" s="161">
        <v>10</v>
      </c>
      <c r="AB28" s="161"/>
      <c r="AC28" s="161"/>
      <c r="AD28" s="161">
        <v>1</v>
      </c>
      <c r="AE28" s="161"/>
      <c r="AF28" s="161"/>
      <c r="AG28" s="161">
        <v>1</v>
      </c>
      <c r="AI28" s="161"/>
      <c r="AJ28" s="161">
        <v>1</v>
      </c>
      <c r="AK28" s="161">
        <v>2</v>
      </c>
      <c r="AL28" s="161"/>
      <c r="AM28" s="161">
        <v>3</v>
      </c>
      <c r="AO28" s="161"/>
      <c r="AP28" s="161">
        <v>1</v>
      </c>
      <c r="AQ28" s="161">
        <v>15</v>
      </c>
      <c r="AR28" s="161"/>
      <c r="AS28" s="161">
        <v>16</v>
      </c>
      <c r="AU28" s="161"/>
      <c r="AV28" s="161"/>
      <c r="AW28" s="161">
        <v>1</v>
      </c>
      <c r="AX28" s="161"/>
      <c r="AY28" s="161">
        <v>1</v>
      </c>
      <c r="BA28" s="161"/>
      <c r="BB28" s="161"/>
      <c r="BC28" s="161">
        <v>7</v>
      </c>
      <c r="BD28" s="161"/>
      <c r="BE28" s="161">
        <v>7</v>
      </c>
      <c r="BG28" s="161"/>
      <c r="BH28" s="161">
        <v>2</v>
      </c>
      <c r="BI28" s="161"/>
      <c r="BJ28" s="161"/>
      <c r="BK28" s="161">
        <v>2</v>
      </c>
      <c r="BL28" s="161"/>
      <c r="BM28" s="161"/>
      <c r="BN28" s="161"/>
      <c r="BO28" s="161"/>
      <c r="BP28" s="161"/>
      <c r="BQ28" s="161"/>
      <c r="BS28" s="161"/>
      <c r="BT28" s="161"/>
      <c r="BU28" s="161"/>
      <c r="BV28" s="161"/>
      <c r="BW28" s="161"/>
      <c r="BX28" s="161"/>
      <c r="BY28" s="161"/>
      <c r="BZ28" s="161"/>
      <c r="CA28" s="161"/>
      <c r="CB28" s="161"/>
      <c r="CC28" s="161"/>
      <c r="CE28" s="161"/>
      <c r="CF28" s="161"/>
      <c r="CG28" s="161"/>
      <c r="CH28" s="161"/>
      <c r="CI28" s="161"/>
      <c r="CK28" s="161"/>
      <c r="CL28" s="161"/>
      <c r="CM28" s="161"/>
      <c r="CN28" s="161"/>
      <c r="CO28" s="161"/>
      <c r="CQ28" s="161">
        <v>1</v>
      </c>
      <c r="CR28" s="161"/>
      <c r="CS28" s="161"/>
      <c r="CT28" s="161"/>
      <c r="CU28" s="161">
        <v>1</v>
      </c>
      <c r="CV28" s="161"/>
      <c r="CW28" s="161"/>
      <c r="CX28" s="161"/>
      <c r="CY28" s="161"/>
      <c r="CZ28" s="161"/>
      <c r="DA28" s="161"/>
    </row>
    <row r="29" spans="1:105">
      <c r="A29" s="13"/>
      <c r="B29" s="87"/>
      <c r="C29" s="13" t="s">
        <v>39</v>
      </c>
      <c r="D29" s="13" t="s">
        <v>127</v>
      </c>
      <c r="E29" s="161"/>
      <c r="F29" s="161">
        <v>1</v>
      </c>
      <c r="G29" s="161">
        <v>5</v>
      </c>
      <c r="H29" s="161">
        <v>2</v>
      </c>
      <c r="I29" s="161">
        <v>8</v>
      </c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W29" s="161"/>
      <c r="X29" s="161">
        <v>1</v>
      </c>
      <c r="Y29" s="161">
        <v>12</v>
      </c>
      <c r="Z29" s="161"/>
      <c r="AA29" s="161">
        <v>13</v>
      </c>
      <c r="AB29" s="161"/>
      <c r="AC29" s="161"/>
      <c r="AD29" s="161">
        <v>1</v>
      </c>
      <c r="AE29" s="161">
        <v>2</v>
      </c>
      <c r="AF29" s="161"/>
      <c r="AG29" s="161">
        <v>3</v>
      </c>
      <c r="AI29" s="161"/>
      <c r="AJ29" s="161"/>
      <c r="AK29" s="161">
        <v>2</v>
      </c>
      <c r="AL29" s="161"/>
      <c r="AM29" s="161">
        <v>2</v>
      </c>
      <c r="AO29" s="161"/>
      <c r="AP29" s="161">
        <v>3</v>
      </c>
      <c r="AQ29" s="161">
        <v>6</v>
      </c>
      <c r="AR29" s="161">
        <v>1</v>
      </c>
      <c r="AS29" s="161">
        <v>10</v>
      </c>
      <c r="AU29" s="161"/>
      <c r="AV29" s="161"/>
      <c r="AW29" s="161"/>
      <c r="AX29" s="161"/>
      <c r="AY29" s="161"/>
      <c r="BA29" s="161"/>
      <c r="BB29" s="161">
        <v>7</v>
      </c>
      <c r="BC29" s="161">
        <v>15</v>
      </c>
      <c r="BD29" s="161"/>
      <c r="BE29" s="161">
        <v>22</v>
      </c>
      <c r="BG29" s="161"/>
      <c r="BH29" s="161"/>
      <c r="BI29" s="161"/>
      <c r="BJ29" s="161"/>
      <c r="BK29" s="161"/>
      <c r="BL29" s="161"/>
      <c r="BM29" s="161"/>
      <c r="BN29" s="161"/>
      <c r="BO29" s="161"/>
      <c r="BP29" s="161"/>
      <c r="BQ29" s="161"/>
      <c r="BS29" s="161"/>
      <c r="BT29" s="161">
        <v>4</v>
      </c>
      <c r="BU29" s="161">
        <v>5</v>
      </c>
      <c r="BV29" s="161"/>
      <c r="BW29" s="161">
        <v>9</v>
      </c>
      <c r="BX29" s="161"/>
      <c r="BY29" s="161"/>
      <c r="BZ29" s="161">
        <v>1</v>
      </c>
      <c r="CA29" s="161"/>
      <c r="CB29" s="161"/>
      <c r="CC29" s="161">
        <v>1</v>
      </c>
      <c r="CE29" s="161"/>
      <c r="CF29" s="161"/>
      <c r="CG29" s="161"/>
      <c r="CH29" s="161"/>
      <c r="CI29" s="161"/>
      <c r="CK29" s="161">
        <v>6</v>
      </c>
      <c r="CL29" s="161"/>
      <c r="CM29" s="161"/>
      <c r="CN29" s="161"/>
      <c r="CO29" s="161">
        <v>6</v>
      </c>
      <c r="CQ29" s="161">
        <v>5</v>
      </c>
      <c r="CR29" s="161"/>
      <c r="CS29" s="161"/>
      <c r="CT29" s="161"/>
      <c r="CU29" s="161">
        <v>5</v>
      </c>
      <c r="CV29" s="161"/>
      <c r="CW29" s="161"/>
      <c r="CX29" s="161"/>
      <c r="CY29" s="161"/>
      <c r="CZ29" s="161"/>
      <c r="DA29" s="161"/>
    </row>
    <row r="30" spans="1:105">
      <c r="A30" s="13"/>
      <c r="B30" s="87"/>
      <c r="C30" s="13" t="s">
        <v>41</v>
      </c>
      <c r="D30" s="13" t="s">
        <v>128</v>
      </c>
      <c r="E30" s="161"/>
      <c r="F30" s="161"/>
      <c r="G30" s="161">
        <v>2</v>
      </c>
      <c r="H30" s="161"/>
      <c r="I30" s="161">
        <v>2</v>
      </c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W30" s="161"/>
      <c r="X30" s="161">
        <v>1</v>
      </c>
      <c r="Y30" s="161">
        <v>1</v>
      </c>
      <c r="Z30" s="161"/>
      <c r="AA30" s="161">
        <v>2</v>
      </c>
      <c r="AB30" s="161"/>
      <c r="AC30" s="161"/>
      <c r="AD30" s="161"/>
      <c r="AE30" s="161"/>
      <c r="AF30" s="161"/>
      <c r="AG30" s="161"/>
      <c r="AI30" s="161"/>
      <c r="AJ30" s="161"/>
      <c r="AK30" s="161">
        <v>2</v>
      </c>
      <c r="AL30" s="161"/>
      <c r="AM30" s="161">
        <v>2</v>
      </c>
      <c r="AO30" s="161"/>
      <c r="AP30" s="161"/>
      <c r="AQ30" s="161">
        <v>3</v>
      </c>
      <c r="AR30" s="161"/>
      <c r="AS30" s="161">
        <v>3</v>
      </c>
      <c r="AU30" s="161"/>
      <c r="AV30" s="161"/>
      <c r="AW30" s="161"/>
      <c r="AX30" s="161"/>
      <c r="AY30" s="161"/>
      <c r="BA30" s="161"/>
      <c r="BB30" s="161">
        <v>2</v>
      </c>
      <c r="BC30" s="161"/>
      <c r="BD30" s="161"/>
      <c r="BE30" s="161">
        <v>2</v>
      </c>
      <c r="BG30" s="161"/>
      <c r="BH30" s="161"/>
      <c r="BI30" s="161"/>
      <c r="BJ30" s="161"/>
      <c r="BK30" s="161"/>
      <c r="BL30" s="161"/>
      <c r="BM30" s="161"/>
      <c r="BN30" s="161"/>
      <c r="BO30" s="161"/>
      <c r="BP30" s="161"/>
      <c r="BQ30" s="161"/>
      <c r="BS30" s="161"/>
      <c r="BT30" s="161">
        <v>1</v>
      </c>
      <c r="BU30" s="161"/>
      <c r="BV30" s="161"/>
      <c r="BW30" s="161">
        <v>1</v>
      </c>
      <c r="BX30" s="161"/>
      <c r="BY30" s="161"/>
      <c r="BZ30" s="161"/>
      <c r="CA30" s="161"/>
      <c r="CB30" s="161"/>
      <c r="CC30" s="161"/>
      <c r="CE30" s="161"/>
      <c r="CF30" s="161"/>
      <c r="CG30" s="161"/>
      <c r="CH30" s="161"/>
      <c r="CI30" s="161"/>
      <c r="CK30" s="161">
        <v>4</v>
      </c>
      <c r="CL30" s="161"/>
      <c r="CM30" s="161"/>
      <c r="CN30" s="161"/>
      <c r="CO30" s="161">
        <v>4</v>
      </c>
      <c r="CQ30" s="161">
        <v>1</v>
      </c>
      <c r="CR30" s="161"/>
      <c r="CS30" s="161"/>
      <c r="CT30" s="161"/>
      <c r="CU30" s="161">
        <v>1</v>
      </c>
      <c r="CV30" s="161"/>
      <c r="CW30" s="161"/>
      <c r="CX30" s="161"/>
      <c r="CY30" s="161"/>
      <c r="CZ30" s="161"/>
      <c r="DA30" s="161"/>
    </row>
    <row r="31" spans="1:105">
      <c r="A31" s="13"/>
      <c r="B31" s="87"/>
      <c r="C31" s="13" t="s">
        <v>43</v>
      </c>
      <c r="D31" s="13" t="s">
        <v>129</v>
      </c>
      <c r="E31" s="161"/>
      <c r="F31" s="161"/>
      <c r="G31" s="161">
        <v>22</v>
      </c>
      <c r="H31" s="161">
        <v>5</v>
      </c>
      <c r="I31" s="161">
        <v>27</v>
      </c>
      <c r="K31" s="161"/>
      <c r="L31" s="161"/>
      <c r="M31" s="161"/>
      <c r="N31" s="161"/>
      <c r="O31" s="161"/>
      <c r="P31" s="161"/>
      <c r="Q31" s="161"/>
      <c r="R31" s="161"/>
      <c r="S31" s="161"/>
      <c r="T31" s="161"/>
      <c r="U31" s="161"/>
      <c r="W31" s="161"/>
      <c r="X31" s="161">
        <v>1</v>
      </c>
      <c r="Y31" s="161">
        <v>12</v>
      </c>
      <c r="Z31" s="161">
        <v>1</v>
      </c>
      <c r="AA31" s="161">
        <v>14</v>
      </c>
      <c r="AB31" s="161"/>
      <c r="AC31" s="161"/>
      <c r="AD31" s="161"/>
      <c r="AE31" s="161">
        <v>1</v>
      </c>
      <c r="AF31" s="161"/>
      <c r="AG31" s="161">
        <v>1</v>
      </c>
      <c r="AI31" s="161"/>
      <c r="AJ31" s="161"/>
      <c r="AK31" s="161">
        <v>4</v>
      </c>
      <c r="AL31" s="161">
        <v>1</v>
      </c>
      <c r="AM31" s="161">
        <v>5</v>
      </c>
      <c r="AO31" s="161"/>
      <c r="AP31" s="161"/>
      <c r="AQ31" s="161">
        <v>18</v>
      </c>
      <c r="AR31" s="161"/>
      <c r="AS31" s="161">
        <v>18</v>
      </c>
      <c r="AU31" s="161"/>
      <c r="AV31" s="161"/>
      <c r="AW31" s="161"/>
      <c r="AX31" s="161"/>
      <c r="AY31" s="161"/>
      <c r="BA31" s="161"/>
      <c r="BB31" s="161">
        <v>1</v>
      </c>
      <c r="BC31" s="161">
        <v>2</v>
      </c>
      <c r="BD31" s="161">
        <v>2</v>
      </c>
      <c r="BE31" s="161">
        <v>4</v>
      </c>
      <c r="BG31" s="161"/>
      <c r="BH31" s="161"/>
      <c r="BI31" s="161"/>
      <c r="BJ31" s="161"/>
      <c r="BK31" s="161"/>
      <c r="BL31" s="161"/>
      <c r="BM31" s="161"/>
      <c r="BN31" s="161"/>
      <c r="BO31" s="161"/>
      <c r="BP31" s="161"/>
      <c r="BQ31" s="161"/>
      <c r="BS31" s="161"/>
      <c r="BT31" s="161"/>
      <c r="BU31" s="161"/>
      <c r="BV31" s="161"/>
      <c r="BW31" s="161"/>
      <c r="BX31" s="161"/>
      <c r="BY31" s="161"/>
      <c r="BZ31" s="161"/>
      <c r="CA31" s="161"/>
      <c r="CB31" s="161"/>
      <c r="CC31" s="161"/>
      <c r="CE31" s="161"/>
      <c r="CF31" s="161"/>
      <c r="CG31" s="161"/>
      <c r="CH31" s="161"/>
      <c r="CI31" s="161"/>
      <c r="CK31" s="161">
        <v>1</v>
      </c>
      <c r="CL31" s="161"/>
      <c r="CM31" s="161"/>
      <c r="CN31" s="161"/>
      <c r="CO31" s="161">
        <v>1</v>
      </c>
      <c r="CQ31" s="161"/>
      <c r="CR31" s="161"/>
      <c r="CS31" s="161"/>
      <c r="CT31" s="161"/>
      <c r="CU31" s="161"/>
      <c r="CV31" s="161"/>
      <c r="CW31" s="161"/>
      <c r="CX31" s="161"/>
      <c r="CY31" s="161"/>
      <c r="CZ31" s="161"/>
      <c r="DA31" s="161"/>
    </row>
    <row r="32" spans="1:105">
      <c r="A32" s="13"/>
      <c r="B32" s="87"/>
      <c r="C32" s="13" t="s">
        <v>17</v>
      </c>
      <c r="D32" s="13" t="s">
        <v>130</v>
      </c>
      <c r="E32" s="161"/>
      <c r="F32" s="161"/>
      <c r="G32" s="161">
        <v>8</v>
      </c>
      <c r="H32" s="161">
        <v>7</v>
      </c>
      <c r="I32" s="161">
        <v>15</v>
      </c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W32" s="161"/>
      <c r="X32" s="161">
        <v>1</v>
      </c>
      <c r="Y32" s="161">
        <v>5</v>
      </c>
      <c r="Z32" s="161"/>
      <c r="AA32" s="161">
        <v>6</v>
      </c>
      <c r="AB32" s="161"/>
      <c r="AC32" s="161"/>
      <c r="AD32" s="161"/>
      <c r="AE32" s="161"/>
      <c r="AF32" s="161"/>
      <c r="AG32" s="161"/>
      <c r="AI32" s="161"/>
      <c r="AJ32" s="161"/>
      <c r="AK32" s="161">
        <v>2</v>
      </c>
      <c r="AL32" s="161"/>
      <c r="AM32" s="161">
        <v>2</v>
      </c>
      <c r="AO32" s="161"/>
      <c r="AP32" s="161"/>
      <c r="AQ32" s="161">
        <v>5</v>
      </c>
      <c r="AR32" s="161"/>
      <c r="AS32" s="161">
        <v>5</v>
      </c>
      <c r="AU32" s="161"/>
      <c r="AV32" s="161"/>
      <c r="AW32" s="161"/>
      <c r="AX32" s="161"/>
      <c r="AY32" s="161"/>
      <c r="BA32" s="161"/>
      <c r="BB32" s="161">
        <v>2</v>
      </c>
      <c r="BC32" s="161">
        <v>3</v>
      </c>
      <c r="BD32" s="161"/>
      <c r="BE32" s="161">
        <v>5</v>
      </c>
      <c r="BG32" s="161"/>
      <c r="BH32" s="161"/>
      <c r="BI32" s="161"/>
      <c r="BJ32" s="161"/>
      <c r="BK32" s="161"/>
      <c r="BL32" s="161"/>
      <c r="BM32" s="161"/>
      <c r="BN32" s="161"/>
      <c r="BO32" s="161"/>
      <c r="BP32" s="161"/>
      <c r="BQ32" s="161"/>
      <c r="BS32" s="161">
        <v>1</v>
      </c>
      <c r="BT32" s="161">
        <v>1</v>
      </c>
      <c r="BU32" s="161">
        <v>2</v>
      </c>
      <c r="BV32" s="161"/>
      <c r="BW32" s="161">
        <v>3</v>
      </c>
      <c r="BX32" s="161"/>
      <c r="BY32" s="161"/>
      <c r="BZ32" s="161"/>
      <c r="CA32" s="161"/>
      <c r="CB32" s="161"/>
      <c r="CC32" s="161"/>
      <c r="CE32" s="161"/>
      <c r="CF32" s="161"/>
      <c r="CG32" s="161"/>
      <c r="CH32" s="161"/>
      <c r="CI32" s="161"/>
      <c r="CK32" s="161"/>
      <c r="CL32" s="161"/>
      <c r="CM32" s="161"/>
      <c r="CN32" s="161"/>
      <c r="CO32" s="161"/>
      <c r="CQ32" s="161"/>
      <c r="CR32" s="161"/>
      <c r="CS32" s="161"/>
      <c r="CT32" s="161"/>
      <c r="CU32" s="161"/>
      <c r="CV32" s="161"/>
      <c r="CW32" s="161"/>
      <c r="CX32" s="161"/>
      <c r="CY32" s="161"/>
      <c r="CZ32" s="161"/>
      <c r="DA32" s="161"/>
    </row>
    <row r="33" spans="1:105">
      <c r="A33" s="13"/>
      <c r="B33" s="87"/>
      <c r="C33" s="13" t="s">
        <v>252</v>
      </c>
      <c r="D33" s="13" t="s">
        <v>45</v>
      </c>
      <c r="E33" s="161"/>
      <c r="F33" s="161"/>
      <c r="G33" s="161">
        <v>7</v>
      </c>
      <c r="H33" s="161"/>
      <c r="I33" s="161">
        <v>7</v>
      </c>
      <c r="K33" s="161"/>
      <c r="L33" s="161"/>
      <c r="M33" s="161"/>
      <c r="N33" s="161"/>
      <c r="O33" s="161"/>
      <c r="P33" s="161"/>
      <c r="Q33" s="161"/>
      <c r="R33" s="161"/>
      <c r="S33" s="161"/>
      <c r="T33" s="161"/>
      <c r="U33" s="161"/>
      <c r="W33" s="161"/>
      <c r="X33" s="161">
        <v>2</v>
      </c>
      <c r="Y33" s="161">
        <v>10</v>
      </c>
      <c r="Z33" s="161"/>
      <c r="AA33" s="161">
        <v>12</v>
      </c>
      <c r="AB33" s="161"/>
      <c r="AC33" s="161"/>
      <c r="AD33" s="161"/>
      <c r="AE33" s="161"/>
      <c r="AF33" s="161"/>
      <c r="AG33" s="161"/>
      <c r="AI33" s="161"/>
      <c r="AJ33" s="161"/>
      <c r="AK33" s="161"/>
      <c r="AL33" s="161"/>
      <c r="AM33" s="161"/>
      <c r="AO33" s="161"/>
      <c r="AP33" s="161"/>
      <c r="AQ33" s="161">
        <v>8</v>
      </c>
      <c r="AR33" s="161">
        <v>2</v>
      </c>
      <c r="AS33" s="161">
        <v>10</v>
      </c>
      <c r="AU33" s="161"/>
      <c r="AV33" s="161"/>
      <c r="AW33" s="161">
        <v>1</v>
      </c>
      <c r="AX33" s="161"/>
      <c r="AY33" s="161">
        <v>1</v>
      </c>
      <c r="BA33" s="161"/>
      <c r="BB33" s="161">
        <v>3</v>
      </c>
      <c r="BC33" s="161">
        <v>17</v>
      </c>
      <c r="BD33" s="161"/>
      <c r="BE33" s="161">
        <v>20</v>
      </c>
      <c r="BG33" s="161"/>
      <c r="BH33" s="161">
        <v>1</v>
      </c>
      <c r="BI33" s="161"/>
      <c r="BJ33" s="161"/>
      <c r="BK33" s="161">
        <v>1</v>
      </c>
      <c r="BL33" s="161"/>
      <c r="BM33" s="161"/>
      <c r="BN33" s="161"/>
      <c r="BO33" s="161"/>
      <c r="BP33" s="161"/>
      <c r="BQ33" s="161"/>
      <c r="BS33" s="161"/>
      <c r="BT33" s="161">
        <v>2</v>
      </c>
      <c r="BU33" s="161">
        <v>1</v>
      </c>
      <c r="BV33" s="161"/>
      <c r="BW33" s="161">
        <v>3</v>
      </c>
      <c r="BX33" s="161"/>
      <c r="BY33" s="161"/>
      <c r="BZ33" s="161"/>
      <c r="CA33" s="161"/>
      <c r="CB33" s="161"/>
      <c r="CC33" s="161"/>
      <c r="CE33" s="161"/>
      <c r="CF33" s="161"/>
      <c r="CG33" s="161"/>
      <c r="CH33" s="161"/>
      <c r="CI33" s="161"/>
      <c r="CK33" s="161"/>
      <c r="CL33" s="161"/>
      <c r="CM33" s="161"/>
      <c r="CN33" s="161"/>
      <c r="CO33" s="161"/>
      <c r="CQ33" s="161"/>
      <c r="CR33" s="161"/>
      <c r="CS33" s="161"/>
      <c r="CT33" s="161"/>
      <c r="CU33" s="161"/>
      <c r="CV33" s="161"/>
      <c r="CW33" s="161"/>
      <c r="CX33" s="161"/>
      <c r="CY33" s="161"/>
      <c r="CZ33" s="161"/>
      <c r="DA33" s="161"/>
    </row>
    <row r="34" spans="1:105">
      <c r="A34" s="13"/>
      <c r="B34" s="87"/>
      <c r="C34" s="13" t="s">
        <v>253</v>
      </c>
      <c r="D34" s="13" t="s">
        <v>46</v>
      </c>
      <c r="E34" s="161"/>
      <c r="F34" s="161">
        <v>2</v>
      </c>
      <c r="G34" s="161">
        <v>18</v>
      </c>
      <c r="H34" s="161">
        <v>3</v>
      </c>
      <c r="I34" s="161">
        <v>23</v>
      </c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W34" s="161"/>
      <c r="X34" s="161">
        <v>2</v>
      </c>
      <c r="Y34" s="161">
        <v>28</v>
      </c>
      <c r="Z34" s="161"/>
      <c r="AA34" s="161">
        <v>30</v>
      </c>
      <c r="AB34" s="161"/>
      <c r="AC34" s="161"/>
      <c r="AD34" s="161"/>
      <c r="AE34" s="161">
        <v>2</v>
      </c>
      <c r="AF34" s="161"/>
      <c r="AG34" s="161">
        <v>2</v>
      </c>
      <c r="AI34" s="161">
        <v>1</v>
      </c>
      <c r="AJ34" s="161"/>
      <c r="AK34" s="161">
        <v>18</v>
      </c>
      <c r="AL34" s="161">
        <v>1</v>
      </c>
      <c r="AM34" s="161">
        <v>20</v>
      </c>
      <c r="AO34" s="161"/>
      <c r="AP34" s="161">
        <v>1</v>
      </c>
      <c r="AQ34" s="161">
        <v>18</v>
      </c>
      <c r="AR34" s="161">
        <v>1</v>
      </c>
      <c r="AS34" s="161">
        <v>20</v>
      </c>
      <c r="AU34" s="161"/>
      <c r="AV34" s="161"/>
      <c r="AW34" s="161">
        <v>2</v>
      </c>
      <c r="AX34" s="161"/>
      <c r="AY34" s="161">
        <v>2</v>
      </c>
      <c r="BA34" s="161"/>
      <c r="BB34" s="161"/>
      <c r="BC34" s="161">
        <v>17</v>
      </c>
      <c r="BD34" s="161">
        <v>1</v>
      </c>
      <c r="BE34" s="161">
        <v>18</v>
      </c>
      <c r="BG34" s="161"/>
      <c r="BH34" s="161"/>
      <c r="BI34" s="161"/>
      <c r="BJ34" s="161"/>
      <c r="BK34" s="161"/>
      <c r="BL34" s="161"/>
      <c r="BM34" s="161"/>
      <c r="BN34" s="161"/>
      <c r="BO34" s="161"/>
      <c r="BP34" s="161"/>
      <c r="BQ34" s="161"/>
      <c r="BS34" s="161"/>
      <c r="BT34" s="161"/>
      <c r="BU34" s="161">
        <v>1</v>
      </c>
      <c r="BV34" s="161"/>
      <c r="BW34" s="161">
        <v>1</v>
      </c>
      <c r="BX34" s="161"/>
      <c r="BY34" s="161"/>
      <c r="BZ34" s="161"/>
      <c r="CA34" s="161"/>
      <c r="CB34" s="161"/>
      <c r="CC34" s="161"/>
      <c r="CE34" s="161"/>
      <c r="CF34" s="161"/>
      <c r="CG34" s="161"/>
      <c r="CH34" s="161"/>
      <c r="CI34" s="161"/>
      <c r="CK34" s="161">
        <v>8</v>
      </c>
      <c r="CL34" s="161"/>
      <c r="CM34" s="161"/>
      <c r="CN34" s="161"/>
      <c r="CO34" s="161">
        <v>8</v>
      </c>
      <c r="CQ34" s="161">
        <v>1</v>
      </c>
      <c r="CR34" s="161"/>
      <c r="CS34" s="161"/>
      <c r="CT34" s="161"/>
      <c r="CU34" s="161">
        <v>1</v>
      </c>
      <c r="CV34" s="161"/>
      <c r="CW34" s="161"/>
      <c r="CX34" s="161"/>
      <c r="CY34" s="161"/>
      <c r="CZ34" s="161"/>
      <c r="DA34" s="161"/>
    </row>
    <row r="35" spans="1:105">
      <c r="A35" s="13"/>
      <c r="B35" s="87"/>
      <c r="C35" s="13" t="s">
        <v>254</v>
      </c>
      <c r="D35" s="13" t="s">
        <v>47</v>
      </c>
      <c r="E35" s="161"/>
      <c r="F35" s="161">
        <v>1</v>
      </c>
      <c r="G35" s="161">
        <v>6</v>
      </c>
      <c r="H35" s="161">
        <v>17</v>
      </c>
      <c r="I35" s="161">
        <v>24</v>
      </c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W35" s="161"/>
      <c r="X35" s="161">
        <v>14</v>
      </c>
      <c r="Y35" s="161">
        <v>36</v>
      </c>
      <c r="Z35" s="161"/>
      <c r="AA35" s="161">
        <v>50</v>
      </c>
      <c r="AB35" s="161"/>
      <c r="AC35" s="161">
        <v>1</v>
      </c>
      <c r="AD35" s="161">
        <v>2</v>
      </c>
      <c r="AE35" s="161">
        <v>4</v>
      </c>
      <c r="AF35" s="161"/>
      <c r="AG35" s="161">
        <v>6</v>
      </c>
      <c r="AI35" s="161">
        <v>2</v>
      </c>
      <c r="AJ35" s="161">
        <v>2</v>
      </c>
      <c r="AK35" s="161">
        <v>18</v>
      </c>
      <c r="AL35" s="161">
        <v>5</v>
      </c>
      <c r="AM35" s="161">
        <v>27</v>
      </c>
      <c r="AO35" s="161"/>
      <c r="AP35" s="161">
        <v>1</v>
      </c>
      <c r="AQ35" s="161">
        <v>22</v>
      </c>
      <c r="AR35" s="161">
        <v>3</v>
      </c>
      <c r="AS35" s="161">
        <v>26</v>
      </c>
      <c r="AU35" s="161">
        <v>1</v>
      </c>
      <c r="AV35" s="161"/>
      <c r="AW35" s="161">
        <v>2</v>
      </c>
      <c r="AX35" s="161"/>
      <c r="AY35" s="161">
        <v>3</v>
      </c>
      <c r="BA35" s="161">
        <v>2</v>
      </c>
      <c r="BB35" s="161">
        <v>2</v>
      </c>
      <c r="BC35" s="161">
        <v>10</v>
      </c>
      <c r="BD35" s="161">
        <v>1</v>
      </c>
      <c r="BE35" s="161">
        <v>15</v>
      </c>
      <c r="BG35" s="161"/>
      <c r="BH35" s="161"/>
      <c r="BI35" s="161"/>
      <c r="BJ35" s="161"/>
      <c r="BK35" s="161"/>
      <c r="BL35" s="161"/>
      <c r="BM35" s="161"/>
      <c r="BN35" s="161"/>
      <c r="BO35" s="161"/>
      <c r="BP35" s="161"/>
      <c r="BQ35" s="161"/>
      <c r="BS35" s="161"/>
      <c r="BT35" s="161">
        <v>2</v>
      </c>
      <c r="BU35" s="161">
        <v>7</v>
      </c>
      <c r="BV35" s="161"/>
      <c r="BW35" s="161">
        <v>9</v>
      </c>
      <c r="BX35" s="161"/>
      <c r="BY35" s="161">
        <v>3</v>
      </c>
      <c r="BZ35" s="161"/>
      <c r="CA35" s="161">
        <v>1</v>
      </c>
      <c r="CB35" s="161"/>
      <c r="CC35" s="161">
        <v>4</v>
      </c>
      <c r="CE35" s="161"/>
      <c r="CF35" s="161"/>
      <c r="CG35" s="161"/>
      <c r="CH35" s="161"/>
      <c r="CI35" s="161"/>
      <c r="CK35" s="161">
        <v>31</v>
      </c>
      <c r="CL35" s="161"/>
      <c r="CM35" s="161"/>
      <c r="CN35" s="161"/>
      <c r="CO35" s="161">
        <v>31</v>
      </c>
      <c r="CQ35" s="161">
        <v>41</v>
      </c>
      <c r="CR35" s="161"/>
      <c r="CS35" s="161">
        <v>1</v>
      </c>
      <c r="CT35" s="161"/>
      <c r="CU35" s="161">
        <v>42</v>
      </c>
      <c r="CV35" s="161"/>
      <c r="CW35" s="161"/>
      <c r="CX35" s="161"/>
      <c r="CY35" s="161"/>
      <c r="CZ35" s="161"/>
      <c r="DA35" s="161"/>
    </row>
    <row r="36" spans="1:105">
      <c r="A36" s="13"/>
      <c r="B36" s="87"/>
      <c r="C36" s="13" t="s">
        <v>255</v>
      </c>
      <c r="D36" s="13" t="s">
        <v>48</v>
      </c>
      <c r="E36" s="161"/>
      <c r="F36" s="161"/>
      <c r="G36" s="161">
        <v>3</v>
      </c>
      <c r="H36" s="161">
        <v>10</v>
      </c>
      <c r="I36" s="161">
        <v>13</v>
      </c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W36" s="161"/>
      <c r="X36" s="161">
        <v>2</v>
      </c>
      <c r="Y36" s="161">
        <v>4</v>
      </c>
      <c r="Z36" s="161">
        <v>2</v>
      </c>
      <c r="AA36" s="161">
        <v>7</v>
      </c>
      <c r="AB36" s="161"/>
      <c r="AC36" s="161"/>
      <c r="AD36" s="161"/>
      <c r="AE36" s="161"/>
      <c r="AF36" s="161"/>
      <c r="AG36" s="161"/>
      <c r="AI36" s="161"/>
      <c r="AJ36" s="161"/>
      <c r="AK36" s="161">
        <v>2</v>
      </c>
      <c r="AL36" s="161"/>
      <c r="AM36" s="161">
        <v>2</v>
      </c>
      <c r="AO36" s="161"/>
      <c r="AP36" s="161"/>
      <c r="AQ36" s="161">
        <v>3</v>
      </c>
      <c r="AR36" s="161"/>
      <c r="AS36" s="161">
        <v>3</v>
      </c>
      <c r="AU36" s="161"/>
      <c r="AV36" s="161"/>
      <c r="AW36" s="161"/>
      <c r="AX36" s="161"/>
      <c r="AY36" s="161"/>
      <c r="BA36" s="161"/>
      <c r="BB36" s="161">
        <v>1</v>
      </c>
      <c r="BC36" s="161"/>
      <c r="BD36" s="161"/>
      <c r="BE36" s="161">
        <v>1</v>
      </c>
      <c r="BG36" s="161"/>
      <c r="BH36" s="161"/>
      <c r="BI36" s="161"/>
      <c r="BJ36" s="161"/>
      <c r="BK36" s="161"/>
      <c r="BL36" s="161"/>
      <c r="BM36" s="161"/>
      <c r="BN36" s="161"/>
      <c r="BO36" s="161"/>
      <c r="BP36" s="161"/>
      <c r="BQ36" s="161"/>
      <c r="BS36" s="161"/>
      <c r="BT36" s="161">
        <v>1</v>
      </c>
      <c r="BU36" s="161">
        <v>1</v>
      </c>
      <c r="BV36" s="161"/>
      <c r="BW36" s="161">
        <v>2</v>
      </c>
      <c r="BX36" s="161"/>
      <c r="BY36" s="161"/>
      <c r="BZ36" s="161"/>
      <c r="CA36" s="161"/>
      <c r="CB36" s="161"/>
      <c r="CC36" s="161"/>
      <c r="CE36" s="161"/>
      <c r="CF36" s="161"/>
      <c r="CG36" s="161"/>
      <c r="CH36" s="161"/>
      <c r="CI36" s="161"/>
      <c r="CK36" s="161">
        <v>2</v>
      </c>
      <c r="CL36" s="161"/>
      <c r="CM36" s="161"/>
      <c r="CN36" s="161"/>
      <c r="CO36" s="161">
        <v>2</v>
      </c>
      <c r="CQ36" s="161"/>
      <c r="CR36" s="161"/>
      <c r="CS36" s="161"/>
      <c r="CT36" s="161"/>
      <c r="CU36" s="161"/>
      <c r="CV36" s="161"/>
      <c r="CW36" s="161"/>
      <c r="CX36" s="161"/>
      <c r="CY36" s="161"/>
      <c r="CZ36" s="161"/>
      <c r="DA36" s="161"/>
    </row>
    <row r="37" spans="1:105">
      <c r="A37" s="13"/>
      <c r="B37" s="87"/>
      <c r="C37" s="13" t="s">
        <v>256</v>
      </c>
      <c r="D37" s="13" t="s">
        <v>131</v>
      </c>
      <c r="E37" s="161"/>
      <c r="F37" s="161"/>
      <c r="G37" s="161">
        <v>6</v>
      </c>
      <c r="H37" s="161">
        <v>3</v>
      </c>
      <c r="I37" s="161">
        <v>9</v>
      </c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W37" s="161"/>
      <c r="X37" s="161">
        <v>3</v>
      </c>
      <c r="Y37" s="161">
        <v>1</v>
      </c>
      <c r="Z37" s="161"/>
      <c r="AA37" s="161">
        <v>4</v>
      </c>
      <c r="AB37" s="161"/>
      <c r="AC37" s="161"/>
      <c r="AD37" s="161"/>
      <c r="AE37" s="161">
        <v>2</v>
      </c>
      <c r="AF37" s="161"/>
      <c r="AG37" s="161">
        <v>2</v>
      </c>
      <c r="AI37" s="161">
        <v>1</v>
      </c>
      <c r="AJ37" s="161">
        <v>2</v>
      </c>
      <c r="AK37" s="161">
        <v>2</v>
      </c>
      <c r="AL37" s="161"/>
      <c r="AM37" s="161">
        <v>4</v>
      </c>
      <c r="AO37" s="161"/>
      <c r="AP37" s="161"/>
      <c r="AQ37" s="161">
        <v>9</v>
      </c>
      <c r="AR37" s="161"/>
      <c r="AS37" s="161">
        <v>9</v>
      </c>
      <c r="AU37" s="161"/>
      <c r="AV37" s="161"/>
      <c r="AW37" s="161"/>
      <c r="AX37" s="161"/>
      <c r="AY37" s="161"/>
      <c r="BA37" s="161">
        <v>4</v>
      </c>
      <c r="BB37" s="161">
        <v>4</v>
      </c>
      <c r="BC37" s="161">
        <v>5</v>
      </c>
      <c r="BD37" s="161"/>
      <c r="BE37" s="161">
        <v>12</v>
      </c>
      <c r="BG37" s="161"/>
      <c r="BH37" s="161"/>
      <c r="BI37" s="161"/>
      <c r="BJ37" s="161"/>
      <c r="BK37" s="161"/>
      <c r="BL37" s="161"/>
      <c r="BM37" s="161"/>
      <c r="BN37" s="161"/>
      <c r="BO37" s="161"/>
      <c r="BP37" s="161"/>
      <c r="BQ37" s="161"/>
      <c r="BS37" s="161"/>
      <c r="BT37" s="161">
        <v>1</v>
      </c>
      <c r="BU37" s="161">
        <v>1</v>
      </c>
      <c r="BV37" s="161"/>
      <c r="BW37" s="161">
        <v>2</v>
      </c>
      <c r="BX37" s="161"/>
      <c r="BY37" s="161"/>
      <c r="BZ37" s="161"/>
      <c r="CA37" s="161"/>
      <c r="CB37" s="161"/>
      <c r="CC37" s="161"/>
      <c r="CE37" s="161"/>
      <c r="CF37" s="161"/>
      <c r="CG37" s="161"/>
      <c r="CH37" s="161"/>
      <c r="CI37" s="161"/>
      <c r="CK37" s="161">
        <v>4</v>
      </c>
      <c r="CL37" s="161"/>
      <c r="CM37" s="161"/>
      <c r="CN37" s="161"/>
      <c r="CO37" s="161">
        <v>4</v>
      </c>
      <c r="CQ37" s="161"/>
      <c r="CR37" s="161"/>
      <c r="CS37" s="161"/>
      <c r="CT37" s="161"/>
      <c r="CU37" s="161"/>
      <c r="CV37" s="161"/>
      <c r="CW37" s="161"/>
      <c r="CX37" s="161"/>
      <c r="CY37" s="161"/>
      <c r="CZ37" s="161"/>
      <c r="DA37" s="161"/>
    </row>
    <row r="38" spans="1:105">
      <c r="D38" s="131" t="s">
        <v>360</v>
      </c>
      <c r="E38" s="20">
        <f>SUM(E12:E37)</f>
        <v>1</v>
      </c>
      <c r="F38" s="20">
        <f>SUM(F12:F37)</f>
        <v>9</v>
      </c>
      <c r="G38" s="20">
        <f>SUM(G12:G37)</f>
        <v>191</v>
      </c>
      <c r="H38" s="20">
        <f>SUM(H12:H37)</f>
        <v>63</v>
      </c>
      <c r="I38" s="20">
        <f>SUM(I12:I37)</f>
        <v>264</v>
      </c>
      <c r="K38" s="20">
        <f t="shared" ref="K38:CW38" si="0">SUM(K12:K37)</f>
        <v>0</v>
      </c>
      <c r="L38" s="20">
        <f>SUM(L12:L37)</f>
        <v>0</v>
      </c>
      <c r="M38" s="20">
        <f>SUM(M12:M37)</f>
        <v>0</v>
      </c>
      <c r="N38" s="20">
        <f>SUM(N12:N37)</f>
        <v>0</v>
      </c>
      <c r="O38" s="20">
        <f>SUM(O12:O37)</f>
        <v>0</v>
      </c>
      <c r="P38" s="20"/>
      <c r="Q38" s="20">
        <f t="shared" si="0"/>
        <v>0</v>
      </c>
      <c r="R38" s="20">
        <f>SUM(R12:R37)</f>
        <v>0</v>
      </c>
      <c r="S38" s="20">
        <f>SUM(S12:S37)</f>
        <v>0</v>
      </c>
      <c r="T38" s="20">
        <f>SUM(T12:T37)</f>
        <v>0</v>
      </c>
      <c r="U38" s="20">
        <f>SUM(U12:U37)</f>
        <v>0</v>
      </c>
      <c r="W38" s="20">
        <f t="shared" si="0"/>
        <v>2</v>
      </c>
      <c r="X38" s="20">
        <f>SUM(X12:X37)</f>
        <v>55</v>
      </c>
      <c r="Y38" s="20">
        <f>SUM(Y12:Y37)</f>
        <v>221</v>
      </c>
      <c r="Z38" s="20">
        <f>SUM(Z12:Z37)</f>
        <v>8</v>
      </c>
      <c r="AA38" s="20">
        <f>SUM(AA12:AA37)</f>
        <v>285</v>
      </c>
      <c r="AB38" s="20"/>
      <c r="AC38" s="20">
        <f t="shared" si="0"/>
        <v>1</v>
      </c>
      <c r="AD38" s="20">
        <f>SUM(AD12:AD37)</f>
        <v>8</v>
      </c>
      <c r="AE38" s="20">
        <f>SUM(AE12:AE37)</f>
        <v>29</v>
      </c>
      <c r="AF38" s="20">
        <f>SUM(AF12:AF37)</f>
        <v>1</v>
      </c>
      <c r="AG38" s="20">
        <f>SUM(AG12:AG37)</f>
        <v>37</v>
      </c>
      <c r="AI38" s="20">
        <f t="shared" si="0"/>
        <v>16</v>
      </c>
      <c r="AJ38" s="20">
        <f>SUM(AJ12:AJ37)</f>
        <v>9</v>
      </c>
      <c r="AK38" s="20">
        <f>SUM(AK12:AK37)</f>
        <v>101</v>
      </c>
      <c r="AL38" s="20">
        <f>SUM(AL12:AL37)</f>
        <v>7</v>
      </c>
      <c r="AM38" s="20">
        <f>SUM(AM12:AM37)</f>
        <v>131</v>
      </c>
      <c r="AO38" s="20">
        <f t="shared" si="0"/>
        <v>0</v>
      </c>
      <c r="AP38" s="20">
        <f>SUM(AP12:AP37)</f>
        <v>9</v>
      </c>
      <c r="AQ38" s="20">
        <f>SUM(AQ12:AQ37)</f>
        <v>226</v>
      </c>
      <c r="AR38" s="20">
        <f>SUM(AR12:AR37)</f>
        <v>11</v>
      </c>
      <c r="AS38" s="20">
        <f>SUM(AS12:AS37)</f>
        <v>246</v>
      </c>
      <c r="AU38" s="20">
        <f t="shared" si="0"/>
        <v>1</v>
      </c>
      <c r="AV38" s="20">
        <f>SUM(AV12:AV37)</f>
        <v>0</v>
      </c>
      <c r="AW38" s="20">
        <f>SUM(AW12:AW37)</f>
        <v>16</v>
      </c>
      <c r="AX38" s="20">
        <f>SUM(AX12:AX37)</f>
        <v>1</v>
      </c>
      <c r="AY38" s="20">
        <f>SUM(AY12:AY37)</f>
        <v>18</v>
      </c>
      <c r="BA38" s="20">
        <f t="shared" si="0"/>
        <v>25</v>
      </c>
      <c r="BB38" s="20">
        <f>SUM(BB12:BB37)</f>
        <v>45</v>
      </c>
      <c r="BC38" s="20">
        <f>SUM(BC12:BC37)</f>
        <v>168</v>
      </c>
      <c r="BD38" s="20">
        <f>SUM(BD12:BD37)</f>
        <v>5</v>
      </c>
      <c r="BE38" s="20">
        <f>SUM(BE12:BE37)</f>
        <v>241</v>
      </c>
      <c r="BG38" s="20">
        <f t="shared" si="0"/>
        <v>2</v>
      </c>
      <c r="BH38" s="20">
        <f>SUM(BH12:BH37)</f>
        <v>4</v>
      </c>
      <c r="BI38" s="20">
        <f>SUM(BI12:BI37)</f>
        <v>0</v>
      </c>
      <c r="BJ38" s="20">
        <f>SUM(BJ12:BJ37)</f>
        <v>0</v>
      </c>
      <c r="BK38" s="20">
        <f>SUM(BK12:BK37)</f>
        <v>6</v>
      </c>
      <c r="BL38" s="20"/>
      <c r="BM38" s="20">
        <f t="shared" si="0"/>
        <v>0</v>
      </c>
      <c r="BN38" s="20">
        <f>SUM(BN12:BN37)</f>
        <v>0</v>
      </c>
      <c r="BO38" s="20">
        <f>SUM(BO12:BO37)</f>
        <v>0</v>
      </c>
      <c r="BP38" s="20">
        <f>SUM(BP12:BP37)</f>
        <v>0</v>
      </c>
      <c r="BQ38" s="20">
        <f>SUM(BQ12:BQ37)</f>
        <v>0</v>
      </c>
      <c r="BS38" s="20">
        <f t="shared" si="0"/>
        <v>1</v>
      </c>
      <c r="BT38" s="20">
        <f>SUM(BT12:BT37)</f>
        <v>16</v>
      </c>
      <c r="BU38" s="20">
        <f>SUM(BU12:BU37)</f>
        <v>29</v>
      </c>
      <c r="BV38" s="20">
        <f>SUM(BV12:BV37)</f>
        <v>0</v>
      </c>
      <c r="BW38" s="20">
        <f>SUM(BW12:BW37)</f>
        <v>44</v>
      </c>
      <c r="BX38" s="20"/>
      <c r="BY38" s="20">
        <f t="shared" si="0"/>
        <v>4</v>
      </c>
      <c r="BZ38" s="20">
        <f>SUM(BZ12:BZ37)</f>
        <v>3</v>
      </c>
      <c r="CA38" s="20">
        <f>SUM(CA12:CA37)</f>
        <v>2</v>
      </c>
      <c r="CB38" s="20">
        <f>SUM(CB12:CB37)</f>
        <v>0</v>
      </c>
      <c r="CC38" s="20">
        <f>SUM(CC12:CC37)</f>
        <v>9</v>
      </c>
      <c r="CE38" s="20">
        <f t="shared" si="0"/>
        <v>0</v>
      </c>
      <c r="CF38" s="20">
        <f>SUM(CF12:CF37)</f>
        <v>0</v>
      </c>
      <c r="CG38" s="20">
        <f>SUM(CG12:CG37)</f>
        <v>0</v>
      </c>
      <c r="CH38" s="20">
        <f>SUM(CH12:CH37)</f>
        <v>0</v>
      </c>
      <c r="CI38" s="20">
        <f>SUM(CI12:CI37)</f>
        <v>0</v>
      </c>
      <c r="CK38" s="20">
        <f t="shared" si="0"/>
        <v>94</v>
      </c>
      <c r="CL38" s="20">
        <f>SUM(CL12:CL37)</f>
        <v>2</v>
      </c>
      <c r="CM38" s="20">
        <f>SUM(CM12:CM37)</f>
        <v>0</v>
      </c>
      <c r="CN38" s="20">
        <f>SUM(CN12:CN37)</f>
        <v>0</v>
      </c>
      <c r="CO38" s="20">
        <f>SUM(CO12:CO37)</f>
        <v>96</v>
      </c>
      <c r="CQ38" s="20">
        <f t="shared" si="0"/>
        <v>100</v>
      </c>
      <c r="CR38" s="20">
        <f>SUM(CR12:CR37)</f>
        <v>0</v>
      </c>
      <c r="CS38" s="20">
        <f>SUM(CS12:CS37)</f>
        <v>1</v>
      </c>
      <c r="CT38" s="20">
        <f>SUM(CT12:CT37)</f>
        <v>0</v>
      </c>
      <c r="CU38" s="20">
        <f>SUM(CU12:CU37)</f>
        <v>101</v>
      </c>
      <c r="CV38" s="20"/>
      <c r="CW38" s="20">
        <f t="shared" si="0"/>
        <v>0</v>
      </c>
      <c r="CX38" s="20">
        <f>SUM(CX12:CX37)</f>
        <v>0</v>
      </c>
      <c r="CY38" s="20">
        <f>SUM(CY12:CY37)</f>
        <v>0</v>
      </c>
      <c r="CZ38" s="20">
        <f>SUM(CZ12:CZ37)</f>
        <v>0</v>
      </c>
      <c r="DA38" s="20">
        <f t="shared" ref="DA38" si="1">SUM(DA12:DA37)</f>
        <v>0</v>
      </c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>
  <dimension ref="A1:Y37"/>
  <sheetViews>
    <sheetView topLeftCell="D1" zoomScale="75" zoomScaleNormal="75" workbookViewId="0">
      <pane xSplit="2" ySplit="10" topLeftCell="F18" activePane="bottomRight" state="frozen"/>
      <selection activeCell="D1" sqref="D1"/>
      <selection pane="topRight" activeCell="F1" sqref="F1"/>
      <selection pane="bottomLeft" activeCell="D3" sqref="D3"/>
      <selection pane="bottomRight" activeCell="D10" sqref="D10:Y37"/>
    </sheetView>
  </sheetViews>
  <sheetFormatPr defaultRowHeight="15"/>
  <cols>
    <col min="1" max="1" width="7.140625" style="16" hidden="1" customWidth="1"/>
    <col min="2" max="2" width="21.42578125" style="16" hidden="1" customWidth="1"/>
    <col min="3" max="3" width="75.5703125" style="16" hidden="1" customWidth="1"/>
    <col min="4" max="4" width="12.140625" style="16" customWidth="1"/>
    <col min="5" max="5" width="24" style="16" customWidth="1"/>
    <col min="6" max="16384" width="9.140625" style="16"/>
  </cols>
  <sheetData>
    <row r="1" spans="1:25">
      <c r="E1" s="43" t="s">
        <v>292</v>
      </c>
    </row>
    <row r="2" spans="1:25">
      <c r="E2" s="43" t="s">
        <v>366</v>
      </c>
    </row>
    <row r="3" spans="1:25">
      <c r="E3" s="16" t="s">
        <v>209</v>
      </c>
    </row>
    <row r="4" spans="1:25">
      <c r="E4" s="16" t="s">
        <v>211</v>
      </c>
    </row>
    <row r="5" spans="1:25">
      <c r="E5" s="16" t="s">
        <v>213</v>
      </c>
    </row>
    <row r="6" spans="1:25">
      <c r="E6" s="16" t="s">
        <v>215</v>
      </c>
    </row>
    <row r="7" spans="1:25">
      <c r="E7" s="43" t="s">
        <v>229</v>
      </c>
    </row>
    <row r="9" spans="1:25">
      <c r="B9" s="125" t="s">
        <v>200</v>
      </c>
      <c r="C9" s="125"/>
      <c r="D9" s="125"/>
      <c r="E9" s="125"/>
      <c r="F9" s="126" t="s">
        <v>2</v>
      </c>
      <c r="G9" s="126" t="s">
        <v>2</v>
      </c>
      <c r="H9" s="126" t="s">
        <v>2</v>
      </c>
      <c r="I9" s="126" t="s">
        <v>2</v>
      </c>
      <c r="J9" s="126" t="s">
        <v>2</v>
      </c>
      <c r="K9" s="126" t="s">
        <v>2</v>
      </c>
      <c r="L9" s="126" t="s">
        <v>2</v>
      </c>
      <c r="M9" s="126" t="s">
        <v>2</v>
      </c>
      <c r="N9" s="126" t="s">
        <v>2</v>
      </c>
      <c r="O9" s="126" t="s">
        <v>2</v>
      </c>
      <c r="P9" s="126" t="s">
        <v>2</v>
      </c>
      <c r="Q9" s="126" t="s">
        <v>2</v>
      </c>
      <c r="R9" s="126" t="s">
        <v>2</v>
      </c>
      <c r="S9" s="126" t="s">
        <v>2</v>
      </c>
      <c r="T9" s="126" t="s">
        <v>2</v>
      </c>
      <c r="U9" s="126" t="s">
        <v>2</v>
      </c>
      <c r="V9" s="126" t="s">
        <v>2</v>
      </c>
      <c r="W9" s="25" t="s">
        <v>49</v>
      </c>
      <c r="X9" s="25"/>
      <c r="Y9" s="25"/>
    </row>
    <row r="10" spans="1:25">
      <c r="B10" s="125" t="s">
        <v>202</v>
      </c>
      <c r="C10" s="96" t="s">
        <v>203</v>
      </c>
      <c r="D10" s="125" t="s">
        <v>249</v>
      </c>
      <c r="E10" s="125" t="s">
        <v>250</v>
      </c>
      <c r="F10" s="126" t="s">
        <v>343</v>
      </c>
      <c r="G10" s="126" t="s">
        <v>344</v>
      </c>
      <c r="H10" s="126" t="s">
        <v>345</v>
      </c>
      <c r="I10" s="126" t="s">
        <v>346</v>
      </c>
      <c r="J10" s="126" t="s">
        <v>347</v>
      </c>
      <c r="K10" s="126" t="s">
        <v>348</v>
      </c>
      <c r="L10" s="126" t="s">
        <v>349</v>
      </c>
      <c r="M10" s="126" t="s">
        <v>350</v>
      </c>
      <c r="N10" s="126" t="s">
        <v>351</v>
      </c>
      <c r="O10" s="126" t="s">
        <v>352</v>
      </c>
      <c r="P10" s="126" t="s">
        <v>353</v>
      </c>
      <c r="Q10" s="126" t="s">
        <v>354</v>
      </c>
      <c r="R10" s="126" t="s">
        <v>355</v>
      </c>
      <c r="S10" s="126" t="s">
        <v>356</v>
      </c>
      <c r="T10" s="126" t="s">
        <v>357</v>
      </c>
      <c r="U10" s="126" t="s">
        <v>358</v>
      </c>
      <c r="V10" s="126" t="s">
        <v>359</v>
      </c>
      <c r="W10" s="28" t="s">
        <v>1415</v>
      </c>
      <c r="X10" s="28" t="s">
        <v>1416</v>
      </c>
      <c r="Y10" s="28" t="s">
        <v>1418</v>
      </c>
    </row>
    <row r="11" spans="1:25" s="162" customFormat="1">
      <c r="A11" s="162">
        <v>1</v>
      </c>
      <c r="B11" s="163" t="s">
        <v>208</v>
      </c>
      <c r="C11" s="164" t="s">
        <v>209</v>
      </c>
      <c r="D11" s="165" t="s">
        <v>104</v>
      </c>
      <c r="E11" s="165" t="s">
        <v>4</v>
      </c>
      <c r="F11" s="130">
        <v>152</v>
      </c>
      <c r="G11" s="130">
        <v>21</v>
      </c>
      <c r="H11" s="130">
        <v>6</v>
      </c>
      <c r="I11" s="166">
        <v>113</v>
      </c>
      <c r="J11" s="166">
        <v>18</v>
      </c>
      <c r="K11" s="166">
        <v>69</v>
      </c>
      <c r="L11" s="130">
        <v>87</v>
      </c>
      <c r="M11" s="130">
        <v>57</v>
      </c>
      <c r="N11" s="166">
        <v>376</v>
      </c>
      <c r="O11" s="166">
        <v>2</v>
      </c>
      <c r="P11" s="166">
        <v>12</v>
      </c>
      <c r="Q11" s="166">
        <v>13</v>
      </c>
      <c r="R11" s="166">
        <v>55</v>
      </c>
      <c r="S11" s="166">
        <v>0</v>
      </c>
      <c r="T11" s="166">
        <v>29</v>
      </c>
      <c r="U11" s="166">
        <v>24</v>
      </c>
      <c r="V11" s="130"/>
      <c r="W11" s="25">
        <f>SUM(F11:V11)</f>
        <v>1034</v>
      </c>
      <c r="X11" s="13">
        <v>21921</v>
      </c>
      <c r="Y11" s="91">
        <f>SUM(W11/X11*1000)</f>
        <v>47.169380958897861</v>
      </c>
    </row>
    <row r="12" spans="1:25">
      <c r="A12" s="16">
        <v>2</v>
      </c>
      <c r="B12" s="21"/>
      <c r="C12" s="167"/>
      <c r="D12" s="13" t="s">
        <v>5</v>
      </c>
      <c r="E12" s="13" t="s">
        <v>111</v>
      </c>
      <c r="F12" s="161">
        <v>435</v>
      </c>
      <c r="G12" s="161">
        <v>7</v>
      </c>
      <c r="H12" s="161">
        <v>2</v>
      </c>
      <c r="I12" s="20">
        <v>420</v>
      </c>
      <c r="J12" s="20">
        <v>34</v>
      </c>
      <c r="K12" s="20">
        <v>129</v>
      </c>
      <c r="L12" s="161">
        <v>396</v>
      </c>
      <c r="M12" s="161">
        <v>68</v>
      </c>
      <c r="N12" s="20">
        <v>564</v>
      </c>
      <c r="O12" s="20">
        <v>3</v>
      </c>
      <c r="P12" s="20">
        <v>5</v>
      </c>
      <c r="Q12" s="20">
        <v>15</v>
      </c>
      <c r="R12" s="20">
        <v>76</v>
      </c>
      <c r="S12" s="20">
        <v>4</v>
      </c>
      <c r="T12" s="20">
        <v>74</v>
      </c>
      <c r="U12" s="20">
        <v>85</v>
      </c>
      <c r="V12" s="161">
        <v>2</v>
      </c>
      <c r="W12" s="25">
        <f t="shared" ref="W12:W37" si="0">SUM(F12:V12)</f>
        <v>2319</v>
      </c>
      <c r="X12" s="13">
        <v>65956</v>
      </c>
      <c r="Y12" s="91">
        <f t="shared" ref="Y12:Y35" si="1">SUM(W12/X12*1000)</f>
        <v>35.159803505367215</v>
      </c>
    </row>
    <row r="13" spans="1:25">
      <c r="A13" s="16">
        <v>3</v>
      </c>
      <c r="B13" s="21"/>
      <c r="C13" s="167"/>
      <c r="D13" s="13" t="s">
        <v>7</v>
      </c>
      <c r="E13" s="13" t="s">
        <v>112</v>
      </c>
      <c r="F13" s="161">
        <v>263</v>
      </c>
      <c r="G13" s="161">
        <v>21</v>
      </c>
      <c r="H13" s="161">
        <v>22</v>
      </c>
      <c r="I13" s="20">
        <v>375</v>
      </c>
      <c r="J13" s="20">
        <v>54</v>
      </c>
      <c r="K13" s="20">
        <v>79</v>
      </c>
      <c r="L13" s="161">
        <v>115</v>
      </c>
      <c r="M13" s="161">
        <v>11</v>
      </c>
      <c r="N13" s="20">
        <v>969</v>
      </c>
      <c r="O13" s="20">
        <v>7</v>
      </c>
      <c r="P13" s="20">
        <v>7</v>
      </c>
      <c r="Q13" s="20">
        <v>62</v>
      </c>
      <c r="R13" s="20">
        <v>179</v>
      </c>
      <c r="S13" s="20">
        <v>4</v>
      </c>
      <c r="T13" s="20">
        <v>135</v>
      </c>
      <c r="U13" s="20">
        <v>38</v>
      </c>
      <c r="V13" s="161"/>
      <c r="W13" s="25">
        <f t="shared" si="0"/>
        <v>2341</v>
      </c>
      <c r="X13" s="13">
        <v>135376</v>
      </c>
      <c r="Y13" s="91">
        <f t="shared" si="1"/>
        <v>17.292577709490605</v>
      </c>
    </row>
    <row r="14" spans="1:25">
      <c r="A14" s="16">
        <v>4</v>
      </c>
      <c r="B14" s="21"/>
      <c r="C14" s="167"/>
      <c r="D14" s="13" t="s">
        <v>9</v>
      </c>
      <c r="E14" s="13" t="s">
        <v>113</v>
      </c>
      <c r="F14" s="161">
        <v>926</v>
      </c>
      <c r="G14" s="161">
        <v>61</v>
      </c>
      <c r="H14" s="161">
        <v>13</v>
      </c>
      <c r="I14" s="20">
        <v>475</v>
      </c>
      <c r="J14" s="20">
        <v>106</v>
      </c>
      <c r="K14" s="20">
        <v>353</v>
      </c>
      <c r="L14" s="161">
        <v>657</v>
      </c>
      <c r="M14" s="161">
        <v>229</v>
      </c>
      <c r="N14" s="20">
        <v>1324</v>
      </c>
      <c r="O14" s="20">
        <v>5</v>
      </c>
      <c r="P14" s="20">
        <v>4</v>
      </c>
      <c r="Q14" s="20">
        <v>53</v>
      </c>
      <c r="R14" s="20">
        <v>185</v>
      </c>
      <c r="S14" s="20">
        <v>4</v>
      </c>
      <c r="T14" s="20">
        <v>207</v>
      </c>
      <c r="U14" s="20">
        <v>109</v>
      </c>
      <c r="V14" s="161">
        <v>2</v>
      </c>
      <c r="W14" s="25">
        <f t="shared" si="0"/>
        <v>4713</v>
      </c>
      <c r="X14" s="13">
        <v>121186</v>
      </c>
      <c r="Y14" s="91">
        <f t="shared" si="1"/>
        <v>38.890630930965628</v>
      </c>
    </row>
    <row r="15" spans="1:25">
      <c r="A15" s="16">
        <v>5</v>
      </c>
      <c r="B15" s="21"/>
      <c r="C15" s="167"/>
      <c r="D15" s="13" t="s">
        <v>11</v>
      </c>
      <c r="E15" s="13" t="s">
        <v>114</v>
      </c>
      <c r="F15" s="161">
        <v>665</v>
      </c>
      <c r="G15" s="161">
        <v>79</v>
      </c>
      <c r="H15" s="161">
        <v>11</v>
      </c>
      <c r="I15" s="20">
        <v>480</v>
      </c>
      <c r="J15" s="20">
        <v>86</v>
      </c>
      <c r="K15" s="20">
        <v>142</v>
      </c>
      <c r="L15" s="161">
        <v>495</v>
      </c>
      <c r="M15" s="161">
        <v>93</v>
      </c>
      <c r="N15" s="20">
        <v>1111</v>
      </c>
      <c r="O15" s="20">
        <v>8</v>
      </c>
      <c r="P15" s="20">
        <v>8</v>
      </c>
      <c r="Q15" s="20">
        <v>44</v>
      </c>
      <c r="R15" s="20">
        <v>242</v>
      </c>
      <c r="S15" s="20">
        <v>4</v>
      </c>
      <c r="T15" s="20">
        <v>92</v>
      </c>
      <c r="U15" s="20">
        <v>135</v>
      </c>
      <c r="V15" s="161">
        <v>4</v>
      </c>
      <c r="W15" s="25">
        <f t="shared" si="0"/>
        <v>3699</v>
      </c>
      <c r="X15" s="13">
        <v>114292</v>
      </c>
      <c r="Y15" s="91">
        <f t="shared" si="1"/>
        <v>32.364469954152518</v>
      </c>
    </row>
    <row r="16" spans="1:25">
      <c r="A16" s="16">
        <v>6</v>
      </c>
      <c r="B16" s="21"/>
      <c r="C16" s="167"/>
      <c r="D16" s="13" t="s">
        <v>13</v>
      </c>
      <c r="E16" s="13" t="s">
        <v>115</v>
      </c>
      <c r="F16" s="161">
        <v>397</v>
      </c>
      <c r="G16" s="161">
        <v>9</v>
      </c>
      <c r="H16" s="161">
        <v>2</v>
      </c>
      <c r="I16" s="20">
        <v>278</v>
      </c>
      <c r="J16" s="20">
        <v>43</v>
      </c>
      <c r="K16" s="20">
        <v>196</v>
      </c>
      <c r="L16" s="161">
        <v>239</v>
      </c>
      <c r="M16" s="161">
        <v>13</v>
      </c>
      <c r="N16" s="20">
        <v>598</v>
      </c>
      <c r="O16" s="20">
        <v>4</v>
      </c>
      <c r="P16" s="20">
        <v>3</v>
      </c>
      <c r="Q16" s="20">
        <v>49</v>
      </c>
      <c r="R16" s="20">
        <v>131</v>
      </c>
      <c r="S16" s="20">
        <v>0</v>
      </c>
      <c r="T16" s="20">
        <v>57</v>
      </c>
      <c r="U16" s="20">
        <v>71</v>
      </c>
      <c r="V16" s="161">
        <v>3</v>
      </c>
      <c r="W16" s="25">
        <f t="shared" si="0"/>
        <v>2093</v>
      </c>
      <c r="X16" s="13">
        <v>62439</v>
      </c>
      <c r="Y16" s="91">
        <f t="shared" si="1"/>
        <v>33.520716219029772</v>
      </c>
    </row>
    <row r="17" spans="1:25">
      <c r="A17" s="16">
        <v>7</v>
      </c>
      <c r="B17" s="21"/>
      <c r="C17" s="167"/>
      <c r="D17" s="13" t="s">
        <v>15</v>
      </c>
      <c r="E17" s="13" t="s">
        <v>116</v>
      </c>
      <c r="F17" s="161">
        <v>659</v>
      </c>
      <c r="G17" s="161">
        <v>26</v>
      </c>
      <c r="H17" s="161">
        <v>6</v>
      </c>
      <c r="I17" s="20">
        <v>319</v>
      </c>
      <c r="J17" s="20">
        <v>149</v>
      </c>
      <c r="K17" s="20">
        <v>196</v>
      </c>
      <c r="L17" s="161">
        <v>356</v>
      </c>
      <c r="M17" s="161">
        <v>331</v>
      </c>
      <c r="N17" s="20">
        <v>1805</v>
      </c>
      <c r="O17" s="20">
        <v>12</v>
      </c>
      <c r="P17" s="20">
        <v>2</v>
      </c>
      <c r="Q17" s="20">
        <v>103</v>
      </c>
      <c r="R17" s="20">
        <v>237</v>
      </c>
      <c r="S17" s="20">
        <v>3</v>
      </c>
      <c r="T17" s="20">
        <v>103</v>
      </c>
      <c r="U17" s="20">
        <v>119</v>
      </c>
      <c r="V17" s="161">
        <v>33</v>
      </c>
      <c r="W17" s="25">
        <f t="shared" si="0"/>
        <v>4459</v>
      </c>
      <c r="X17" s="13">
        <v>112378</v>
      </c>
      <c r="Y17" s="91">
        <f t="shared" si="1"/>
        <v>39.678584776379722</v>
      </c>
    </row>
    <row r="18" spans="1:25">
      <c r="A18" s="16">
        <v>8</v>
      </c>
      <c r="B18" s="21"/>
      <c r="C18" s="167"/>
      <c r="D18" s="13" t="s">
        <v>19</v>
      </c>
      <c r="E18" s="13" t="s">
        <v>117</v>
      </c>
      <c r="F18" s="161">
        <v>371</v>
      </c>
      <c r="G18" s="161">
        <v>43</v>
      </c>
      <c r="H18" s="161">
        <v>22</v>
      </c>
      <c r="I18" s="20">
        <v>273</v>
      </c>
      <c r="J18" s="20">
        <v>36</v>
      </c>
      <c r="K18" s="20">
        <v>136</v>
      </c>
      <c r="L18" s="161">
        <v>398</v>
      </c>
      <c r="M18" s="161">
        <v>51</v>
      </c>
      <c r="N18" s="20">
        <v>716</v>
      </c>
      <c r="O18" s="20">
        <v>4</v>
      </c>
      <c r="P18" s="20">
        <v>5</v>
      </c>
      <c r="Q18" s="20">
        <v>30</v>
      </c>
      <c r="R18" s="20">
        <v>116</v>
      </c>
      <c r="S18" s="20">
        <v>2</v>
      </c>
      <c r="T18" s="20">
        <v>73</v>
      </c>
      <c r="U18" s="20">
        <v>37</v>
      </c>
      <c r="V18" s="161"/>
      <c r="W18" s="25">
        <f t="shared" si="0"/>
        <v>2313</v>
      </c>
      <c r="X18" s="13">
        <v>69582</v>
      </c>
      <c r="Y18" s="91">
        <f t="shared" si="1"/>
        <v>33.241355522980086</v>
      </c>
    </row>
    <row r="19" spans="1:25">
      <c r="A19" s="16">
        <v>9</v>
      </c>
      <c r="B19" s="21"/>
      <c r="C19" s="167"/>
      <c r="D19" s="13" t="s">
        <v>21</v>
      </c>
      <c r="E19" s="13" t="s">
        <v>118</v>
      </c>
      <c r="F19" s="161">
        <v>402</v>
      </c>
      <c r="G19" s="161">
        <v>26</v>
      </c>
      <c r="H19" s="161">
        <v>9</v>
      </c>
      <c r="I19" s="20">
        <v>170</v>
      </c>
      <c r="J19" s="20">
        <v>79</v>
      </c>
      <c r="K19" s="20">
        <v>130</v>
      </c>
      <c r="L19" s="161">
        <v>146</v>
      </c>
      <c r="M19" s="161">
        <v>84</v>
      </c>
      <c r="N19" s="20">
        <v>930</v>
      </c>
      <c r="O19" s="20">
        <v>2</v>
      </c>
      <c r="P19" s="20">
        <v>3</v>
      </c>
      <c r="Q19" s="20">
        <v>31</v>
      </c>
      <c r="R19" s="20">
        <v>91</v>
      </c>
      <c r="S19" s="20">
        <v>10</v>
      </c>
      <c r="T19" s="20">
        <v>98</v>
      </c>
      <c r="U19" s="20">
        <v>132</v>
      </c>
      <c r="V19" s="161"/>
      <c r="W19" s="25">
        <f t="shared" si="0"/>
        <v>2343</v>
      </c>
      <c r="X19" s="13">
        <v>56234</v>
      </c>
      <c r="Y19" s="91">
        <f t="shared" si="1"/>
        <v>41.665184763666112</v>
      </c>
    </row>
    <row r="20" spans="1:25">
      <c r="A20" s="16">
        <v>10</v>
      </c>
      <c r="B20" s="21"/>
      <c r="C20" s="167"/>
      <c r="D20" s="13" t="s">
        <v>23</v>
      </c>
      <c r="E20" s="13" t="s">
        <v>119</v>
      </c>
      <c r="F20" s="161">
        <v>821</v>
      </c>
      <c r="G20" s="161">
        <v>36</v>
      </c>
      <c r="H20" s="161">
        <v>9</v>
      </c>
      <c r="I20" s="20">
        <v>405</v>
      </c>
      <c r="J20" s="20">
        <v>66</v>
      </c>
      <c r="K20" s="20">
        <v>582</v>
      </c>
      <c r="L20" s="161">
        <v>592</v>
      </c>
      <c r="M20" s="161">
        <v>99</v>
      </c>
      <c r="N20" s="20">
        <v>1411</v>
      </c>
      <c r="O20" s="20">
        <v>18</v>
      </c>
      <c r="P20" s="20">
        <v>13</v>
      </c>
      <c r="Q20" s="20">
        <v>80</v>
      </c>
      <c r="R20" s="20">
        <v>168</v>
      </c>
      <c r="S20" s="20">
        <v>20</v>
      </c>
      <c r="T20" s="20">
        <v>149</v>
      </c>
      <c r="U20" s="20">
        <v>321</v>
      </c>
      <c r="V20" s="161"/>
      <c r="W20" s="441">
        <f t="shared" si="0"/>
        <v>4790</v>
      </c>
      <c r="X20" s="13">
        <v>80555</v>
      </c>
      <c r="Y20" s="91">
        <f t="shared" si="1"/>
        <v>59.462479051579663</v>
      </c>
    </row>
    <row r="21" spans="1:25">
      <c r="A21" s="16">
        <v>11</v>
      </c>
      <c r="B21" s="21"/>
      <c r="C21" s="167"/>
      <c r="D21" s="13" t="s">
        <v>25</v>
      </c>
      <c r="E21" s="13" t="s">
        <v>120</v>
      </c>
      <c r="F21" s="161">
        <v>667</v>
      </c>
      <c r="G21" s="161">
        <v>96</v>
      </c>
      <c r="H21" s="161">
        <v>11</v>
      </c>
      <c r="I21" s="20">
        <v>607</v>
      </c>
      <c r="J21" s="20">
        <v>81</v>
      </c>
      <c r="K21" s="20">
        <v>589</v>
      </c>
      <c r="L21" s="161">
        <v>932</v>
      </c>
      <c r="M21" s="161">
        <v>78</v>
      </c>
      <c r="N21" s="20">
        <v>1060</v>
      </c>
      <c r="O21" s="20">
        <v>5</v>
      </c>
      <c r="P21" s="20">
        <v>29</v>
      </c>
      <c r="Q21" s="20">
        <v>47</v>
      </c>
      <c r="R21" s="20">
        <v>181</v>
      </c>
      <c r="S21" s="20">
        <v>6</v>
      </c>
      <c r="T21" s="20">
        <v>220</v>
      </c>
      <c r="U21" s="20">
        <v>117</v>
      </c>
      <c r="V21" s="161">
        <v>19</v>
      </c>
      <c r="W21" s="441">
        <f t="shared" si="0"/>
        <v>4745</v>
      </c>
      <c r="X21" s="13">
        <v>136343</v>
      </c>
      <c r="Y21" s="91">
        <f t="shared" si="1"/>
        <v>34.801933359248366</v>
      </c>
    </row>
    <row r="22" spans="1:25">
      <c r="A22" s="16">
        <v>12</v>
      </c>
      <c r="B22" s="21"/>
      <c r="C22" s="167"/>
      <c r="D22" s="13" t="s">
        <v>27</v>
      </c>
      <c r="E22" s="13" t="s">
        <v>121</v>
      </c>
      <c r="F22" s="161">
        <v>229</v>
      </c>
      <c r="G22" s="161">
        <v>22</v>
      </c>
      <c r="H22" s="161">
        <v>3</v>
      </c>
      <c r="I22" s="20">
        <v>254</v>
      </c>
      <c r="J22" s="20">
        <v>52</v>
      </c>
      <c r="K22" s="20">
        <v>136</v>
      </c>
      <c r="L22" s="161">
        <v>471</v>
      </c>
      <c r="M22" s="161">
        <v>88</v>
      </c>
      <c r="N22" s="20">
        <v>453</v>
      </c>
      <c r="O22" s="20">
        <v>3</v>
      </c>
      <c r="P22" s="20">
        <v>5</v>
      </c>
      <c r="Q22" s="20">
        <v>18</v>
      </c>
      <c r="R22" s="20">
        <v>79</v>
      </c>
      <c r="S22" s="20">
        <v>1</v>
      </c>
      <c r="T22" s="20">
        <v>73</v>
      </c>
      <c r="U22" s="20">
        <v>29</v>
      </c>
      <c r="V22" s="161"/>
      <c r="W22" s="441">
        <f t="shared" si="0"/>
        <v>1916</v>
      </c>
      <c r="X22" s="13">
        <v>66844</v>
      </c>
      <c r="Y22" s="91">
        <f t="shared" si="1"/>
        <v>28.663754413260726</v>
      </c>
    </row>
    <row r="23" spans="1:25">
      <c r="A23" s="16">
        <v>13</v>
      </c>
      <c r="B23" s="21"/>
      <c r="C23" s="167"/>
      <c r="D23" s="13" t="s">
        <v>29</v>
      </c>
      <c r="E23" s="13" t="s">
        <v>122</v>
      </c>
      <c r="F23" s="161">
        <v>403</v>
      </c>
      <c r="G23" s="161">
        <v>41</v>
      </c>
      <c r="H23" s="161">
        <v>5</v>
      </c>
      <c r="I23" s="20">
        <v>288</v>
      </c>
      <c r="J23" s="20">
        <v>59</v>
      </c>
      <c r="K23" s="20">
        <v>312</v>
      </c>
      <c r="L23" s="161">
        <v>193</v>
      </c>
      <c r="M23" s="161">
        <v>20</v>
      </c>
      <c r="N23" s="20">
        <v>929</v>
      </c>
      <c r="O23" s="20">
        <v>0</v>
      </c>
      <c r="P23" s="20">
        <v>1</v>
      </c>
      <c r="Q23" s="20">
        <v>29</v>
      </c>
      <c r="R23" s="20">
        <v>221</v>
      </c>
      <c r="S23" s="20">
        <v>4</v>
      </c>
      <c r="T23" s="20">
        <v>97</v>
      </c>
      <c r="U23" s="20">
        <v>101</v>
      </c>
      <c r="V23" s="161">
        <v>2</v>
      </c>
      <c r="W23" s="441">
        <f t="shared" si="0"/>
        <v>2705</v>
      </c>
      <c r="X23" s="13">
        <v>74363</v>
      </c>
      <c r="Y23" s="91">
        <f t="shared" si="1"/>
        <v>36.375616906257143</v>
      </c>
    </row>
    <row r="24" spans="1:25">
      <c r="A24" s="16">
        <v>14</v>
      </c>
      <c r="B24" s="21"/>
      <c r="C24" s="167"/>
      <c r="D24" s="13" t="s">
        <v>31</v>
      </c>
      <c r="E24" s="13" t="s">
        <v>123</v>
      </c>
      <c r="F24" s="161">
        <v>1015</v>
      </c>
      <c r="G24" s="161">
        <v>31</v>
      </c>
      <c r="H24" s="161">
        <v>11</v>
      </c>
      <c r="I24" s="20">
        <v>340</v>
      </c>
      <c r="J24" s="20">
        <v>53</v>
      </c>
      <c r="K24" s="20">
        <v>283</v>
      </c>
      <c r="L24" s="161">
        <v>409</v>
      </c>
      <c r="M24" s="161">
        <v>176</v>
      </c>
      <c r="N24" s="20">
        <v>918</v>
      </c>
      <c r="O24" s="20">
        <v>10</v>
      </c>
      <c r="P24" s="20">
        <v>3</v>
      </c>
      <c r="Q24" s="20">
        <v>44</v>
      </c>
      <c r="R24" s="20">
        <v>139</v>
      </c>
      <c r="S24" s="20">
        <v>3</v>
      </c>
      <c r="T24" s="20">
        <v>151</v>
      </c>
      <c r="U24" s="20">
        <v>118</v>
      </c>
      <c r="V24" s="161">
        <v>1</v>
      </c>
      <c r="W24" s="441">
        <f t="shared" si="0"/>
        <v>3705</v>
      </c>
      <c r="X24" s="13">
        <v>78617</v>
      </c>
      <c r="Y24" s="91">
        <f t="shared" si="1"/>
        <v>47.127211671775825</v>
      </c>
    </row>
    <row r="25" spans="1:25">
      <c r="A25" s="16">
        <v>15</v>
      </c>
      <c r="B25" s="21"/>
      <c r="C25" s="167"/>
      <c r="D25" s="13" t="s">
        <v>33</v>
      </c>
      <c r="E25" s="13" t="s">
        <v>124</v>
      </c>
      <c r="F25" s="161">
        <v>489</v>
      </c>
      <c r="G25" s="161">
        <v>41</v>
      </c>
      <c r="H25" s="161">
        <v>13</v>
      </c>
      <c r="I25" s="20">
        <v>340</v>
      </c>
      <c r="J25" s="20">
        <v>55</v>
      </c>
      <c r="K25" s="20">
        <v>673</v>
      </c>
      <c r="L25" s="161">
        <v>308</v>
      </c>
      <c r="M25" s="161">
        <v>38</v>
      </c>
      <c r="N25" s="20">
        <v>934</v>
      </c>
      <c r="O25" s="20">
        <v>5</v>
      </c>
      <c r="P25" s="20">
        <v>8</v>
      </c>
      <c r="Q25" s="20">
        <v>59</v>
      </c>
      <c r="R25" s="20">
        <v>221</v>
      </c>
      <c r="S25" s="20">
        <v>2</v>
      </c>
      <c r="T25" s="20">
        <v>127</v>
      </c>
      <c r="U25" s="20">
        <v>100</v>
      </c>
      <c r="V25" s="161">
        <v>2</v>
      </c>
      <c r="W25" s="441">
        <f t="shared" si="0"/>
        <v>3415</v>
      </c>
      <c r="X25" s="13">
        <v>74042</v>
      </c>
      <c r="Y25" s="91">
        <f t="shared" si="1"/>
        <v>46.122471029955975</v>
      </c>
    </row>
    <row r="26" spans="1:25">
      <c r="A26" s="16">
        <v>16</v>
      </c>
      <c r="B26" s="21"/>
      <c r="C26" s="167"/>
      <c r="D26" s="13" t="s">
        <v>35</v>
      </c>
      <c r="E26" s="13" t="s">
        <v>125</v>
      </c>
      <c r="F26" s="161">
        <v>893</v>
      </c>
      <c r="G26" s="161">
        <v>51</v>
      </c>
      <c r="H26" s="161">
        <v>17</v>
      </c>
      <c r="I26" s="20">
        <v>583</v>
      </c>
      <c r="J26" s="20">
        <v>122</v>
      </c>
      <c r="K26" s="20">
        <v>1221</v>
      </c>
      <c r="L26" s="161">
        <v>878</v>
      </c>
      <c r="M26" s="161">
        <v>139</v>
      </c>
      <c r="N26" s="20">
        <v>2427</v>
      </c>
      <c r="O26" s="20">
        <v>27</v>
      </c>
      <c r="P26" s="20">
        <v>34</v>
      </c>
      <c r="Q26" s="20">
        <v>263</v>
      </c>
      <c r="R26" s="20">
        <v>355</v>
      </c>
      <c r="S26" s="20">
        <v>17</v>
      </c>
      <c r="T26" s="20">
        <v>316</v>
      </c>
      <c r="U26" s="20">
        <v>504</v>
      </c>
      <c r="V26" s="161">
        <v>8</v>
      </c>
      <c r="W26" s="441">
        <f t="shared" si="0"/>
        <v>7855</v>
      </c>
      <c r="X26" s="13">
        <v>168096</v>
      </c>
      <c r="Y26" s="91">
        <f t="shared" si="1"/>
        <v>46.729249952408146</v>
      </c>
    </row>
    <row r="27" spans="1:25">
      <c r="A27" s="16">
        <v>17</v>
      </c>
      <c r="B27" s="21"/>
      <c r="C27" s="167"/>
      <c r="D27" s="13" t="s">
        <v>37</v>
      </c>
      <c r="E27" s="13" t="s">
        <v>126</v>
      </c>
      <c r="F27" s="161">
        <v>458</v>
      </c>
      <c r="G27" s="161">
        <v>17</v>
      </c>
      <c r="H27" s="161">
        <v>7</v>
      </c>
      <c r="I27" s="20">
        <v>387</v>
      </c>
      <c r="J27" s="20">
        <v>95</v>
      </c>
      <c r="K27" s="20">
        <v>189</v>
      </c>
      <c r="L27" s="161">
        <v>331</v>
      </c>
      <c r="M27" s="161">
        <v>274</v>
      </c>
      <c r="N27" s="20">
        <v>1189</v>
      </c>
      <c r="O27" s="20">
        <v>6</v>
      </c>
      <c r="P27" s="20">
        <v>54</v>
      </c>
      <c r="Q27" s="20">
        <v>83</v>
      </c>
      <c r="R27" s="20">
        <v>167</v>
      </c>
      <c r="S27" s="20">
        <v>2</v>
      </c>
      <c r="T27" s="20">
        <v>125</v>
      </c>
      <c r="U27" s="20">
        <v>76</v>
      </c>
      <c r="V27" s="161">
        <v>2</v>
      </c>
      <c r="W27" s="441">
        <f t="shared" si="0"/>
        <v>3462</v>
      </c>
      <c r="X27" s="13">
        <v>95184</v>
      </c>
      <c r="Y27" s="91">
        <f t="shared" si="1"/>
        <v>36.371659102370145</v>
      </c>
    </row>
    <row r="28" spans="1:25">
      <c r="A28" s="16">
        <v>18</v>
      </c>
      <c r="B28" s="21"/>
      <c r="C28" s="167"/>
      <c r="D28" s="13" t="s">
        <v>39</v>
      </c>
      <c r="E28" s="13" t="s">
        <v>127</v>
      </c>
      <c r="F28" s="161">
        <v>328</v>
      </c>
      <c r="G28" s="161">
        <v>58</v>
      </c>
      <c r="H28" s="161">
        <v>15</v>
      </c>
      <c r="I28" s="20">
        <v>324</v>
      </c>
      <c r="J28" s="20">
        <v>108</v>
      </c>
      <c r="K28" s="20">
        <v>219</v>
      </c>
      <c r="L28" s="161">
        <v>520</v>
      </c>
      <c r="M28" s="161">
        <v>164</v>
      </c>
      <c r="N28" s="20">
        <v>1105</v>
      </c>
      <c r="O28" s="20">
        <v>4</v>
      </c>
      <c r="P28" s="20">
        <v>13</v>
      </c>
      <c r="Q28" s="20">
        <v>67</v>
      </c>
      <c r="R28" s="20">
        <v>180</v>
      </c>
      <c r="S28" s="20">
        <v>6</v>
      </c>
      <c r="T28" s="20">
        <v>256</v>
      </c>
      <c r="U28" s="20">
        <v>72</v>
      </c>
      <c r="V28" s="161">
        <v>1</v>
      </c>
      <c r="W28" s="441">
        <f t="shared" si="0"/>
        <v>3440</v>
      </c>
      <c r="X28" s="13">
        <v>107396</v>
      </c>
      <c r="Y28" s="91">
        <f t="shared" si="1"/>
        <v>32.030988118738129</v>
      </c>
    </row>
    <row r="29" spans="1:25">
      <c r="A29" s="16">
        <v>19</v>
      </c>
      <c r="B29" s="21"/>
      <c r="C29" s="167"/>
      <c r="D29" s="13" t="s">
        <v>41</v>
      </c>
      <c r="E29" s="13" t="s">
        <v>128</v>
      </c>
      <c r="F29" s="161">
        <v>269</v>
      </c>
      <c r="G29" s="161">
        <v>21</v>
      </c>
      <c r="H29" s="161">
        <v>2</v>
      </c>
      <c r="I29" s="20">
        <v>322</v>
      </c>
      <c r="J29" s="20">
        <v>40</v>
      </c>
      <c r="K29" s="20">
        <v>333</v>
      </c>
      <c r="L29" s="161">
        <v>399</v>
      </c>
      <c r="M29" s="161">
        <v>18</v>
      </c>
      <c r="N29" s="20">
        <v>721</v>
      </c>
      <c r="O29" s="20">
        <v>6</v>
      </c>
      <c r="P29" s="20">
        <v>4</v>
      </c>
      <c r="Q29" s="20">
        <v>46</v>
      </c>
      <c r="R29" s="20">
        <v>85</v>
      </c>
      <c r="S29" s="20">
        <v>7</v>
      </c>
      <c r="T29" s="20">
        <v>111</v>
      </c>
      <c r="U29" s="20">
        <v>102</v>
      </c>
      <c r="V29" s="161">
        <v>7</v>
      </c>
      <c r="W29" s="441">
        <f t="shared" si="0"/>
        <v>2493</v>
      </c>
      <c r="X29" s="13">
        <v>61717</v>
      </c>
      <c r="Y29" s="91">
        <f t="shared" si="1"/>
        <v>40.394056742874731</v>
      </c>
    </row>
    <row r="30" spans="1:25">
      <c r="A30" s="16">
        <v>20</v>
      </c>
      <c r="B30" s="21"/>
      <c r="C30" s="167"/>
      <c r="D30" s="13" t="s">
        <v>43</v>
      </c>
      <c r="E30" s="13" t="s">
        <v>129</v>
      </c>
      <c r="F30" s="161">
        <v>289</v>
      </c>
      <c r="G30" s="161">
        <v>21</v>
      </c>
      <c r="H30" s="161">
        <v>4</v>
      </c>
      <c r="I30" s="20">
        <v>181</v>
      </c>
      <c r="J30" s="20">
        <v>39</v>
      </c>
      <c r="K30" s="20">
        <v>140</v>
      </c>
      <c r="L30" s="161">
        <v>280</v>
      </c>
      <c r="M30" s="161">
        <v>22</v>
      </c>
      <c r="N30" s="20">
        <v>503</v>
      </c>
      <c r="O30" s="20">
        <v>2</v>
      </c>
      <c r="P30" s="20">
        <v>2</v>
      </c>
      <c r="Q30" s="20">
        <v>14</v>
      </c>
      <c r="R30" s="20">
        <v>123</v>
      </c>
      <c r="S30" s="20">
        <v>1</v>
      </c>
      <c r="T30" s="20">
        <v>71</v>
      </c>
      <c r="U30" s="20">
        <v>39</v>
      </c>
      <c r="V30" s="161">
        <v>21</v>
      </c>
      <c r="W30" s="441">
        <f t="shared" si="0"/>
        <v>1752</v>
      </c>
      <c r="X30" s="13">
        <v>53413</v>
      </c>
      <c r="Y30" s="91">
        <f t="shared" si="1"/>
        <v>32.801003501020354</v>
      </c>
    </row>
    <row r="31" spans="1:25">
      <c r="A31" s="16">
        <v>21</v>
      </c>
      <c r="B31" s="21"/>
      <c r="C31" s="167"/>
      <c r="D31" s="13" t="s">
        <v>17</v>
      </c>
      <c r="E31" s="13" t="s">
        <v>130</v>
      </c>
      <c r="F31" s="161">
        <v>175</v>
      </c>
      <c r="G31" s="161">
        <v>10</v>
      </c>
      <c r="H31" s="161">
        <v>8</v>
      </c>
      <c r="I31" s="20">
        <v>100</v>
      </c>
      <c r="J31" s="20">
        <v>26</v>
      </c>
      <c r="K31" s="20">
        <v>65</v>
      </c>
      <c r="L31" s="161">
        <v>120</v>
      </c>
      <c r="M31" s="161">
        <v>35</v>
      </c>
      <c r="N31" s="20">
        <v>487</v>
      </c>
      <c r="O31" s="20">
        <v>1</v>
      </c>
      <c r="P31" s="20">
        <v>3</v>
      </c>
      <c r="Q31" s="20">
        <v>7</v>
      </c>
      <c r="R31" s="20">
        <v>41</v>
      </c>
      <c r="S31" s="20">
        <v>1</v>
      </c>
      <c r="T31" s="20">
        <v>22</v>
      </c>
      <c r="U31" s="20">
        <v>56</v>
      </c>
      <c r="V31" s="161"/>
      <c r="W31" s="441">
        <f t="shared" si="0"/>
        <v>1157</v>
      </c>
      <c r="X31" s="13">
        <v>26664</v>
      </c>
      <c r="Y31" s="91">
        <f t="shared" si="1"/>
        <v>43.391839183918385</v>
      </c>
    </row>
    <row r="32" spans="1:25">
      <c r="A32" s="16">
        <v>22</v>
      </c>
      <c r="B32" s="21"/>
      <c r="C32" s="167"/>
      <c r="D32" s="13" t="s">
        <v>252</v>
      </c>
      <c r="E32" s="13" t="s">
        <v>45</v>
      </c>
      <c r="F32" s="161">
        <v>302</v>
      </c>
      <c r="G32" s="161">
        <v>12</v>
      </c>
      <c r="H32" s="161">
        <v>4</v>
      </c>
      <c r="I32" s="20">
        <v>154</v>
      </c>
      <c r="J32" s="20">
        <v>64</v>
      </c>
      <c r="K32" s="20">
        <v>90</v>
      </c>
      <c r="L32" s="161">
        <v>243</v>
      </c>
      <c r="M32" s="161">
        <v>178</v>
      </c>
      <c r="N32" s="20">
        <v>1056</v>
      </c>
      <c r="O32" s="20">
        <v>5</v>
      </c>
      <c r="P32" s="20">
        <v>3</v>
      </c>
      <c r="Q32" s="20">
        <v>73</v>
      </c>
      <c r="R32" s="20">
        <v>63</v>
      </c>
      <c r="S32" s="20">
        <v>3</v>
      </c>
      <c r="T32" s="20">
        <v>51</v>
      </c>
      <c r="U32" s="20">
        <v>46</v>
      </c>
      <c r="V32" s="161">
        <v>10</v>
      </c>
      <c r="W32" s="441">
        <f t="shared" si="0"/>
        <v>2357</v>
      </c>
      <c r="X32" s="13">
        <v>46478</v>
      </c>
      <c r="Y32" s="91">
        <f t="shared" si="1"/>
        <v>50.712164895219246</v>
      </c>
    </row>
    <row r="33" spans="1:25">
      <c r="A33" s="16">
        <v>23</v>
      </c>
      <c r="B33" s="21"/>
      <c r="C33" s="167"/>
      <c r="D33" s="13" t="s">
        <v>253</v>
      </c>
      <c r="E33" s="13" t="s">
        <v>46</v>
      </c>
      <c r="F33" s="161">
        <v>471</v>
      </c>
      <c r="G33" s="161">
        <v>48</v>
      </c>
      <c r="H33" s="161">
        <v>6</v>
      </c>
      <c r="I33" s="20">
        <v>378</v>
      </c>
      <c r="J33" s="20">
        <v>37</v>
      </c>
      <c r="K33" s="20">
        <v>501</v>
      </c>
      <c r="L33" s="161">
        <v>178</v>
      </c>
      <c r="M33" s="161">
        <v>29</v>
      </c>
      <c r="N33" s="20">
        <v>1066</v>
      </c>
      <c r="O33" s="20">
        <v>3</v>
      </c>
      <c r="P33" s="20">
        <v>4</v>
      </c>
      <c r="Q33" s="20">
        <v>57</v>
      </c>
      <c r="R33" s="20">
        <v>158</v>
      </c>
      <c r="S33" s="20">
        <v>3</v>
      </c>
      <c r="T33" s="20">
        <v>109</v>
      </c>
      <c r="U33" s="20">
        <v>119</v>
      </c>
      <c r="V33" s="161"/>
      <c r="W33" s="441">
        <f t="shared" si="0"/>
        <v>3167</v>
      </c>
      <c r="X33" s="13">
        <v>61973</v>
      </c>
      <c r="Y33" s="91">
        <f t="shared" si="1"/>
        <v>51.102899649847515</v>
      </c>
    </row>
    <row r="34" spans="1:25">
      <c r="A34" s="16">
        <v>24</v>
      </c>
      <c r="B34" s="21"/>
      <c r="C34" s="167"/>
      <c r="D34" s="13" t="s">
        <v>254</v>
      </c>
      <c r="E34" s="13" t="s">
        <v>47</v>
      </c>
      <c r="F34" s="161">
        <v>1326</v>
      </c>
      <c r="G34" s="161">
        <v>61</v>
      </c>
      <c r="H34" s="161">
        <v>40</v>
      </c>
      <c r="I34" s="20">
        <v>992</v>
      </c>
      <c r="J34" s="20">
        <v>166</v>
      </c>
      <c r="K34" s="20">
        <v>1756</v>
      </c>
      <c r="L34" s="161">
        <v>1143</v>
      </c>
      <c r="M34" s="161">
        <v>317</v>
      </c>
      <c r="N34" s="20">
        <v>3949</v>
      </c>
      <c r="O34" s="20">
        <v>28</v>
      </c>
      <c r="P34" s="20">
        <v>51</v>
      </c>
      <c r="Q34" s="20">
        <v>544</v>
      </c>
      <c r="R34" s="20">
        <v>302</v>
      </c>
      <c r="S34" s="20">
        <v>11</v>
      </c>
      <c r="T34" s="20">
        <v>412</v>
      </c>
      <c r="U34" s="20">
        <v>653</v>
      </c>
      <c r="V34" s="161">
        <v>12</v>
      </c>
      <c r="W34" s="441">
        <f t="shared" si="0"/>
        <v>11763</v>
      </c>
      <c r="X34" s="13">
        <v>189111</v>
      </c>
      <c r="Y34" s="91">
        <f t="shared" si="1"/>
        <v>62.201564160730996</v>
      </c>
    </row>
    <row r="35" spans="1:25">
      <c r="A35" s="16">
        <v>25</v>
      </c>
      <c r="B35" s="21"/>
      <c r="C35" s="167"/>
      <c r="D35" s="13" t="s">
        <v>255</v>
      </c>
      <c r="E35" s="13" t="s">
        <v>48</v>
      </c>
      <c r="F35" s="161">
        <v>229</v>
      </c>
      <c r="G35" s="161">
        <v>32</v>
      </c>
      <c r="H35" s="161">
        <v>9</v>
      </c>
      <c r="I35" s="20">
        <v>242</v>
      </c>
      <c r="J35" s="20">
        <v>29</v>
      </c>
      <c r="K35" s="20">
        <v>110</v>
      </c>
      <c r="L35" s="161">
        <v>284</v>
      </c>
      <c r="M35" s="161">
        <v>33</v>
      </c>
      <c r="N35" s="20">
        <v>570</v>
      </c>
      <c r="O35" s="20">
        <v>8</v>
      </c>
      <c r="P35" s="20">
        <v>12</v>
      </c>
      <c r="Q35" s="20">
        <v>25</v>
      </c>
      <c r="R35" s="20">
        <v>86</v>
      </c>
      <c r="S35" s="20">
        <v>1</v>
      </c>
      <c r="T35" s="20">
        <v>133</v>
      </c>
      <c r="U35" s="20">
        <v>49</v>
      </c>
      <c r="V35" s="161">
        <v>29</v>
      </c>
      <c r="W35" s="441">
        <f t="shared" si="0"/>
        <v>1881</v>
      </c>
      <c r="X35" s="13">
        <v>47527</v>
      </c>
      <c r="Y35" s="91">
        <f t="shared" si="1"/>
        <v>39.577503313905787</v>
      </c>
    </row>
    <row r="36" spans="1:25">
      <c r="A36" s="16">
        <v>26</v>
      </c>
      <c r="B36" s="21"/>
      <c r="C36" s="167"/>
      <c r="D36" s="13" t="s">
        <v>256</v>
      </c>
      <c r="E36" s="13" t="s">
        <v>131</v>
      </c>
      <c r="F36" s="161">
        <v>211</v>
      </c>
      <c r="G36" s="161">
        <v>43</v>
      </c>
      <c r="H36" s="161">
        <v>8</v>
      </c>
      <c r="I36" s="20">
        <v>173</v>
      </c>
      <c r="J36" s="20">
        <v>42</v>
      </c>
      <c r="K36" s="20">
        <v>194</v>
      </c>
      <c r="L36" s="161">
        <v>260</v>
      </c>
      <c r="M36" s="161">
        <v>43</v>
      </c>
      <c r="N36" s="20">
        <v>669</v>
      </c>
      <c r="O36" s="20">
        <v>29</v>
      </c>
      <c r="P36" s="20">
        <v>4</v>
      </c>
      <c r="Q36" s="20">
        <v>46</v>
      </c>
      <c r="R36" s="20">
        <v>78</v>
      </c>
      <c r="S36" s="20">
        <v>1</v>
      </c>
      <c r="T36" s="20">
        <v>174</v>
      </c>
      <c r="U36" s="20">
        <v>99</v>
      </c>
      <c r="V36" s="161">
        <v>21</v>
      </c>
      <c r="W36" s="441">
        <f t="shared" si="0"/>
        <v>2095</v>
      </c>
      <c r="X36" s="25"/>
      <c r="Y36" s="25"/>
    </row>
    <row r="37" spans="1:25">
      <c r="E37" s="131" t="s">
        <v>360</v>
      </c>
      <c r="F37" s="38">
        <f t="shared" ref="F37:U37" si="2">SUM(F11:F36)</f>
        <v>12845</v>
      </c>
      <c r="G37" s="38">
        <f t="shared" si="2"/>
        <v>934</v>
      </c>
      <c r="H37" s="38">
        <f t="shared" si="2"/>
        <v>265</v>
      </c>
      <c r="I37" s="38">
        <f t="shared" si="2"/>
        <v>8973</v>
      </c>
      <c r="J37" s="38">
        <f t="shared" si="2"/>
        <v>1739</v>
      </c>
      <c r="K37" s="38">
        <f t="shared" si="2"/>
        <v>8823</v>
      </c>
      <c r="L37" s="38">
        <f t="shared" si="2"/>
        <v>10430</v>
      </c>
      <c r="M37" s="38">
        <f t="shared" si="2"/>
        <v>2688</v>
      </c>
      <c r="N37" s="38">
        <f t="shared" si="2"/>
        <v>27840</v>
      </c>
      <c r="O37" s="38">
        <f t="shared" si="2"/>
        <v>207</v>
      </c>
      <c r="P37" s="38">
        <f t="shared" si="2"/>
        <v>292</v>
      </c>
      <c r="Q37" s="38">
        <f t="shared" si="2"/>
        <v>1902</v>
      </c>
      <c r="R37" s="38">
        <f t="shared" si="2"/>
        <v>3959</v>
      </c>
      <c r="S37" s="38">
        <f t="shared" si="2"/>
        <v>120</v>
      </c>
      <c r="T37" s="38">
        <f t="shared" si="2"/>
        <v>3465</v>
      </c>
      <c r="U37" s="38">
        <f t="shared" si="2"/>
        <v>3351</v>
      </c>
      <c r="V37" s="38">
        <f t="shared" ref="V37" si="3">SUM(V11:V36)</f>
        <v>179</v>
      </c>
      <c r="W37" s="442">
        <f t="shared" si="0"/>
        <v>88012</v>
      </c>
      <c r="X37" s="25"/>
      <c r="Y37" s="25"/>
    </row>
  </sheetData>
  <pageMargins left="0.7" right="0.7" top="0.75" bottom="0.75" header="0.3" footer="0.3"/>
  <pageSetup paperSize="9" orientation="portrait" horizontalDpi="300" verticalDpi="300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DB37"/>
  <sheetViews>
    <sheetView topLeftCell="D1" zoomScale="75" zoomScaleNormal="75" workbookViewId="0">
      <pane xSplit="2" ySplit="10" topLeftCell="F19" activePane="bottomRight" state="frozen"/>
      <selection activeCell="D1" sqref="D1"/>
      <selection pane="topRight" activeCell="F1" sqref="F1"/>
      <selection pane="bottomLeft" activeCell="D3" sqref="D3"/>
      <selection pane="bottomRight" activeCell="CM32" sqref="CM32"/>
    </sheetView>
  </sheetViews>
  <sheetFormatPr defaultRowHeight="15"/>
  <cols>
    <col min="1" max="1" width="7.140625" style="16" hidden="1" customWidth="1"/>
    <col min="2" max="2" width="21.42578125" style="16" hidden="1" customWidth="1"/>
    <col min="3" max="3" width="75.5703125" style="16" hidden="1" customWidth="1"/>
    <col min="4" max="4" width="12.140625" style="16" customWidth="1"/>
    <col min="5" max="5" width="24" style="16" customWidth="1"/>
    <col min="6" max="6" width="9.140625" style="16" customWidth="1"/>
    <col min="7" max="26" width="9.140625" style="16"/>
    <col min="27" max="27" width="9.140625" style="162"/>
    <col min="28" max="32" width="9.140625" style="16"/>
    <col min="33" max="33" width="9.140625" style="162"/>
    <col min="34" max="38" width="9.140625" style="16"/>
    <col min="39" max="39" width="9.140625" style="162"/>
    <col min="40" max="44" width="9.140625" style="16"/>
    <col min="45" max="45" width="9.140625" style="162"/>
    <col min="46" max="50" width="9.140625" style="16"/>
    <col min="51" max="51" width="9.140625" style="162"/>
    <col min="52" max="16384" width="9.140625" style="16"/>
  </cols>
  <sheetData>
    <row r="1" spans="1:106">
      <c r="E1" s="43" t="s">
        <v>292</v>
      </c>
    </row>
    <row r="2" spans="1:106">
      <c r="E2" s="43" t="s">
        <v>366</v>
      </c>
    </row>
    <row r="3" spans="1:106">
      <c r="E3" s="16" t="s">
        <v>209</v>
      </c>
    </row>
    <row r="4" spans="1:106">
      <c r="E4" s="16" t="s">
        <v>211</v>
      </c>
    </row>
    <row r="5" spans="1:106">
      <c r="E5" s="16" t="s">
        <v>213</v>
      </c>
    </row>
    <row r="6" spans="1:106">
      <c r="E6" s="16" t="s">
        <v>215</v>
      </c>
    </row>
    <row r="7" spans="1:106">
      <c r="E7" s="43" t="s">
        <v>229</v>
      </c>
    </row>
    <row r="9" spans="1:106">
      <c r="B9" s="125" t="s">
        <v>200</v>
      </c>
      <c r="C9" s="125"/>
      <c r="D9" s="125"/>
      <c r="E9" s="125"/>
      <c r="F9" s="132" t="s">
        <v>204</v>
      </c>
      <c r="G9" s="133" t="s">
        <v>205</v>
      </c>
      <c r="H9" s="134" t="s">
        <v>206</v>
      </c>
      <c r="I9" s="135" t="s">
        <v>207</v>
      </c>
      <c r="J9" s="126" t="s">
        <v>2</v>
      </c>
      <c r="L9" s="132" t="s">
        <v>204</v>
      </c>
      <c r="M9" s="133" t="s">
        <v>205</v>
      </c>
      <c r="N9" s="134" t="s">
        <v>206</v>
      </c>
      <c r="O9" s="135" t="s">
        <v>207</v>
      </c>
      <c r="P9" s="126" t="s">
        <v>2</v>
      </c>
      <c r="Q9" s="142"/>
      <c r="R9" s="132" t="s">
        <v>204</v>
      </c>
      <c r="S9" s="133" t="s">
        <v>205</v>
      </c>
      <c r="T9" s="134" t="s">
        <v>206</v>
      </c>
      <c r="U9" s="135" t="s">
        <v>207</v>
      </c>
      <c r="V9" s="126" t="s">
        <v>2</v>
      </c>
      <c r="X9" s="132" t="s">
        <v>204</v>
      </c>
      <c r="Y9" s="133" t="s">
        <v>205</v>
      </c>
      <c r="Z9" s="134" t="s">
        <v>206</v>
      </c>
      <c r="AA9" s="135" t="s">
        <v>207</v>
      </c>
      <c r="AB9" s="126" t="s">
        <v>2</v>
      </c>
      <c r="AD9" s="132" t="s">
        <v>204</v>
      </c>
      <c r="AE9" s="133" t="s">
        <v>205</v>
      </c>
      <c r="AF9" s="134" t="s">
        <v>206</v>
      </c>
      <c r="AG9" s="135" t="s">
        <v>207</v>
      </c>
      <c r="AH9" s="126" t="s">
        <v>2</v>
      </c>
      <c r="AJ9" s="132" t="s">
        <v>204</v>
      </c>
      <c r="AK9" s="133" t="s">
        <v>205</v>
      </c>
      <c r="AL9" s="134" t="s">
        <v>206</v>
      </c>
      <c r="AM9" s="135" t="s">
        <v>207</v>
      </c>
      <c r="AN9" s="126" t="s">
        <v>2</v>
      </c>
      <c r="AP9" s="132" t="s">
        <v>204</v>
      </c>
      <c r="AQ9" s="133" t="s">
        <v>205</v>
      </c>
      <c r="AR9" s="134" t="s">
        <v>206</v>
      </c>
      <c r="AS9" s="135" t="s">
        <v>207</v>
      </c>
      <c r="AT9" s="126" t="s">
        <v>2</v>
      </c>
      <c r="AV9" s="132" t="s">
        <v>204</v>
      </c>
      <c r="AW9" s="133" t="s">
        <v>205</v>
      </c>
      <c r="AX9" s="134" t="s">
        <v>206</v>
      </c>
      <c r="AY9" s="135" t="s">
        <v>207</v>
      </c>
      <c r="AZ9" s="126" t="s">
        <v>2</v>
      </c>
      <c r="BA9" s="142"/>
      <c r="BB9" s="132" t="s">
        <v>204</v>
      </c>
      <c r="BC9" s="133" t="s">
        <v>205</v>
      </c>
      <c r="BD9" s="134" t="s">
        <v>206</v>
      </c>
      <c r="BE9" s="135" t="s">
        <v>207</v>
      </c>
      <c r="BF9" s="126" t="s">
        <v>2</v>
      </c>
      <c r="BH9" s="132" t="s">
        <v>204</v>
      </c>
      <c r="BI9" s="133" t="s">
        <v>205</v>
      </c>
      <c r="BJ9" s="134" t="s">
        <v>206</v>
      </c>
      <c r="BK9" s="135" t="s">
        <v>207</v>
      </c>
      <c r="BL9" s="126" t="s">
        <v>2</v>
      </c>
      <c r="BN9" s="132" t="s">
        <v>204</v>
      </c>
      <c r="BO9" s="133" t="s">
        <v>205</v>
      </c>
      <c r="BP9" s="134" t="s">
        <v>206</v>
      </c>
      <c r="BQ9" s="135" t="s">
        <v>207</v>
      </c>
      <c r="BR9" s="126" t="s">
        <v>2</v>
      </c>
      <c r="BT9" s="132" t="s">
        <v>204</v>
      </c>
      <c r="BU9" s="133" t="s">
        <v>205</v>
      </c>
      <c r="BV9" s="134" t="s">
        <v>206</v>
      </c>
      <c r="BW9" s="135" t="s">
        <v>207</v>
      </c>
      <c r="BX9" s="126" t="s">
        <v>2</v>
      </c>
      <c r="BY9" s="142"/>
      <c r="BZ9" s="132" t="s">
        <v>204</v>
      </c>
      <c r="CA9" s="133" t="s">
        <v>205</v>
      </c>
      <c r="CB9" s="134" t="s">
        <v>206</v>
      </c>
      <c r="CC9" s="135" t="s">
        <v>207</v>
      </c>
      <c r="CD9" s="126" t="s">
        <v>2</v>
      </c>
      <c r="CF9" s="132" t="s">
        <v>204</v>
      </c>
      <c r="CG9" s="133" t="s">
        <v>205</v>
      </c>
      <c r="CH9" s="134" t="s">
        <v>206</v>
      </c>
      <c r="CI9" s="135" t="s">
        <v>207</v>
      </c>
      <c r="CJ9" s="126" t="s">
        <v>2</v>
      </c>
      <c r="CK9" s="142"/>
      <c r="CL9" s="132" t="s">
        <v>204</v>
      </c>
      <c r="CM9" s="133" t="s">
        <v>205</v>
      </c>
      <c r="CN9" s="134" t="s">
        <v>206</v>
      </c>
      <c r="CO9" s="135" t="s">
        <v>207</v>
      </c>
      <c r="CP9" s="126" t="s">
        <v>2</v>
      </c>
      <c r="CR9" s="132" t="s">
        <v>204</v>
      </c>
      <c r="CS9" s="133" t="s">
        <v>205</v>
      </c>
      <c r="CT9" s="134" t="s">
        <v>206</v>
      </c>
      <c r="CU9" s="135" t="s">
        <v>207</v>
      </c>
      <c r="CV9" s="126" t="s">
        <v>2</v>
      </c>
      <c r="CW9" s="142"/>
      <c r="CX9" s="132" t="s">
        <v>204</v>
      </c>
      <c r="CY9" s="133" t="s">
        <v>205</v>
      </c>
      <c r="CZ9" s="134" t="s">
        <v>206</v>
      </c>
      <c r="DA9" s="135" t="s">
        <v>207</v>
      </c>
      <c r="DB9" s="126" t="s">
        <v>2</v>
      </c>
    </row>
    <row r="10" spans="1:106">
      <c r="B10" s="125" t="s">
        <v>202</v>
      </c>
      <c r="C10" s="96" t="s">
        <v>203</v>
      </c>
      <c r="D10" s="125" t="s">
        <v>249</v>
      </c>
      <c r="E10" s="125" t="s">
        <v>250</v>
      </c>
      <c r="F10" s="132" t="s">
        <v>343</v>
      </c>
      <c r="G10" s="133" t="s">
        <v>343</v>
      </c>
      <c r="H10" s="134" t="s">
        <v>343</v>
      </c>
      <c r="I10" s="135" t="s">
        <v>343</v>
      </c>
      <c r="J10" s="126" t="s">
        <v>343</v>
      </c>
      <c r="L10" s="132" t="s">
        <v>344</v>
      </c>
      <c r="M10" s="133" t="s">
        <v>344</v>
      </c>
      <c r="N10" s="134" t="s">
        <v>344</v>
      </c>
      <c r="O10" s="135" t="s">
        <v>344</v>
      </c>
      <c r="P10" s="126" t="s">
        <v>344</v>
      </c>
      <c r="Q10" s="142"/>
      <c r="R10" s="132" t="s">
        <v>345</v>
      </c>
      <c r="S10" s="133" t="s">
        <v>345</v>
      </c>
      <c r="T10" s="134" t="s">
        <v>345</v>
      </c>
      <c r="U10" s="135" t="s">
        <v>345</v>
      </c>
      <c r="V10" s="126" t="s">
        <v>345</v>
      </c>
      <c r="X10" s="132" t="s">
        <v>346</v>
      </c>
      <c r="Y10" s="133" t="s">
        <v>346</v>
      </c>
      <c r="Z10" s="134" t="s">
        <v>346</v>
      </c>
      <c r="AA10" s="135" t="s">
        <v>346</v>
      </c>
      <c r="AB10" s="126" t="s">
        <v>346</v>
      </c>
      <c r="AD10" s="132" t="s">
        <v>347</v>
      </c>
      <c r="AE10" s="133" t="s">
        <v>347</v>
      </c>
      <c r="AF10" s="134" t="s">
        <v>347</v>
      </c>
      <c r="AG10" s="135" t="s">
        <v>347</v>
      </c>
      <c r="AH10" s="126" t="s">
        <v>347</v>
      </c>
      <c r="AJ10" s="132" t="s">
        <v>348</v>
      </c>
      <c r="AK10" s="133" t="s">
        <v>348</v>
      </c>
      <c r="AL10" s="134" t="s">
        <v>348</v>
      </c>
      <c r="AM10" s="135" t="s">
        <v>348</v>
      </c>
      <c r="AN10" s="126" t="s">
        <v>348</v>
      </c>
      <c r="AP10" s="132" t="s">
        <v>349</v>
      </c>
      <c r="AQ10" s="133" t="s">
        <v>349</v>
      </c>
      <c r="AR10" s="134" t="s">
        <v>349</v>
      </c>
      <c r="AS10" s="135" t="s">
        <v>349</v>
      </c>
      <c r="AT10" s="126" t="s">
        <v>349</v>
      </c>
      <c r="AV10" s="132" t="s">
        <v>350</v>
      </c>
      <c r="AW10" s="133" t="s">
        <v>350</v>
      </c>
      <c r="AX10" s="134" t="s">
        <v>350</v>
      </c>
      <c r="AY10" s="135" t="s">
        <v>350</v>
      </c>
      <c r="AZ10" s="126" t="s">
        <v>350</v>
      </c>
      <c r="BA10" s="142"/>
      <c r="BB10" s="132" t="s">
        <v>351</v>
      </c>
      <c r="BC10" s="133" t="s">
        <v>351</v>
      </c>
      <c r="BD10" s="134" t="s">
        <v>351</v>
      </c>
      <c r="BE10" s="140" t="s">
        <v>351</v>
      </c>
      <c r="BF10" s="126" t="s">
        <v>351</v>
      </c>
      <c r="BH10" s="132" t="s">
        <v>352</v>
      </c>
      <c r="BI10" s="133" t="s">
        <v>352</v>
      </c>
      <c r="BJ10" s="134" t="s">
        <v>352</v>
      </c>
      <c r="BK10" s="140" t="s">
        <v>352</v>
      </c>
      <c r="BL10" s="126" t="s">
        <v>352</v>
      </c>
      <c r="BN10" s="132" t="s">
        <v>353</v>
      </c>
      <c r="BO10" s="133" t="s">
        <v>353</v>
      </c>
      <c r="BP10" s="134" t="s">
        <v>353</v>
      </c>
      <c r="BQ10" s="135" t="s">
        <v>353</v>
      </c>
      <c r="BR10" s="126" t="s">
        <v>353</v>
      </c>
      <c r="BT10" s="132" t="s">
        <v>354</v>
      </c>
      <c r="BU10" s="133" t="s">
        <v>354</v>
      </c>
      <c r="BV10" s="134" t="s">
        <v>354</v>
      </c>
      <c r="BW10" s="135" t="s">
        <v>354</v>
      </c>
      <c r="BX10" s="126" t="s">
        <v>354</v>
      </c>
      <c r="BY10" s="142"/>
      <c r="BZ10" s="132" t="s">
        <v>355</v>
      </c>
      <c r="CA10" s="133" t="s">
        <v>355</v>
      </c>
      <c r="CB10" s="134" t="s">
        <v>355</v>
      </c>
      <c r="CC10" s="135" t="s">
        <v>355</v>
      </c>
      <c r="CD10" s="126" t="s">
        <v>355</v>
      </c>
      <c r="CF10" s="132" t="s">
        <v>356</v>
      </c>
      <c r="CG10" s="133" t="s">
        <v>356</v>
      </c>
      <c r="CH10" s="134" t="s">
        <v>356</v>
      </c>
      <c r="CI10" s="135" t="s">
        <v>356</v>
      </c>
      <c r="CJ10" s="126" t="s">
        <v>356</v>
      </c>
      <c r="CK10" s="142"/>
      <c r="CL10" s="132" t="s">
        <v>357</v>
      </c>
      <c r="CM10" s="133" t="s">
        <v>357</v>
      </c>
      <c r="CN10" s="134" t="s">
        <v>357</v>
      </c>
      <c r="CO10" s="135" t="s">
        <v>357</v>
      </c>
      <c r="CP10" s="126" t="s">
        <v>357</v>
      </c>
      <c r="CR10" s="132" t="s">
        <v>358</v>
      </c>
      <c r="CS10" s="133" t="s">
        <v>358</v>
      </c>
      <c r="CT10" s="134" t="s">
        <v>358</v>
      </c>
      <c r="CU10" s="135" t="s">
        <v>358</v>
      </c>
      <c r="CV10" s="126" t="s">
        <v>358</v>
      </c>
      <c r="CW10" s="142"/>
      <c r="CX10" s="132" t="s">
        <v>359</v>
      </c>
      <c r="CY10" s="133" t="s">
        <v>359</v>
      </c>
      <c r="CZ10" s="134" t="s">
        <v>359</v>
      </c>
      <c r="DA10" s="135" t="s">
        <v>359</v>
      </c>
      <c r="DB10" s="126" t="s">
        <v>359</v>
      </c>
    </row>
    <row r="11" spans="1:106" s="162" customFormat="1">
      <c r="A11" s="162">
        <v>1</v>
      </c>
      <c r="B11" s="163" t="s">
        <v>208</v>
      </c>
      <c r="C11" s="164" t="s">
        <v>209</v>
      </c>
      <c r="D11" s="165" t="s">
        <v>104</v>
      </c>
      <c r="E11" s="165" t="s">
        <v>4</v>
      </c>
      <c r="F11" s="130"/>
      <c r="G11" s="130">
        <v>2</v>
      </c>
      <c r="H11" s="130">
        <v>66</v>
      </c>
      <c r="I11" s="130">
        <v>85</v>
      </c>
      <c r="J11" s="130">
        <v>152</v>
      </c>
      <c r="L11" s="130"/>
      <c r="M11" s="130">
        <v>2</v>
      </c>
      <c r="N11" s="130">
        <v>15</v>
      </c>
      <c r="O11" s="130">
        <v>4</v>
      </c>
      <c r="P11" s="130">
        <v>21</v>
      </c>
      <c r="Q11" s="130"/>
      <c r="R11" s="130"/>
      <c r="S11" s="130"/>
      <c r="T11" s="130">
        <v>3</v>
      </c>
      <c r="U11" s="130">
        <v>3</v>
      </c>
      <c r="V11" s="130">
        <v>6</v>
      </c>
      <c r="X11" s="166">
        <v>1</v>
      </c>
      <c r="Y11" s="130">
        <v>10</v>
      </c>
      <c r="Z11" s="130">
        <v>91</v>
      </c>
      <c r="AA11" s="130">
        <v>12</v>
      </c>
      <c r="AB11" s="166">
        <v>113</v>
      </c>
      <c r="AD11" s="166">
        <v>0</v>
      </c>
      <c r="AE11" s="130">
        <v>1</v>
      </c>
      <c r="AF11" s="130">
        <v>12</v>
      </c>
      <c r="AG11" s="130">
        <v>5</v>
      </c>
      <c r="AH11" s="166">
        <v>18</v>
      </c>
      <c r="AJ11" s="166">
        <v>2</v>
      </c>
      <c r="AK11" s="130">
        <v>5</v>
      </c>
      <c r="AL11" s="130">
        <v>48</v>
      </c>
      <c r="AM11" s="130">
        <v>16</v>
      </c>
      <c r="AN11" s="166">
        <v>69</v>
      </c>
      <c r="AP11" s="166">
        <v>0</v>
      </c>
      <c r="AQ11" s="130">
        <v>6</v>
      </c>
      <c r="AR11" s="130">
        <v>65</v>
      </c>
      <c r="AS11" s="130">
        <v>20</v>
      </c>
      <c r="AT11" s="130">
        <v>87</v>
      </c>
      <c r="AV11" s="166">
        <v>0</v>
      </c>
      <c r="AW11" s="130">
        <v>9</v>
      </c>
      <c r="AX11" s="130">
        <v>47</v>
      </c>
      <c r="AY11" s="146">
        <v>2</v>
      </c>
      <c r="AZ11" s="130">
        <v>57</v>
      </c>
      <c r="BA11" s="166"/>
      <c r="BB11" s="166">
        <v>13</v>
      </c>
      <c r="BC11" s="166">
        <v>25</v>
      </c>
      <c r="BD11" s="166">
        <v>312</v>
      </c>
      <c r="BE11" s="166">
        <v>29</v>
      </c>
      <c r="BF11" s="166">
        <v>376</v>
      </c>
      <c r="BH11" s="130">
        <v>1</v>
      </c>
      <c r="BI11" s="166">
        <v>1</v>
      </c>
      <c r="BJ11" s="166">
        <v>0</v>
      </c>
      <c r="BK11" s="166"/>
      <c r="BL11" s="166">
        <v>2</v>
      </c>
      <c r="BN11" s="130">
        <v>1</v>
      </c>
      <c r="BO11" s="130"/>
      <c r="BP11" s="130">
        <v>10</v>
      </c>
      <c r="BQ11" s="148">
        <v>1</v>
      </c>
      <c r="BR11" s="166">
        <v>12</v>
      </c>
      <c r="BT11" s="166">
        <v>0</v>
      </c>
      <c r="BU11" s="166">
        <v>4</v>
      </c>
      <c r="BV11" s="166">
        <v>9</v>
      </c>
      <c r="BW11" s="166">
        <v>0</v>
      </c>
      <c r="BX11" s="166">
        <v>13</v>
      </c>
      <c r="BY11" s="166"/>
      <c r="BZ11" s="166">
        <v>7</v>
      </c>
      <c r="CA11" s="130">
        <v>12</v>
      </c>
      <c r="CB11" s="130">
        <v>33</v>
      </c>
      <c r="CC11" s="130">
        <v>5</v>
      </c>
      <c r="CD11" s="166">
        <v>55</v>
      </c>
      <c r="CF11" s="166">
        <v>0</v>
      </c>
      <c r="CG11" s="130"/>
      <c r="CH11" s="130"/>
      <c r="CI11" s="130"/>
      <c r="CJ11" s="166">
        <v>0</v>
      </c>
      <c r="CK11" s="166"/>
      <c r="CL11" s="166">
        <v>27</v>
      </c>
      <c r="CM11" s="166">
        <v>1</v>
      </c>
      <c r="CN11" s="130">
        <v>1</v>
      </c>
      <c r="CO11" s="130"/>
      <c r="CP11" s="166">
        <v>29</v>
      </c>
      <c r="CR11" s="166">
        <v>17</v>
      </c>
      <c r="CS11" s="166">
        <v>1</v>
      </c>
      <c r="CT11" s="166">
        <v>6</v>
      </c>
      <c r="CU11" s="130"/>
      <c r="CV11" s="166">
        <v>24</v>
      </c>
      <c r="CW11" s="166"/>
      <c r="CX11" s="130"/>
      <c r="CY11" s="130"/>
      <c r="CZ11" s="130"/>
      <c r="DA11" s="130"/>
      <c r="DB11" s="130"/>
    </row>
    <row r="12" spans="1:106">
      <c r="A12" s="16">
        <v>2</v>
      </c>
      <c r="B12" s="21"/>
      <c r="C12" s="167"/>
      <c r="D12" s="13" t="s">
        <v>5</v>
      </c>
      <c r="E12" s="13" t="s">
        <v>111</v>
      </c>
      <c r="F12" s="161">
        <v>3</v>
      </c>
      <c r="G12" s="161">
        <v>26</v>
      </c>
      <c r="H12" s="161">
        <v>280</v>
      </c>
      <c r="I12" s="161">
        <v>134</v>
      </c>
      <c r="J12" s="161">
        <v>435</v>
      </c>
      <c r="L12" s="161"/>
      <c r="M12" s="161"/>
      <c r="N12" s="161">
        <v>7</v>
      </c>
      <c r="O12" s="161"/>
      <c r="P12" s="161">
        <v>7</v>
      </c>
      <c r="Q12" s="161"/>
      <c r="R12" s="161"/>
      <c r="S12" s="161">
        <v>1</v>
      </c>
      <c r="T12" s="161"/>
      <c r="U12" s="161">
        <v>1</v>
      </c>
      <c r="V12" s="161">
        <v>2</v>
      </c>
      <c r="X12" s="20">
        <v>3</v>
      </c>
      <c r="Y12" s="161">
        <v>42</v>
      </c>
      <c r="Z12" s="161">
        <v>320</v>
      </c>
      <c r="AA12" s="130">
        <v>66</v>
      </c>
      <c r="AB12" s="20">
        <v>420</v>
      </c>
      <c r="AD12" s="20">
        <v>4</v>
      </c>
      <c r="AE12" s="161">
        <v>6</v>
      </c>
      <c r="AF12" s="161">
        <v>21</v>
      </c>
      <c r="AG12" s="130">
        <v>3</v>
      </c>
      <c r="AH12" s="20">
        <v>34</v>
      </c>
      <c r="AJ12" s="20">
        <v>8</v>
      </c>
      <c r="AK12" s="161">
        <v>23</v>
      </c>
      <c r="AL12" s="161">
        <v>87</v>
      </c>
      <c r="AM12" s="130">
        <v>14</v>
      </c>
      <c r="AN12" s="20">
        <v>129</v>
      </c>
      <c r="AP12" s="20">
        <v>1</v>
      </c>
      <c r="AQ12" s="161">
        <v>13</v>
      </c>
      <c r="AR12" s="161">
        <v>326</v>
      </c>
      <c r="AS12" s="130">
        <v>60</v>
      </c>
      <c r="AT12" s="161">
        <v>396</v>
      </c>
      <c r="AV12" s="20">
        <v>1</v>
      </c>
      <c r="AW12" s="161">
        <v>4</v>
      </c>
      <c r="AX12" s="161">
        <v>57</v>
      </c>
      <c r="AY12" s="146">
        <v>7</v>
      </c>
      <c r="AZ12" s="161">
        <v>68</v>
      </c>
      <c r="BA12" s="20"/>
      <c r="BB12" s="20">
        <v>29</v>
      </c>
      <c r="BC12" s="20">
        <v>79</v>
      </c>
      <c r="BD12" s="20">
        <v>427</v>
      </c>
      <c r="BE12" s="20">
        <v>31</v>
      </c>
      <c r="BF12" s="20">
        <v>564</v>
      </c>
      <c r="BH12" s="161">
        <v>2</v>
      </c>
      <c r="BI12" s="20">
        <v>1</v>
      </c>
      <c r="BJ12" s="20">
        <v>0</v>
      </c>
      <c r="BK12" s="20"/>
      <c r="BL12" s="20">
        <v>3</v>
      </c>
      <c r="BN12" s="161"/>
      <c r="BO12" s="161">
        <v>1</v>
      </c>
      <c r="BP12" s="161">
        <v>3</v>
      </c>
      <c r="BQ12" s="168">
        <v>1</v>
      </c>
      <c r="BR12" s="20">
        <v>5</v>
      </c>
      <c r="BT12" s="20">
        <v>1</v>
      </c>
      <c r="BU12" s="20">
        <v>4</v>
      </c>
      <c r="BV12" s="20">
        <v>10</v>
      </c>
      <c r="BW12" s="20">
        <v>0</v>
      </c>
      <c r="BX12" s="20">
        <v>15</v>
      </c>
      <c r="BY12" s="20"/>
      <c r="BZ12" s="20">
        <v>25</v>
      </c>
      <c r="CA12" s="161">
        <v>27</v>
      </c>
      <c r="CB12" s="161">
        <v>24</v>
      </c>
      <c r="CC12" s="161"/>
      <c r="CD12" s="20">
        <v>76</v>
      </c>
      <c r="CF12" s="20">
        <v>3</v>
      </c>
      <c r="CG12" s="161"/>
      <c r="CH12" s="161">
        <v>1</v>
      </c>
      <c r="CI12" s="161"/>
      <c r="CJ12" s="20">
        <v>4</v>
      </c>
      <c r="CK12" s="20"/>
      <c r="CL12" s="20">
        <v>70</v>
      </c>
      <c r="CM12" s="20">
        <v>4</v>
      </c>
      <c r="CN12" s="161"/>
      <c r="CO12" s="161"/>
      <c r="CP12" s="20">
        <v>74</v>
      </c>
      <c r="CR12" s="20">
        <v>76</v>
      </c>
      <c r="CS12" s="20">
        <v>10</v>
      </c>
      <c r="CT12" s="20">
        <v>2</v>
      </c>
      <c r="CU12" s="161"/>
      <c r="CV12" s="20">
        <v>85</v>
      </c>
      <c r="CW12" s="20"/>
      <c r="CX12" s="161"/>
      <c r="CY12" s="161">
        <v>1</v>
      </c>
      <c r="CZ12" s="161">
        <v>1</v>
      </c>
      <c r="DA12" s="161"/>
      <c r="DB12" s="161">
        <v>2</v>
      </c>
    </row>
    <row r="13" spans="1:106">
      <c r="A13" s="16">
        <v>3</v>
      </c>
      <c r="B13" s="21"/>
      <c r="C13" s="167"/>
      <c r="D13" s="13" t="s">
        <v>7</v>
      </c>
      <c r="E13" s="13" t="s">
        <v>112</v>
      </c>
      <c r="F13" s="161">
        <v>1</v>
      </c>
      <c r="G13" s="161">
        <v>10</v>
      </c>
      <c r="H13" s="161">
        <v>125</v>
      </c>
      <c r="I13" s="161">
        <v>129</v>
      </c>
      <c r="J13" s="161">
        <v>263</v>
      </c>
      <c r="L13" s="161"/>
      <c r="M13" s="161">
        <v>2</v>
      </c>
      <c r="N13" s="161">
        <v>18</v>
      </c>
      <c r="O13" s="161">
        <v>1</v>
      </c>
      <c r="P13" s="161">
        <v>21</v>
      </c>
      <c r="Q13" s="161"/>
      <c r="R13" s="161"/>
      <c r="S13" s="161">
        <v>4</v>
      </c>
      <c r="T13" s="161">
        <v>15</v>
      </c>
      <c r="U13" s="161">
        <v>3</v>
      </c>
      <c r="V13" s="161">
        <v>22</v>
      </c>
      <c r="X13" s="20">
        <v>0</v>
      </c>
      <c r="Y13" s="161">
        <v>22</v>
      </c>
      <c r="Z13" s="161">
        <v>284</v>
      </c>
      <c r="AA13" s="130">
        <v>80</v>
      </c>
      <c r="AB13" s="20">
        <v>375</v>
      </c>
      <c r="AD13" s="20">
        <v>3</v>
      </c>
      <c r="AE13" s="161">
        <v>3</v>
      </c>
      <c r="AF13" s="161">
        <v>38</v>
      </c>
      <c r="AG13" s="130">
        <v>10</v>
      </c>
      <c r="AH13" s="20">
        <v>54</v>
      </c>
      <c r="AJ13" s="20">
        <v>4</v>
      </c>
      <c r="AK13" s="161">
        <v>12</v>
      </c>
      <c r="AL13" s="161">
        <v>54</v>
      </c>
      <c r="AM13" s="130">
        <v>9</v>
      </c>
      <c r="AN13" s="20">
        <v>79</v>
      </c>
      <c r="AP13" s="20">
        <v>1</v>
      </c>
      <c r="AQ13" s="161">
        <v>5</v>
      </c>
      <c r="AR13" s="161">
        <v>91</v>
      </c>
      <c r="AS13" s="130">
        <v>18</v>
      </c>
      <c r="AT13" s="161">
        <v>115</v>
      </c>
      <c r="AV13" s="20">
        <v>0</v>
      </c>
      <c r="AW13" s="161">
        <v>3</v>
      </c>
      <c r="AX13" s="161">
        <v>6</v>
      </c>
      <c r="AY13" s="146">
        <v>2</v>
      </c>
      <c r="AZ13" s="161">
        <v>11</v>
      </c>
      <c r="BA13" s="20"/>
      <c r="BB13" s="20">
        <v>21</v>
      </c>
      <c r="BC13" s="20">
        <v>84</v>
      </c>
      <c r="BD13" s="20">
        <v>793</v>
      </c>
      <c r="BE13" s="20">
        <v>82</v>
      </c>
      <c r="BF13" s="20">
        <v>969</v>
      </c>
      <c r="BH13" s="161">
        <v>2</v>
      </c>
      <c r="BI13" s="20">
        <v>3</v>
      </c>
      <c r="BJ13" s="20">
        <v>2</v>
      </c>
      <c r="BK13" s="20"/>
      <c r="BL13" s="20">
        <v>7</v>
      </c>
      <c r="BN13" s="161"/>
      <c r="BO13" s="161">
        <v>1</v>
      </c>
      <c r="BP13" s="161">
        <v>2</v>
      </c>
      <c r="BQ13" s="168">
        <v>4</v>
      </c>
      <c r="BR13" s="20">
        <v>7</v>
      </c>
      <c r="BT13" s="20">
        <v>2</v>
      </c>
      <c r="BU13" s="20">
        <v>22</v>
      </c>
      <c r="BV13" s="20">
        <v>39</v>
      </c>
      <c r="BW13" s="20">
        <v>0</v>
      </c>
      <c r="BX13" s="20">
        <v>62</v>
      </c>
      <c r="BY13" s="20"/>
      <c r="BZ13" s="20">
        <v>23</v>
      </c>
      <c r="CA13" s="161">
        <v>38</v>
      </c>
      <c r="CB13" s="161">
        <v>115</v>
      </c>
      <c r="CC13" s="161">
        <v>4</v>
      </c>
      <c r="CD13" s="20">
        <v>179</v>
      </c>
      <c r="CF13" s="20">
        <v>4</v>
      </c>
      <c r="CG13" s="161"/>
      <c r="CH13" s="161"/>
      <c r="CI13" s="161"/>
      <c r="CJ13" s="20">
        <v>4</v>
      </c>
      <c r="CK13" s="20"/>
      <c r="CL13" s="20">
        <v>130</v>
      </c>
      <c r="CM13" s="20">
        <v>5</v>
      </c>
      <c r="CN13" s="161"/>
      <c r="CO13" s="161"/>
      <c r="CP13" s="20">
        <v>135</v>
      </c>
      <c r="CR13" s="20">
        <v>36</v>
      </c>
      <c r="CS13" s="20">
        <v>2</v>
      </c>
      <c r="CT13" s="20">
        <v>0</v>
      </c>
      <c r="CU13" s="161"/>
      <c r="CV13" s="20">
        <v>38</v>
      </c>
      <c r="CW13" s="20"/>
      <c r="CX13" s="161"/>
      <c r="CY13" s="161"/>
      <c r="CZ13" s="161"/>
      <c r="DA13" s="161"/>
      <c r="DB13" s="161"/>
    </row>
    <row r="14" spans="1:106">
      <c r="A14" s="16">
        <v>4</v>
      </c>
      <c r="B14" s="21"/>
      <c r="C14" s="167"/>
      <c r="D14" s="13" t="s">
        <v>9</v>
      </c>
      <c r="E14" s="13" t="s">
        <v>113</v>
      </c>
      <c r="F14" s="161">
        <v>1</v>
      </c>
      <c r="G14" s="161">
        <v>25</v>
      </c>
      <c r="H14" s="161">
        <v>528</v>
      </c>
      <c r="I14" s="161">
        <v>385</v>
      </c>
      <c r="J14" s="161">
        <v>926</v>
      </c>
      <c r="L14" s="161"/>
      <c r="M14" s="161">
        <v>8</v>
      </c>
      <c r="N14" s="161">
        <v>50</v>
      </c>
      <c r="O14" s="161">
        <v>3</v>
      </c>
      <c r="P14" s="161">
        <v>61</v>
      </c>
      <c r="Q14" s="161"/>
      <c r="R14" s="161"/>
      <c r="S14" s="161">
        <v>4</v>
      </c>
      <c r="T14" s="161">
        <v>7</v>
      </c>
      <c r="U14" s="161">
        <v>2</v>
      </c>
      <c r="V14" s="161">
        <v>13</v>
      </c>
      <c r="X14" s="20">
        <v>1</v>
      </c>
      <c r="Y14" s="161">
        <v>47</v>
      </c>
      <c r="Z14" s="161">
        <v>380</v>
      </c>
      <c r="AA14" s="130">
        <v>59</v>
      </c>
      <c r="AB14" s="20">
        <v>475</v>
      </c>
      <c r="AD14" s="20">
        <v>0</v>
      </c>
      <c r="AE14" s="161">
        <v>7</v>
      </c>
      <c r="AF14" s="161">
        <v>86</v>
      </c>
      <c r="AG14" s="130">
        <v>13</v>
      </c>
      <c r="AH14" s="20">
        <v>106</v>
      </c>
      <c r="AJ14" s="20">
        <v>7</v>
      </c>
      <c r="AK14" s="161">
        <v>25</v>
      </c>
      <c r="AL14" s="161">
        <v>283</v>
      </c>
      <c r="AM14" s="130">
        <v>43</v>
      </c>
      <c r="AN14" s="20">
        <v>353</v>
      </c>
      <c r="AP14" s="20">
        <v>0</v>
      </c>
      <c r="AQ14" s="161">
        <v>19</v>
      </c>
      <c r="AR14" s="161">
        <v>518</v>
      </c>
      <c r="AS14" s="130">
        <v>124</v>
      </c>
      <c r="AT14" s="161">
        <v>657</v>
      </c>
      <c r="AV14" s="20">
        <v>3</v>
      </c>
      <c r="AW14" s="161">
        <v>9</v>
      </c>
      <c r="AX14" s="161">
        <v>186</v>
      </c>
      <c r="AY14" s="146">
        <v>35</v>
      </c>
      <c r="AZ14" s="161">
        <v>229</v>
      </c>
      <c r="BA14" s="20"/>
      <c r="BB14" s="20">
        <v>42</v>
      </c>
      <c r="BC14" s="20">
        <v>132</v>
      </c>
      <c r="BD14" s="20">
        <v>1048</v>
      </c>
      <c r="BE14" s="20">
        <v>115</v>
      </c>
      <c r="BF14" s="20">
        <v>1324</v>
      </c>
      <c r="BH14" s="161">
        <v>4</v>
      </c>
      <c r="BI14" s="20">
        <v>0</v>
      </c>
      <c r="BJ14" s="20">
        <v>1</v>
      </c>
      <c r="BK14" s="20"/>
      <c r="BL14" s="20">
        <v>5</v>
      </c>
      <c r="BN14" s="161"/>
      <c r="BO14" s="161"/>
      <c r="BP14" s="161">
        <v>3</v>
      </c>
      <c r="BQ14" s="168">
        <v>1</v>
      </c>
      <c r="BR14" s="20">
        <v>4</v>
      </c>
      <c r="BT14" s="20">
        <v>5</v>
      </c>
      <c r="BU14" s="20">
        <v>23</v>
      </c>
      <c r="BV14" s="20">
        <v>26</v>
      </c>
      <c r="BW14" s="20">
        <v>0</v>
      </c>
      <c r="BX14" s="20">
        <v>53</v>
      </c>
      <c r="BY14" s="20"/>
      <c r="BZ14" s="20">
        <v>40</v>
      </c>
      <c r="CA14" s="161">
        <v>64</v>
      </c>
      <c r="CB14" s="161">
        <v>85</v>
      </c>
      <c r="CC14" s="161"/>
      <c r="CD14" s="20">
        <v>185</v>
      </c>
      <c r="CF14" s="20">
        <v>4</v>
      </c>
      <c r="CG14" s="161"/>
      <c r="CH14" s="161"/>
      <c r="CI14" s="161"/>
      <c r="CJ14" s="20">
        <v>4</v>
      </c>
      <c r="CK14" s="20"/>
      <c r="CL14" s="20">
        <v>200</v>
      </c>
      <c r="CM14" s="20">
        <v>7</v>
      </c>
      <c r="CN14" s="161"/>
      <c r="CO14" s="161"/>
      <c r="CP14" s="20">
        <v>207</v>
      </c>
      <c r="CR14" s="20">
        <v>99</v>
      </c>
      <c r="CS14" s="20">
        <v>6</v>
      </c>
      <c r="CT14" s="20">
        <v>3</v>
      </c>
      <c r="CU14" s="161">
        <v>1</v>
      </c>
      <c r="CV14" s="20">
        <v>109</v>
      </c>
      <c r="CW14" s="20"/>
      <c r="CX14" s="161"/>
      <c r="CY14" s="161"/>
      <c r="CZ14" s="161">
        <v>1</v>
      </c>
      <c r="DA14" s="161">
        <v>1</v>
      </c>
      <c r="DB14" s="161">
        <v>2</v>
      </c>
    </row>
    <row r="15" spans="1:106">
      <c r="A15" s="16">
        <v>5</v>
      </c>
      <c r="B15" s="21"/>
      <c r="C15" s="167"/>
      <c r="D15" s="13" t="s">
        <v>11</v>
      </c>
      <c r="E15" s="13" t="s">
        <v>114</v>
      </c>
      <c r="F15" s="161">
        <v>2</v>
      </c>
      <c r="G15" s="161">
        <v>22</v>
      </c>
      <c r="H15" s="161">
        <v>401</v>
      </c>
      <c r="I15" s="161">
        <v>247</v>
      </c>
      <c r="J15" s="161">
        <v>665</v>
      </c>
      <c r="L15" s="161"/>
      <c r="M15" s="161"/>
      <c r="N15" s="161">
        <v>71</v>
      </c>
      <c r="O15" s="161">
        <v>9</v>
      </c>
      <c r="P15" s="161">
        <v>79</v>
      </c>
      <c r="Q15" s="161"/>
      <c r="R15" s="161">
        <v>1</v>
      </c>
      <c r="S15" s="161">
        <v>1</v>
      </c>
      <c r="T15" s="161">
        <v>7</v>
      </c>
      <c r="U15" s="161">
        <v>2</v>
      </c>
      <c r="V15" s="161">
        <v>11</v>
      </c>
      <c r="X15" s="20">
        <v>5</v>
      </c>
      <c r="Y15" s="161">
        <v>32</v>
      </c>
      <c r="Z15" s="161">
        <v>370</v>
      </c>
      <c r="AA15" s="130">
        <v>79</v>
      </c>
      <c r="AB15" s="20">
        <v>480</v>
      </c>
      <c r="AD15" s="20">
        <v>0</v>
      </c>
      <c r="AE15" s="161">
        <v>4</v>
      </c>
      <c r="AF15" s="161">
        <v>69</v>
      </c>
      <c r="AG15" s="130">
        <v>14</v>
      </c>
      <c r="AH15" s="20">
        <v>86</v>
      </c>
      <c r="AJ15" s="20">
        <v>3</v>
      </c>
      <c r="AK15" s="161">
        <v>9</v>
      </c>
      <c r="AL15" s="161">
        <v>117</v>
      </c>
      <c r="AM15" s="130">
        <v>14</v>
      </c>
      <c r="AN15" s="20">
        <v>142</v>
      </c>
      <c r="AP15" s="20">
        <v>1</v>
      </c>
      <c r="AQ15" s="161">
        <v>14</v>
      </c>
      <c r="AR15" s="161">
        <v>393</v>
      </c>
      <c r="AS15" s="130">
        <v>95</v>
      </c>
      <c r="AT15" s="161">
        <v>495</v>
      </c>
      <c r="AV15" s="20">
        <v>0</v>
      </c>
      <c r="AW15" s="161">
        <v>6</v>
      </c>
      <c r="AX15" s="161">
        <v>73</v>
      </c>
      <c r="AY15" s="146">
        <v>16</v>
      </c>
      <c r="AZ15" s="161">
        <v>93</v>
      </c>
      <c r="BA15" s="20"/>
      <c r="BB15" s="20">
        <v>31</v>
      </c>
      <c r="BC15" s="20">
        <v>112</v>
      </c>
      <c r="BD15" s="20">
        <v>912</v>
      </c>
      <c r="BE15" s="20">
        <v>63</v>
      </c>
      <c r="BF15" s="20">
        <v>1111</v>
      </c>
      <c r="BH15" s="161">
        <v>6</v>
      </c>
      <c r="BI15" s="20">
        <v>3</v>
      </c>
      <c r="BJ15" s="20">
        <v>0</v>
      </c>
      <c r="BK15" s="20"/>
      <c r="BL15" s="20">
        <v>8</v>
      </c>
      <c r="BN15" s="161"/>
      <c r="BO15" s="161">
        <v>1</v>
      </c>
      <c r="BP15" s="161">
        <v>7</v>
      </c>
      <c r="BQ15" s="168"/>
      <c r="BR15" s="20">
        <v>8</v>
      </c>
      <c r="BT15" s="20">
        <v>2</v>
      </c>
      <c r="BU15" s="20">
        <v>11</v>
      </c>
      <c r="BV15" s="20">
        <v>29</v>
      </c>
      <c r="BW15" s="20">
        <v>2</v>
      </c>
      <c r="BX15" s="20">
        <v>44</v>
      </c>
      <c r="BY15" s="20"/>
      <c r="BZ15" s="20">
        <v>23</v>
      </c>
      <c r="CA15" s="161">
        <v>58</v>
      </c>
      <c r="CB15" s="161">
        <v>159</v>
      </c>
      <c r="CC15" s="161">
        <v>6</v>
      </c>
      <c r="CD15" s="20">
        <v>242</v>
      </c>
      <c r="CF15" s="20">
        <v>2</v>
      </c>
      <c r="CG15" s="161">
        <v>1</v>
      </c>
      <c r="CH15" s="161">
        <v>1</v>
      </c>
      <c r="CI15" s="161"/>
      <c r="CJ15" s="20">
        <v>4</v>
      </c>
      <c r="CK15" s="20"/>
      <c r="CL15" s="20">
        <v>87</v>
      </c>
      <c r="CM15" s="20">
        <v>4</v>
      </c>
      <c r="CN15" s="161">
        <v>1</v>
      </c>
      <c r="CO15" s="161"/>
      <c r="CP15" s="20">
        <v>92</v>
      </c>
      <c r="CR15" s="20">
        <v>123</v>
      </c>
      <c r="CS15" s="20">
        <v>14</v>
      </c>
      <c r="CT15" s="20">
        <v>0</v>
      </c>
      <c r="CU15" s="161"/>
      <c r="CV15" s="20">
        <v>135</v>
      </c>
      <c r="CW15" s="20"/>
      <c r="CX15" s="161">
        <v>1</v>
      </c>
      <c r="CY15" s="161">
        <v>1</v>
      </c>
      <c r="CZ15" s="161">
        <v>1</v>
      </c>
      <c r="DA15" s="161">
        <v>1</v>
      </c>
      <c r="DB15" s="161">
        <v>4</v>
      </c>
    </row>
    <row r="16" spans="1:106">
      <c r="A16" s="16">
        <v>6</v>
      </c>
      <c r="B16" s="21"/>
      <c r="C16" s="167"/>
      <c r="D16" s="13" t="s">
        <v>13</v>
      </c>
      <c r="E16" s="13" t="s">
        <v>115</v>
      </c>
      <c r="F16" s="161">
        <v>2</v>
      </c>
      <c r="G16" s="161">
        <v>14</v>
      </c>
      <c r="H16" s="161">
        <v>245</v>
      </c>
      <c r="I16" s="161">
        <v>142</v>
      </c>
      <c r="J16" s="161">
        <v>397</v>
      </c>
      <c r="L16" s="161"/>
      <c r="M16" s="161"/>
      <c r="N16" s="161">
        <v>9</v>
      </c>
      <c r="O16" s="161"/>
      <c r="P16" s="161">
        <v>9</v>
      </c>
      <c r="Q16" s="161"/>
      <c r="R16" s="161"/>
      <c r="S16" s="161">
        <v>2</v>
      </c>
      <c r="T16" s="161"/>
      <c r="U16" s="161"/>
      <c r="V16" s="161">
        <v>2</v>
      </c>
      <c r="X16" s="20">
        <v>1</v>
      </c>
      <c r="Y16" s="161">
        <v>23</v>
      </c>
      <c r="Z16" s="161">
        <v>225</v>
      </c>
      <c r="AA16" s="130">
        <v>33</v>
      </c>
      <c r="AB16" s="20">
        <v>278</v>
      </c>
      <c r="AD16" s="20">
        <v>2</v>
      </c>
      <c r="AE16" s="161">
        <v>7</v>
      </c>
      <c r="AF16" s="161">
        <v>28</v>
      </c>
      <c r="AG16" s="130">
        <v>6</v>
      </c>
      <c r="AH16" s="20">
        <v>43</v>
      </c>
      <c r="AJ16" s="20">
        <v>4</v>
      </c>
      <c r="AK16" s="161">
        <v>16</v>
      </c>
      <c r="AL16" s="161">
        <v>148</v>
      </c>
      <c r="AM16" s="130">
        <v>29</v>
      </c>
      <c r="AN16" s="20">
        <v>196</v>
      </c>
      <c r="AP16" s="20">
        <v>1</v>
      </c>
      <c r="AQ16" s="161">
        <v>4</v>
      </c>
      <c r="AR16" s="161">
        <v>191</v>
      </c>
      <c r="AS16" s="130">
        <v>46</v>
      </c>
      <c r="AT16" s="161">
        <v>239</v>
      </c>
      <c r="AV16" s="20">
        <v>2</v>
      </c>
      <c r="AW16" s="161">
        <v>1</v>
      </c>
      <c r="AX16" s="161">
        <v>10</v>
      </c>
      <c r="AY16" s="146"/>
      <c r="AZ16" s="161">
        <v>13</v>
      </c>
      <c r="BA16" s="20"/>
      <c r="BB16" s="20">
        <v>25</v>
      </c>
      <c r="BC16" s="20">
        <v>76</v>
      </c>
      <c r="BD16" s="20">
        <v>473</v>
      </c>
      <c r="BE16" s="20">
        <v>31</v>
      </c>
      <c r="BF16" s="20">
        <v>598</v>
      </c>
      <c r="BH16" s="161">
        <v>3</v>
      </c>
      <c r="BI16" s="20">
        <v>2</v>
      </c>
      <c r="BJ16" s="20">
        <v>0</v>
      </c>
      <c r="BK16" s="20"/>
      <c r="BL16" s="20">
        <v>4</v>
      </c>
      <c r="BN16" s="161"/>
      <c r="BO16" s="161">
        <v>1</v>
      </c>
      <c r="BP16" s="161">
        <v>2</v>
      </c>
      <c r="BQ16" s="168"/>
      <c r="BR16" s="20">
        <v>3</v>
      </c>
      <c r="BT16" s="20">
        <v>4</v>
      </c>
      <c r="BU16" s="20">
        <v>20</v>
      </c>
      <c r="BV16" s="20">
        <v>24</v>
      </c>
      <c r="BW16" s="20">
        <v>2</v>
      </c>
      <c r="BX16" s="20">
        <v>49</v>
      </c>
      <c r="BY16" s="20"/>
      <c r="BZ16" s="20">
        <v>28</v>
      </c>
      <c r="CA16" s="161">
        <v>39</v>
      </c>
      <c r="CB16" s="161">
        <v>63</v>
      </c>
      <c r="CC16" s="161">
        <v>2</v>
      </c>
      <c r="CD16" s="20">
        <v>131</v>
      </c>
      <c r="CF16" s="20">
        <v>0</v>
      </c>
      <c r="CG16" s="161"/>
      <c r="CH16" s="161"/>
      <c r="CI16" s="161"/>
      <c r="CJ16" s="20">
        <v>0</v>
      </c>
      <c r="CK16" s="20"/>
      <c r="CL16" s="20">
        <v>54</v>
      </c>
      <c r="CM16" s="20">
        <v>3</v>
      </c>
      <c r="CN16" s="161"/>
      <c r="CO16" s="161"/>
      <c r="CP16" s="20">
        <v>57</v>
      </c>
      <c r="CR16" s="20">
        <v>64</v>
      </c>
      <c r="CS16" s="20">
        <v>5</v>
      </c>
      <c r="CT16" s="20">
        <v>2</v>
      </c>
      <c r="CU16" s="161"/>
      <c r="CV16" s="20">
        <v>71</v>
      </c>
      <c r="CW16" s="20"/>
      <c r="CX16" s="161">
        <v>2</v>
      </c>
      <c r="CY16" s="161"/>
      <c r="CZ16" s="161"/>
      <c r="DA16" s="161">
        <v>1</v>
      </c>
      <c r="DB16" s="161">
        <v>3</v>
      </c>
    </row>
    <row r="17" spans="1:106">
      <c r="A17" s="16">
        <v>7</v>
      </c>
      <c r="B17" s="21"/>
      <c r="C17" s="167"/>
      <c r="D17" s="13" t="s">
        <v>15</v>
      </c>
      <c r="E17" s="13" t="s">
        <v>116</v>
      </c>
      <c r="F17" s="161"/>
      <c r="G17" s="161">
        <v>29</v>
      </c>
      <c r="H17" s="161">
        <v>517</v>
      </c>
      <c r="I17" s="161">
        <v>119</v>
      </c>
      <c r="J17" s="161">
        <v>659</v>
      </c>
      <c r="L17" s="161"/>
      <c r="M17" s="161">
        <v>1</v>
      </c>
      <c r="N17" s="161">
        <v>24</v>
      </c>
      <c r="O17" s="161">
        <v>1</v>
      </c>
      <c r="P17" s="161">
        <v>26</v>
      </c>
      <c r="Q17" s="161"/>
      <c r="R17" s="161">
        <v>1</v>
      </c>
      <c r="S17" s="161"/>
      <c r="T17" s="161">
        <v>5</v>
      </c>
      <c r="U17" s="161"/>
      <c r="V17" s="161">
        <v>6</v>
      </c>
      <c r="X17" s="20">
        <v>1</v>
      </c>
      <c r="Y17" s="161">
        <v>24</v>
      </c>
      <c r="Z17" s="161">
        <v>270</v>
      </c>
      <c r="AA17" s="130">
        <v>29</v>
      </c>
      <c r="AB17" s="20">
        <v>319</v>
      </c>
      <c r="AD17" s="20">
        <v>0</v>
      </c>
      <c r="AE17" s="161">
        <v>12</v>
      </c>
      <c r="AF17" s="161">
        <v>116</v>
      </c>
      <c r="AG17" s="130">
        <v>23</v>
      </c>
      <c r="AH17" s="20">
        <v>149</v>
      </c>
      <c r="AJ17" s="20">
        <v>6</v>
      </c>
      <c r="AK17" s="161">
        <v>14</v>
      </c>
      <c r="AL17" s="161">
        <v>155</v>
      </c>
      <c r="AM17" s="130">
        <v>23</v>
      </c>
      <c r="AN17" s="20">
        <v>196</v>
      </c>
      <c r="AP17" s="20">
        <v>1</v>
      </c>
      <c r="AQ17" s="161">
        <v>15</v>
      </c>
      <c r="AR17" s="161">
        <v>303</v>
      </c>
      <c r="AS17" s="130">
        <v>41</v>
      </c>
      <c r="AT17" s="161">
        <v>356</v>
      </c>
      <c r="AV17" s="20">
        <v>2</v>
      </c>
      <c r="AW17" s="161">
        <v>14</v>
      </c>
      <c r="AX17" s="161">
        <v>285</v>
      </c>
      <c r="AY17" s="146">
        <v>34</v>
      </c>
      <c r="AZ17" s="161">
        <v>331</v>
      </c>
      <c r="BA17" s="20"/>
      <c r="BB17" s="20">
        <v>38</v>
      </c>
      <c r="BC17" s="20">
        <v>194</v>
      </c>
      <c r="BD17" s="20">
        <v>1509</v>
      </c>
      <c r="BE17" s="20">
        <v>75</v>
      </c>
      <c r="BF17" s="20">
        <v>1805</v>
      </c>
      <c r="BH17" s="161">
        <v>4</v>
      </c>
      <c r="BI17" s="20">
        <v>6</v>
      </c>
      <c r="BJ17" s="20">
        <v>3</v>
      </c>
      <c r="BK17" s="20"/>
      <c r="BL17" s="20">
        <v>12</v>
      </c>
      <c r="BN17" s="161"/>
      <c r="BO17" s="161"/>
      <c r="BP17" s="161"/>
      <c r="BQ17" s="168">
        <v>2</v>
      </c>
      <c r="BR17" s="20">
        <v>2</v>
      </c>
      <c r="BT17" s="20">
        <v>3</v>
      </c>
      <c r="BU17" s="20">
        <v>31</v>
      </c>
      <c r="BV17" s="20">
        <v>69</v>
      </c>
      <c r="BW17" s="20">
        <v>1</v>
      </c>
      <c r="BX17" s="20">
        <v>103</v>
      </c>
      <c r="BY17" s="20"/>
      <c r="BZ17" s="20">
        <v>33</v>
      </c>
      <c r="CA17" s="161">
        <v>64</v>
      </c>
      <c r="CB17" s="161">
        <v>141</v>
      </c>
      <c r="CC17" s="161">
        <v>4</v>
      </c>
      <c r="CD17" s="20">
        <v>237</v>
      </c>
      <c r="CF17" s="20">
        <v>2</v>
      </c>
      <c r="CG17" s="161">
        <v>1</v>
      </c>
      <c r="CH17" s="161"/>
      <c r="CI17" s="161"/>
      <c r="CJ17" s="20">
        <v>3</v>
      </c>
      <c r="CK17" s="20"/>
      <c r="CL17" s="20">
        <v>100</v>
      </c>
      <c r="CM17" s="20">
        <v>2</v>
      </c>
      <c r="CN17" s="161">
        <v>1</v>
      </c>
      <c r="CO17" s="161"/>
      <c r="CP17" s="20">
        <v>103</v>
      </c>
      <c r="CR17" s="20">
        <v>102</v>
      </c>
      <c r="CS17" s="20">
        <v>15</v>
      </c>
      <c r="CT17" s="20">
        <v>2</v>
      </c>
      <c r="CU17" s="161">
        <v>1</v>
      </c>
      <c r="CV17" s="20">
        <v>119</v>
      </c>
      <c r="CW17" s="20"/>
      <c r="CX17" s="161">
        <v>6</v>
      </c>
      <c r="CY17" s="161">
        <v>6</v>
      </c>
      <c r="CZ17" s="161">
        <v>18</v>
      </c>
      <c r="DA17" s="161">
        <v>3</v>
      </c>
      <c r="DB17" s="161">
        <v>33</v>
      </c>
    </row>
    <row r="18" spans="1:106">
      <c r="A18" s="16">
        <v>8</v>
      </c>
      <c r="B18" s="21"/>
      <c r="C18" s="167"/>
      <c r="D18" s="13" t="s">
        <v>19</v>
      </c>
      <c r="E18" s="13" t="s">
        <v>117</v>
      </c>
      <c r="F18" s="161"/>
      <c r="G18" s="161">
        <v>14</v>
      </c>
      <c r="H18" s="161">
        <v>218</v>
      </c>
      <c r="I18" s="161">
        <v>144</v>
      </c>
      <c r="J18" s="161">
        <v>371</v>
      </c>
      <c r="L18" s="161"/>
      <c r="M18" s="161">
        <v>1</v>
      </c>
      <c r="N18" s="161">
        <v>42</v>
      </c>
      <c r="O18" s="161"/>
      <c r="P18" s="161">
        <v>43</v>
      </c>
      <c r="Q18" s="161"/>
      <c r="R18" s="161"/>
      <c r="S18" s="161">
        <v>5</v>
      </c>
      <c r="T18" s="161">
        <v>14</v>
      </c>
      <c r="U18" s="161">
        <v>3</v>
      </c>
      <c r="V18" s="161">
        <v>22</v>
      </c>
      <c r="X18" s="20">
        <v>0</v>
      </c>
      <c r="Y18" s="161">
        <v>27</v>
      </c>
      <c r="Z18" s="161">
        <v>217</v>
      </c>
      <c r="AA18" s="130">
        <v>32</v>
      </c>
      <c r="AB18" s="20">
        <v>273</v>
      </c>
      <c r="AD18" s="20">
        <v>0</v>
      </c>
      <c r="AE18" s="161">
        <v>2</v>
      </c>
      <c r="AF18" s="161">
        <v>29</v>
      </c>
      <c r="AG18" s="130">
        <v>5</v>
      </c>
      <c r="AH18" s="20">
        <v>36</v>
      </c>
      <c r="AJ18" s="20">
        <v>5</v>
      </c>
      <c r="AK18" s="161">
        <v>13</v>
      </c>
      <c r="AL18" s="161">
        <v>108</v>
      </c>
      <c r="AM18" s="130">
        <v>11</v>
      </c>
      <c r="AN18" s="20">
        <v>136</v>
      </c>
      <c r="AP18" s="20">
        <v>2</v>
      </c>
      <c r="AQ18" s="161">
        <v>10</v>
      </c>
      <c r="AR18" s="161">
        <v>316</v>
      </c>
      <c r="AS18" s="130">
        <v>75</v>
      </c>
      <c r="AT18" s="161">
        <v>398</v>
      </c>
      <c r="AV18" s="20">
        <v>1</v>
      </c>
      <c r="AW18" s="161">
        <v>1</v>
      </c>
      <c r="AX18" s="161">
        <v>40</v>
      </c>
      <c r="AY18" s="146">
        <v>9</v>
      </c>
      <c r="AZ18" s="161">
        <v>51</v>
      </c>
      <c r="BA18" s="20"/>
      <c r="BB18" s="20">
        <v>29</v>
      </c>
      <c r="BC18" s="20">
        <v>88</v>
      </c>
      <c r="BD18" s="20">
        <v>533</v>
      </c>
      <c r="BE18" s="20">
        <v>72</v>
      </c>
      <c r="BF18" s="20">
        <v>716</v>
      </c>
      <c r="BH18" s="161">
        <v>2</v>
      </c>
      <c r="BI18" s="20">
        <v>1</v>
      </c>
      <c r="BJ18" s="20">
        <v>1</v>
      </c>
      <c r="BK18" s="20"/>
      <c r="BL18" s="20">
        <v>4</v>
      </c>
      <c r="BN18" s="161"/>
      <c r="BO18" s="161">
        <v>2</v>
      </c>
      <c r="BP18" s="161">
        <v>1</v>
      </c>
      <c r="BQ18" s="168">
        <v>2</v>
      </c>
      <c r="BR18" s="20">
        <v>5</v>
      </c>
      <c r="BT18" s="20">
        <v>1</v>
      </c>
      <c r="BU18" s="20">
        <v>9</v>
      </c>
      <c r="BV18" s="20">
        <v>20</v>
      </c>
      <c r="BW18" s="20">
        <v>0</v>
      </c>
      <c r="BX18" s="20">
        <v>30</v>
      </c>
      <c r="BY18" s="20"/>
      <c r="BZ18" s="20">
        <v>14</v>
      </c>
      <c r="CA18" s="161">
        <v>42</v>
      </c>
      <c r="CB18" s="161">
        <v>60</v>
      </c>
      <c r="CC18" s="161">
        <v>1</v>
      </c>
      <c r="CD18" s="20">
        <v>116</v>
      </c>
      <c r="CF18" s="20">
        <v>2</v>
      </c>
      <c r="CG18" s="161"/>
      <c r="CH18" s="161"/>
      <c r="CI18" s="161"/>
      <c r="CJ18" s="20">
        <v>2</v>
      </c>
      <c r="CK18" s="20"/>
      <c r="CL18" s="20">
        <v>63</v>
      </c>
      <c r="CM18" s="20">
        <v>9</v>
      </c>
      <c r="CN18" s="161">
        <v>2</v>
      </c>
      <c r="CO18" s="161"/>
      <c r="CP18" s="20">
        <v>73</v>
      </c>
      <c r="CR18" s="20">
        <v>32</v>
      </c>
      <c r="CS18" s="20">
        <v>4</v>
      </c>
      <c r="CT18" s="20">
        <v>1</v>
      </c>
      <c r="CU18" s="161"/>
      <c r="CV18" s="20">
        <v>37</v>
      </c>
      <c r="CW18" s="20"/>
      <c r="CX18" s="161"/>
      <c r="CY18" s="161"/>
      <c r="CZ18" s="161"/>
      <c r="DA18" s="161"/>
      <c r="DB18" s="161"/>
    </row>
    <row r="19" spans="1:106">
      <c r="A19" s="16">
        <v>9</v>
      </c>
      <c r="B19" s="21"/>
      <c r="C19" s="167"/>
      <c r="D19" s="13" t="s">
        <v>21</v>
      </c>
      <c r="E19" s="13" t="s">
        <v>118</v>
      </c>
      <c r="F19" s="161">
        <v>1</v>
      </c>
      <c r="G19" s="161">
        <v>8</v>
      </c>
      <c r="H19" s="161">
        <v>210</v>
      </c>
      <c r="I19" s="161">
        <v>188</v>
      </c>
      <c r="J19" s="161">
        <v>402</v>
      </c>
      <c r="L19" s="161"/>
      <c r="M19" s="161">
        <v>4</v>
      </c>
      <c r="N19" s="161">
        <v>21</v>
      </c>
      <c r="O19" s="161">
        <v>1</v>
      </c>
      <c r="P19" s="161">
        <v>26</v>
      </c>
      <c r="Q19" s="161"/>
      <c r="R19" s="161">
        <v>1</v>
      </c>
      <c r="S19" s="161">
        <v>4</v>
      </c>
      <c r="T19" s="161">
        <v>3</v>
      </c>
      <c r="U19" s="161">
        <v>1</v>
      </c>
      <c r="V19" s="161">
        <v>9</v>
      </c>
      <c r="X19" s="20">
        <v>0</v>
      </c>
      <c r="Y19" s="161">
        <v>18</v>
      </c>
      <c r="Z19" s="161">
        <v>140</v>
      </c>
      <c r="AA19" s="130">
        <v>16</v>
      </c>
      <c r="AB19" s="20">
        <v>170</v>
      </c>
      <c r="AD19" s="20">
        <v>1</v>
      </c>
      <c r="AE19" s="161">
        <v>7</v>
      </c>
      <c r="AF19" s="161">
        <v>59</v>
      </c>
      <c r="AG19" s="130">
        <v>12</v>
      </c>
      <c r="AH19" s="20">
        <v>79</v>
      </c>
      <c r="AJ19" s="20">
        <v>4</v>
      </c>
      <c r="AK19" s="161">
        <v>18</v>
      </c>
      <c r="AL19" s="161">
        <v>89</v>
      </c>
      <c r="AM19" s="130">
        <v>19</v>
      </c>
      <c r="AN19" s="20">
        <v>130</v>
      </c>
      <c r="AP19" s="20">
        <v>2</v>
      </c>
      <c r="AQ19" s="161">
        <v>8</v>
      </c>
      <c r="AR19" s="161">
        <v>107</v>
      </c>
      <c r="AS19" s="130">
        <v>31</v>
      </c>
      <c r="AT19" s="161">
        <v>146</v>
      </c>
      <c r="AV19" s="20">
        <v>0</v>
      </c>
      <c r="AW19" s="161">
        <v>3</v>
      </c>
      <c r="AX19" s="161">
        <v>73</v>
      </c>
      <c r="AY19" s="146">
        <v>11</v>
      </c>
      <c r="AZ19" s="161">
        <v>84</v>
      </c>
      <c r="BA19" s="20"/>
      <c r="BB19" s="20">
        <v>63</v>
      </c>
      <c r="BC19" s="20">
        <v>92</v>
      </c>
      <c r="BD19" s="20">
        <v>671</v>
      </c>
      <c r="BE19" s="20">
        <v>111</v>
      </c>
      <c r="BF19" s="20">
        <v>930</v>
      </c>
      <c r="BH19" s="161">
        <v>0</v>
      </c>
      <c r="BI19" s="20">
        <v>1</v>
      </c>
      <c r="BJ19" s="20">
        <v>1</v>
      </c>
      <c r="BK19" s="20"/>
      <c r="BL19" s="20">
        <v>2</v>
      </c>
      <c r="BN19" s="161"/>
      <c r="BO19" s="161"/>
      <c r="BP19" s="161">
        <v>3</v>
      </c>
      <c r="BQ19" s="168"/>
      <c r="BR19" s="20">
        <v>3</v>
      </c>
      <c r="BT19" s="20">
        <v>2</v>
      </c>
      <c r="BU19" s="20">
        <v>13</v>
      </c>
      <c r="BV19" s="20">
        <v>16</v>
      </c>
      <c r="BW19" s="20">
        <v>0</v>
      </c>
      <c r="BX19" s="20">
        <v>31</v>
      </c>
      <c r="BY19" s="20"/>
      <c r="BZ19" s="20">
        <v>31</v>
      </c>
      <c r="CA19" s="161">
        <v>23</v>
      </c>
      <c r="CB19" s="161">
        <v>36</v>
      </c>
      <c r="CC19" s="161">
        <v>1</v>
      </c>
      <c r="CD19" s="20">
        <v>91</v>
      </c>
      <c r="CF19" s="20">
        <v>10</v>
      </c>
      <c r="CG19" s="161"/>
      <c r="CH19" s="161"/>
      <c r="CI19" s="161"/>
      <c r="CJ19" s="20">
        <v>10</v>
      </c>
      <c r="CK19" s="20"/>
      <c r="CL19" s="20">
        <v>93</v>
      </c>
      <c r="CM19" s="20">
        <v>5</v>
      </c>
      <c r="CN19" s="161"/>
      <c r="CO19" s="161"/>
      <c r="CP19" s="20">
        <v>98</v>
      </c>
      <c r="CR19" s="20">
        <v>126</v>
      </c>
      <c r="CS19" s="20">
        <v>4</v>
      </c>
      <c r="CT19" s="20">
        <v>2</v>
      </c>
      <c r="CU19" s="161"/>
      <c r="CV19" s="20">
        <v>132</v>
      </c>
      <c r="CW19" s="20"/>
      <c r="CX19" s="161"/>
      <c r="CY19" s="161"/>
      <c r="CZ19" s="161"/>
      <c r="DA19" s="161"/>
      <c r="DB19" s="161"/>
    </row>
    <row r="20" spans="1:106">
      <c r="A20" s="16">
        <v>10</v>
      </c>
      <c r="B20" s="21"/>
      <c r="C20" s="167"/>
      <c r="D20" s="13" t="s">
        <v>23</v>
      </c>
      <c r="E20" s="13" t="s">
        <v>119</v>
      </c>
      <c r="F20" s="161">
        <v>2</v>
      </c>
      <c r="G20" s="161">
        <v>25</v>
      </c>
      <c r="H20" s="161">
        <v>478</v>
      </c>
      <c r="I20" s="161">
        <v>325</v>
      </c>
      <c r="J20" s="161">
        <v>821</v>
      </c>
      <c r="L20" s="161"/>
      <c r="M20" s="161">
        <v>1</v>
      </c>
      <c r="N20" s="161">
        <v>33</v>
      </c>
      <c r="O20" s="161">
        <v>2</v>
      </c>
      <c r="P20" s="161">
        <v>36</v>
      </c>
      <c r="Q20" s="161"/>
      <c r="R20" s="161"/>
      <c r="S20" s="161">
        <v>1</v>
      </c>
      <c r="T20" s="161">
        <v>7</v>
      </c>
      <c r="U20" s="161">
        <v>1</v>
      </c>
      <c r="V20" s="161">
        <v>9</v>
      </c>
      <c r="X20" s="20">
        <v>3</v>
      </c>
      <c r="Y20" s="161">
        <v>43</v>
      </c>
      <c r="Z20" s="161">
        <v>300</v>
      </c>
      <c r="AA20" s="130">
        <v>71</v>
      </c>
      <c r="AB20" s="20">
        <v>405</v>
      </c>
      <c r="AD20" s="20">
        <v>1</v>
      </c>
      <c r="AE20" s="161">
        <v>5</v>
      </c>
      <c r="AF20" s="161">
        <v>43</v>
      </c>
      <c r="AG20" s="130">
        <v>18</v>
      </c>
      <c r="AH20" s="20">
        <v>66</v>
      </c>
      <c r="AJ20" s="20">
        <v>16</v>
      </c>
      <c r="AK20" s="161">
        <v>42</v>
      </c>
      <c r="AL20" s="161">
        <v>440</v>
      </c>
      <c r="AM20" s="130">
        <v>90</v>
      </c>
      <c r="AN20" s="20">
        <v>582</v>
      </c>
      <c r="AP20" s="20">
        <v>2</v>
      </c>
      <c r="AQ20" s="161">
        <v>18</v>
      </c>
      <c r="AR20" s="161">
        <v>434</v>
      </c>
      <c r="AS20" s="130">
        <v>149</v>
      </c>
      <c r="AT20" s="161">
        <v>592</v>
      </c>
      <c r="AV20" s="20">
        <v>3</v>
      </c>
      <c r="AW20" s="161">
        <v>6</v>
      </c>
      <c r="AX20" s="161">
        <v>78</v>
      </c>
      <c r="AY20" s="146">
        <v>13</v>
      </c>
      <c r="AZ20" s="161">
        <v>99</v>
      </c>
      <c r="BA20" s="20"/>
      <c r="BB20" s="20">
        <v>60</v>
      </c>
      <c r="BC20" s="20">
        <v>165</v>
      </c>
      <c r="BD20" s="20">
        <v>1090</v>
      </c>
      <c r="BE20" s="20">
        <v>115</v>
      </c>
      <c r="BF20" s="20">
        <v>1411</v>
      </c>
      <c r="BH20" s="161">
        <v>7</v>
      </c>
      <c r="BI20" s="20">
        <v>7</v>
      </c>
      <c r="BJ20" s="20">
        <v>4</v>
      </c>
      <c r="BK20" s="20"/>
      <c r="BL20" s="20">
        <v>18</v>
      </c>
      <c r="BN20" s="161"/>
      <c r="BO20" s="161">
        <v>4</v>
      </c>
      <c r="BP20" s="161">
        <v>5</v>
      </c>
      <c r="BQ20" s="168">
        <v>4</v>
      </c>
      <c r="BR20" s="20">
        <v>13</v>
      </c>
      <c r="BT20" s="20">
        <v>2</v>
      </c>
      <c r="BU20" s="20">
        <v>28</v>
      </c>
      <c r="BV20" s="20">
        <v>51</v>
      </c>
      <c r="BW20" s="20">
        <v>0</v>
      </c>
      <c r="BX20" s="20">
        <v>80</v>
      </c>
      <c r="BY20" s="20"/>
      <c r="BZ20" s="20">
        <v>29</v>
      </c>
      <c r="CA20" s="161">
        <v>54</v>
      </c>
      <c r="CB20" s="161">
        <v>89</v>
      </c>
      <c r="CC20" s="161">
        <v>3</v>
      </c>
      <c r="CD20" s="20">
        <v>168</v>
      </c>
      <c r="CF20" s="20">
        <v>18</v>
      </c>
      <c r="CG20" s="161">
        <v>1</v>
      </c>
      <c r="CH20" s="161">
        <v>1</v>
      </c>
      <c r="CI20" s="161"/>
      <c r="CJ20" s="20">
        <v>20</v>
      </c>
      <c r="CK20" s="20"/>
      <c r="CL20" s="20">
        <v>141</v>
      </c>
      <c r="CM20" s="20">
        <v>8</v>
      </c>
      <c r="CN20" s="161"/>
      <c r="CO20" s="161"/>
      <c r="CP20" s="20">
        <v>149</v>
      </c>
      <c r="CR20" s="20">
        <v>295</v>
      </c>
      <c r="CS20" s="20">
        <v>17</v>
      </c>
      <c r="CT20" s="20">
        <v>11</v>
      </c>
      <c r="CU20" s="161"/>
      <c r="CV20" s="20">
        <v>321</v>
      </c>
      <c r="CW20" s="20"/>
      <c r="CX20" s="161"/>
      <c r="CY20" s="161"/>
      <c r="CZ20" s="161"/>
      <c r="DA20" s="161"/>
      <c r="DB20" s="161"/>
    </row>
    <row r="21" spans="1:106">
      <c r="A21" s="16">
        <v>11</v>
      </c>
      <c r="B21" s="21"/>
      <c r="C21" s="167"/>
      <c r="D21" s="13" t="s">
        <v>25</v>
      </c>
      <c r="E21" s="13" t="s">
        <v>120</v>
      </c>
      <c r="F21" s="161">
        <v>4</v>
      </c>
      <c r="G21" s="161">
        <v>10</v>
      </c>
      <c r="H21" s="161">
        <v>361</v>
      </c>
      <c r="I21" s="161">
        <v>304</v>
      </c>
      <c r="J21" s="161">
        <v>667</v>
      </c>
      <c r="L21" s="161"/>
      <c r="M21" s="161">
        <v>7</v>
      </c>
      <c r="N21" s="161">
        <v>87</v>
      </c>
      <c r="O21" s="161">
        <v>4</v>
      </c>
      <c r="P21" s="161">
        <v>96</v>
      </c>
      <c r="Q21" s="161"/>
      <c r="R21" s="161">
        <v>1</v>
      </c>
      <c r="S21" s="161">
        <v>5</v>
      </c>
      <c r="T21" s="161">
        <v>2</v>
      </c>
      <c r="U21" s="161">
        <v>3</v>
      </c>
      <c r="V21" s="161">
        <v>11</v>
      </c>
      <c r="X21" s="20">
        <v>2</v>
      </c>
      <c r="Y21" s="161">
        <v>49</v>
      </c>
      <c r="Z21" s="161">
        <v>457</v>
      </c>
      <c r="AA21" s="130">
        <v>106</v>
      </c>
      <c r="AB21" s="20">
        <v>607</v>
      </c>
      <c r="AD21" s="20">
        <v>2</v>
      </c>
      <c r="AE21" s="161">
        <v>6</v>
      </c>
      <c r="AF21" s="161">
        <v>52</v>
      </c>
      <c r="AG21" s="130">
        <v>25</v>
      </c>
      <c r="AH21" s="20">
        <v>81</v>
      </c>
      <c r="AJ21" s="20">
        <v>8</v>
      </c>
      <c r="AK21" s="161">
        <v>32</v>
      </c>
      <c r="AL21" s="161">
        <v>428</v>
      </c>
      <c r="AM21" s="130">
        <v>125</v>
      </c>
      <c r="AN21" s="20">
        <v>589</v>
      </c>
      <c r="AP21" s="20">
        <v>2</v>
      </c>
      <c r="AQ21" s="161">
        <v>26</v>
      </c>
      <c r="AR21" s="161">
        <v>693</v>
      </c>
      <c r="AS21" s="130">
        <v>223</v>
      </c>
      <c r="AT21" s="161">
        <v>932</v>
      </c>
      <c r="AV21" s="20">
        <v>7</v>
      </c>
      <c r="AW21" s="161">
        <v>8</v>
      </c>
      <c r="AX21" s="161">
        <v>46</v>
      </c>
      <c r="AY21" s="146">
        <v>18</v>
      </c>
      <c r="AZ21" s="161">
        <v>78</v>
      </c>
      <c r="BA21" s="20"/>
      <c r="BB21" s="20">
        <v>27</v>
      </c>
      <c r="BC21" s="20">
        <v>112</v>
      </c>
      <c r="BD21" s="20">
        <v>832</v>
      </c>
      <c r="BE21" s="20">
        <v>99</v>
      </c>
      <c r="BF21" s="20">
        <v>1060</v>
      </c>
      <c r="BH21" s="161">
        <v>3</v>
      </c>
      <c r="BI21" s="20">
        <v>1</v>
      </c>
      <c r="BJ21" s="20">
        <v>2</v>
      </c>
      <c r="BK21" s="20"/>
      <c r="BL21" s="20">
        <v>5</v>
      </c>
      <c r="BN21" s="161"/>
      <c r="BO21" s="161">
        <v>2</v>
      </c>
      <c r="BP21" s="161">
        <v>17</v>
      </c>
      <c r="BQ21" s="168">
        <v>10</v>
      </c>
      <c r="BR21" s="20">
        <v>29</v>
      </c>
      <c r="BT21" s="20">
        <v>4</v>
      </c>
      <c r="BU21" s="20">
        <v>20</v>
      </c>
      <c r="BV21" s="20">
        <v>22</v>
      </c>
      <c r="BW21" s="20">
        <v>1</v>
      </c>
      <c r="BX21" s="20">
        <v>47</v>
      </c>
      <c r="BY21" s="20"/>
      <c r="BZ21" s="20">
        <v>36</v>
      </c>
      <c r="CA21" s="161">
        <v>52</v>
      </c>
      <c r="CB21" s="161">
        <v>92</v>
      </c>
      <c r="CC21" s="161">
        <v>3</v>
      </c>
      <c r="CD21" s="20">
        <v>181</v>
      </c>
      <c r="CF21" s="20">
        <v>6</v>
      </c>
      <c r="CG21" s="161"/>
      <c r="CH21" s="161"/>
      <c r="CI21" s="161"/>
      <c r="CJ21" s="20">
        <v>6</v>
      </c>
      <c r="CK21" s="20"/>
      <c r="CL21" s="20">
        <v>214</v>
      </c>
      <c r="CM21" s="20">
        <v>9</v>
      </c>
      <c r="CN21" s="161"/>
      <c r="CO21" s="161"/>
      <c r="CP21" s="20">
        <v>220</v>
      </c>
      <c r="CR21" s="20">
        <v>114</v>
      </c>
      <c r="CS21" s="20">
        <v>2</v>
      </c>
      <c r="CT21" s="20">
        <v>2</v>
      </c>
      <c r="CU21" s="161"/>
      <c r="CV21" s="20">
        <v>117</v>
      </c>
      <c r="CW21" s="20"/>
      <c r="CX21" s="161">
        <v>2</v>
      </c>
      <c r="CY21" s="161">
        <v>6</v>
      </c>
      <c r="CZ21" s="161">
        <v>10</v>
      </c>
      <c r="DA21" s="161">
        <v>1</v>
      </c>
      <c r="DB21" s="161">
        <v>19</v>
      </c>
    </row>
    <row r="22" spans="1:106">
      <c r="A22" s="16">
        <v>12</v>
      </c>
      <c r="B22" s="21"/>
      <c r="C22" s="167"/>
      <c r="D22" s="13" t="s">
        <v>27</v>
      </c>
      <c r="E22" s="13" t="s">
        <v>121</v>
      </c>
      <c r="F22" s="161"/>
      <c r="G22" s="161">
        <v>9</v>
      </c>
      <c r="H22" s="161">
        <v>149</v>
      </c>
      <c r="I22" s="161">
        <v>73</v>
      </c>
      <c r="J22" s="161">
        <v>229</v>
      </c>
      <c r="L22" s="161"/>
      <c r="M22" s="161">
        <v>1</v>
      </c>
      <c r="N22" s="161">
        <v>19</v>
      </c>
      <c r="O22" s="161">
        <v>2</v>
      </c>
      <c r="P22" s="161">
        <v>22</v>
      </c>
      <c r="Q22" s="161"/>
      <c r="R22" s="161"/>
      <c r="S22" s="161">
        <v>1</v>
      </c>
      <c r="T22" s="161">
        <v>2</v>
      </c>
      <c r="U22" s="161"/>
      <c r="V22" s="161">
        <v>3</v>
      </c>
      <c r="X22" s="20">
        <v>0</v>
      </c>
      <c r="Y22" s="161">
        <v>31</v>
      </c>
      <c r="Z22" s="161">
        <v>204</v>
      </c>
      <c r="AA22" s="130">
        <v>21</v>
      </c>
      <c r="AB22" s="20">
        <v>254</v>
      </c>
      <c r="AD22" s="20">
        <v>2</v>
      </c>
      <c r="AE22" s="161">
        <v>7</v>
      </c>
      <c r="AF22" s="161">
        <v>36</v>
      </c>
      <c r="AG22" s="130">
        <v>9</v>
      </c>
      <c r="AH22" s="20">
        <v>52</v>
      </c>
      <c r="AJ22" s="20">
        <v>3</v>
      </c>
      <c r="AK22" s="161">
        <v>9</v>
      </c>
      <c r="AL22" s="161">
        <v>93</v>
      </c>
      <c r="AM22" s="130">
        <v>33</v>
      </c>
      <c r="AN22" s="20">
        <v>136</v>
      </c>
      <c r="AP22" s="20">
        <v>0</v>
      </c>
      <c r="AQ22" s="161">
        <v>14</v>
      </c>
      <c r="AR22" s="161">
        <v>317</v>
      </c>
      <c r="AS22" s="130">
        <v>144</v>
      </c>
      <c r="AT22" s="161">
        <v>471</v>
      </c>
      <c r="AV22" s="20">
        <v>1</v>
      </c>
      <c r="AW22" s="161">
        <v>2</v>
      </c>
      <c r="AX22" s="161">
        <v>70</v>
      </c>
      <c r="AY22" s="146">
        <v>15</v>
      </c>
      <c r="AZ22" s="161">
        <v>88</v>
      </c>
      <c r="BA22" s="20"/>
      <c r="BB22" s="20">
        <v>19</v>
      </c>
      <c r="BC22" s="20">
        <v>50</v>
      </c>
      <c r="BD22" s="20">
        <v>357</v>
      </c>
      <c r="BE22" s="20">
        <v>33</v>
      </c>
      <c r="BF22" s="20">
        <v>453</v>
      </c>
      <c r="BH22" s="161">
        <v>3</v>
      </c>
      <c r="BI22" s="20">
        <v>0</v>
      </c>
      <c r="BJ22" s="20">
        <v>0</v>
      </c>
      <c r="BK22" s="20"/>
      <c r="BL22" s="20">
        <v>3</v>
      </c>
      <c r="BN22" s="161"/>
      <c r="BO22" s="161"/>
      <c r="BP22" s="161">
        <v>4</v>
      </c>
      <c r="BQ22" s="168">
        <v>1</v>
      </c>
      <c r="BR22" s="20">
        <v>5</v>
      </c>
      <c r="BT22" s="20">
        <v>0</v>
      </c>
      <c r="BU22" s="20">
        <v>7</v>
      </c>
      <c r="BV22" s="20">
        <v>11</v>
      </c>
      <c r="BW22" s="20">
        <v>1</v>
      </c>
      <c r="BX22" s="20">
        <v>18</v>
      </c>
      <c r="BY22" s="20"/>
      <c r="BZ22" s="20">
        <v>10</v>
      </c>
      <c r="CA22" s="161">
        <v>10</v>
      </c>
      <c r="CB22" s="161">
        <v>55</v>
      </c>
      <c r="CC22" s="161">
        <v>4</v>
      </c>
      <c r="CD22" s="20">
        <v>79</v>
      </c>
      <c r="CF22" s="20">
        <v>1</v>
      </c>
      <c r="CG22" s="161"/>
      <c r="CH22" s="161"/>
      <c r="CI22" s="161"/>
      <c r="CJ22" s="20">
        <v>1</v>
      </c>
      <c r="CK22" s="20"/>
      <c r="CL22" s="20">
        <v>71</v>
      </c>
      <c r="CM22" s="20">
        <v>2</v>
      </c>
      <c r="CN22" s="161"/>
      <c r="CO22" s="161"/>
      <c r="CP22" s="20">
        <v>73</v>
      </c>
      <c r="CR22" s="20">
        <v>26</v>
      </c>
      <c r="CS22" s="20">
        <v>2</v>
      </c>
      <c r="CT22" s="20">
        <v>2</v>
      </c>
      <c r="CU22" s="161"/>
      <c r="CV22" s="20">
        <v>29</v>
      </c>
      <c r="CW22" s="20"/>
      <c r="CX22" s="161"/>
      <c r="CY22" s="161"/>
      <c r="CZ22" s="161"/>
      <c r="DA22" s="161"/>
      <c r="DB22" s="161"/>
    </row>
    <row r="23" spans="1:106">
      <c r="A23" s="16">
        <v>13</v>
      </c>
      <c r="B23" s="21"/>
      <c r="C23" s="167"/>
      <c r="D23" s="13" t="s">
        <v>29</v>
      </c>
      <c r="E23" s="13" t="s">
        <v>122</v>
      </c>
      <c r="F23" s="161"/>
      <c r="G23" s="161">
        <v>3</v>
      </c>
      <c r="H23" s="161">
        <v>269</v>
      </c>
      <c r="I23" s="161">
        <v>135</v>
      </c>
      <c r="J23" s="161">
        <v>403</v>
      </c>
      <c r="L23" s="161"/>
      <c r="M23" s="161">
        <v>2</v>
      </c>
      <c r="N23" s="161">
        <v>37</v>
      </c>
      <c r="O23" s="161">
        <v>2</v>
      </c>
      <c r="P23" s="161">
        <v>41</v>
      </c>
      <c r="Q23" s="161"/>
      <c r="R23" s="161"/>
      <c r="S23" s="161">
        <v>1</v>
      </c>
      <c r="T23" s="161">
        <v>4</v>
      </c>
      <c r="U23" s="161"/>
      <c r="V23" s="161">
        <v>5</v>
      </c>
      <c r="X23" s="20">
        <v>6</v>
      </c>
      <c r="Y23" s="161">
        <v>30</v>
      </c>
      <c r="Z23" s="161">
        <v>215</v>
      </c>
      <c r="AA23" s="130">
        <v>43</v>
      </c>
      <c r="AB23" s="20">
        <v>288</v>
      </c>
      <c r="AD23" s="20">
        <v>2</v>
      </c>
      <c r="AE23" s="161">
        <v>4</v>
      </c>
      <c r="AF23" s="161">
        <v>46</v>
      </c>
      <c r="AG23" s="130">
        <v>8</v>
      </c>
      <c r="AH23" s="20">
        <v>59</v>
      </c>
      <c r="AJ23" s="20">
        <v>5</v>
      </c>
      <c r="AK23" s="161">
        <v>18</v>
      </c>
      <c r="AL23" s="161">
        <v>252</v>
      </c>
      <c r="AM23" s="130">
        <v>42</v>
      </c>
      <c r="AN23" s="20">
        <v>312</v>
      </c>
      <c r="AP23" s="20">
        <v>1</v>
      </c>
      <c r="AQ23" s="161">
        <v>6</v>
      </c>
      <c r="AR23" s="161">
        <v>158</v>
      </c>
      <c r="AS23" s="130">
        <v>30</v>
      </c>
      <c r="AT23" s="161">
        <v>193</v>
      </c>
      <c r="AV23" s="20">
        <v>0</v>
      </c>
      <c r="AW23" s="161">
        <v>5</v>
      </c>
      <c r="AX23" s="161">
        <v>14</v>
      </c>
      <c r="AY23" s="146">
        <v>1</v>
      </c>
      <c r="AZ23" s="161">
        <v>20</v>
      </c>
      <c r="BA23" s="20"/>
      <c r="BB23" s="20">
        <v>45</v>
      </c>
      <c r="BC23" s="20">
        <v>92</v>
      </c>
      <c r="BD23" s="20">
        <v>749</v>
      </c>
      <c r="BE23" s="20">
        <v>52</v>
      </c>
      <c r="BF23" s="20">
        <v>929</v>
      </c>
      <c r="BH23" s="161">
        <v>0</v>
      </c>
      <c r="BI23" s="20">
        <v>0</v>
      </c>
      <c r="BJ23" s="20">
        <v>0</v>
      </c>
      <c r="BK23" s="20"/>
      <c r="BL23" s="20">
        <v>0</v>
      </c>
      <c r="BN23" s="161">
        <v>1</v>
      </c>
      <c r="BO23" s="161"/>
      <c r="BP23" s="161"/>
      <c r="BQ23" s="168"/>
      <c r="BR23" s="20">
        <v>1</v>
      </c>
      <c r="BT23" s="20">
        <v>1</v>
      </c>
      <c r="BU23" s="20">
        <v>10</v>
      </c>
      <c r="BV23" s="20">
        <v>16</v>
      </c>
      <c r="BW23" s="20">
        <v>2</v>
      </c>
      <c r="BX23" s="20">
        <v>29</v>
      </c>
      <c r="BY23" s="20"/>
      <c r="BZ23" s="20">
        <v>43</v>
      </c>
      <c r="CA23" s="161">
        <v>85</v>
      </c>
      <c r="CB23" s="161">
        <v>101</v>
      </c>
      <c r="CC23" s="161">
        <v>2</v>
      </c>
      <c r="CD23" s="20">
        <v>221</v>
      </c>
      <c r="CF23" s="20">
        <v>4</v>
      </c>
      <c r="CG23" s="161"/>
      <c r="CH23" s="161"/>
      <c r="CI23" s="161"/>
      <c r="CJ23" s="20">
        <v>4</v>
      </c>
      <c r="CK23" s="20"/>
      <c r="CL23" s="20">
        <v>93</v>
      </c>
      <c r="CM23" s="20">
        <v>4</v>
      </c>
      <c r="CN23" s="161"/>
      <c r="CO23" s="161"/>
      <c r="CP23" s="20">
        <v>97</v>
      </c>
      <c r="CR23" s="20">
        <v>87</v>
      </c>
      <c r="CS23" s="20">
        <v>14</v>
      </c>
      <c r="CT23" s="20">
        <v>1</v>
      </c>
      <c r="CU23" s="161"/>
      <c r="CV23" s="20">
        <v>101</v>
      </c>
      <c r="CW23" s="20"/>
      <c r="CX23" s="161"/>
      <c r="CY23" s="161">
        <v>1</v>
      </c>
      <c r="CZ23" s="161">
        <v>1</v>
      </c>
      <c r="DA23" s="161"/>
      <c r="DB23" s="161">
        <v>2</v>
      </c>
    </row>
    <row r="24" spans="1:106">
      <c r="A24" s="16">
        <v>14</v>
      </c>
      <c r="B24" s="21"/>
      <c r="C24" s="167"/>
      <c r="D24" s="13" t="s">
        <v>31</v>
      </c>
      <c r="E24" s="13" t="s">
        <v>123</v>
      </c>
      <c r="F24" s="161"/>
      <c r="G24" s="161">
        <v>24</v>
      </c>
      <c r="H24" s="161">
        <v>606</v>
      </c>
      <c r="I24" s="161">
        <v>397</v>
      </c>
      <c r="J24" s="161">
        <v>1015</v>
      </c>
      <c r="L24" s="161"/>
      <c r="M24" s="161">
        <v>3</v>
      </c>
      <c r="N24" s="161">
        <v>26</v>
      </c>
      <c r="O24" s="161">
        <v>2</v>
      </c>
      <c r="P24" s="161">
        <v>31</v>
      </c>
      <c r="Q24" s="161"/>
      <c r="R24" s="161">
        <v>1</v>
      </c>
      <c r="S24" s="161">
        <v>1</v>
      </c>
      <c r="T24" s="161">
        <v>6</v>
      </c>
      <c r="U24" s="161">
        <v>3</v>
      </c>
      <c r="V24" s="161">
        <v>11</v>
      </c>
      <c r="X24" s="20">
        <v>2</v>
      </c>
      <c r="Y24" s="161">
        <v>31</v>
      </c>
      <c r="Z24" s="161">
        <v>263</v>
      </c>
      <c r="AA24" s="130">
        <v>48</v>
      </c>
      <c r="AB24" s="20">
        <v>340</v>
      </c>
      <c r="AD24" s="20">
        <v>1</v>
      </c>
      <c r="AE24" s="161">
        <v>6</v>
      </c>
      <c r="AF24" s="161">
        <v>40</v>
      </c>
      <c r="AG24" s="130">
        <v>6</v>
      </c>
      <c r="AH24" s="20">
        <v>53</v>
      </c>
      <c r="AJ24" s="20">
        <v>3</v>
      </c>
      <c r="AK24" s="161">
        <v>41</v>
      </c>
      <c r="AL24" s="161">
        <v>218</v>
      </c>
      <c r="AM24" s="130">
        <v>23</v>
      </c>
      <c r="AN24" s="20">
        <v>283</v>
      </c>
      <c r="AP24" s="20">
        <v>2</v>
      </c>
      <c r="AQ24" s="161">
        <v>13</v>
      </c>
      <c r="AR24" s="161">
        <v>347</v>
      </c>
      <c r="AS24" s="130">
        <v>54</v>
      </c>
      <c r="AT24" s="161">
        <v>409</v>
      </c>
      <c r="AV24" s="20">
        <v>0</v>
      </c>
      <c r="AW24" s="161">
        <v>6</v>
      </c>
      <c r="AX24" s="161">
        <v>161</v>
      </c>
      <c r="AY24" s="146">
        <v>9</v>
      </c>
      <c r="AZ24" s="161">
        <v>176</v>
      </c>
      <c r="BA24" s="20"/>
      <c r="BB24" s="20">
        <v>37</v>
      </c>
      <c r="BC24" s="20">
        <v>123</v>
      </c>
      <c r="BD24" s="20">
        <v>729</v>
      </c>
      <c r="BE24" s="20">
        <v>37</v>
      </c>
      <c r="BF24" s="20">
        <v>918</v>
      </c>
      <c r="BH24" s="161">
        <v>3</v>
      </c>
      <c r="BI24" s="20">
        <v>3</v>
      </c>
      <c r="BJ24" s="20">
        <v>4</v>
      </c>
      <c r="BK24" s="20"/>
      <c r="BL24" s="20">
        <v>10</v>
      </c>
      <c r="BN24" s="161">
        <v>1</v>
      </c>
      <c r="BO24" s="161"/>
      <c r="BP24" s="161">
        <v>1</v>
      </c>
      <c r="BQ24" s="168">
        <v>1</v>
      </c>
      <c r="BR24" s="20">
        <v>3</v>
      </c>
      <c r="BT24" s="20">
        <v>2</v>
      </c>
      <c r="BU24" s="20">
        <v>19</v>
      </c>
      <c r="BV24" s="20">
        <v>22</v>
      </c>
      <c r="BW24" s="20">
        <v>1</v>
      </c>
      <c r="BX24" s="20">
        <v>44</v>
      </c>
      <c r="BY24" s="20"/>
      <c r="BZ24" s="20">
        <v>24</v>
      </c>
      <c r="CA24" s="161">
        <v>55</v>
      </c>
      <c r="CB24" s="161">
        <v>59</v>
      </c>
      <c r="CC24" s="161">
        <v>2</v>
      </c>
      <c r="CD24" s="20">
        <v>139</v>
      </c>
      <c r="CF24" s="20">
        <v>3</v>
      </c>
      <c r="CG24" s="161"/>
      <c r="CH24" s="161"/>
      <c r="CI24" s="161"/>
      <c r="CJ24" s="20">
        <v>3</v>
      </c>
      <c r="CK24" s="20"/>
      <c r="CL24" s="20">
        <v>150</v>
      </c>
      <c r="CM24" s="20">
        <v>3</v>
      </c>
      <c r="CN24" s="161"/>
      <c r="CO24" s="161"/>
      <c r="CP24" s="20">
        <v>151</v>
      </c>
      <c r="CR24" s="20">
        <v>115</v>
      </c>
      <c r="CS24" s="20">
        <v>2</v>
      </c>
      <c r="CT24" s="20">
        <v>1</v>
      </c>
      <c r="CU24" s="161"/>
      <c r="CV24" s="20">
        <v>118</v>
      </c>
      <c r="CW24" s="20"/>
      <c r="CX24" s="161"/>
      <c r="CY24" s="161"/>
      <c r="CZ24" s="161">
        <v>1</v>
      </c>
      <c r="DA24" s="161"/>
      <c r="DB24" s="161">
        <v>1</v>
      </c>
    </row>
    <row r="25" spans="1:106">
      <c r="A25" s="16">
        <v>15</v>
      </c>
      <c r="B25" s="21"/>
      <c r="C25" s="167"/>
      <c r="D25" s="13" t="s">
        <v>33</v>
      </c>
      <c r="E25" s="13" t="s">
        <v>124</v>
      </c>
      <c r="F25" s="161"/>
      <c r="G25" s="161">
        <v>22</v>
      </c>
      <c r="H25" s="161">
        <v>263</v>
      </c>
      <c r="I25" s="161">
        <v>212</v>
      </c>
      <c r="J25" s="161">
        <v>489</v>
      </c>
      <c r="L25" s="161"/>
      <c r="M25" s="161">
        <v>1</v>
      </c>
      <c r="N25" s="161">
        <v>39</v>
      </c>
      <c r="O25" s="161">
        <v>2</v>
      </c>
      <c r="P25" s="161">
        <v>41</v>
      </c>
      <c r="Q25" s="161"/>
      <c r="R25" s="161"/>
      <c r="S25" s="161"/>
      <c r="T25" s="161">
        <v>12</v>
      </c>
      <c r="U25" s="161">
        <v>1</v>
      </c>
      <c r="V25" s="161">
        <v>13</v>
      </c>
      <c r="X25" s="20">
        <v>1</v>
      </c>
      <c r="Y25" s="161">
        <v>28</v>
      </c>
      <c r="Z25" s="161">
        <v>279</v>
      </c>
      <c r="AA25" s="130">
        <v>36</v>
      </c>
      <c r="AB25" s="20">
        <v>340</v>
      </c>
      <c r="AD25" s="20">
        <v>2</v>
      </c>
      <c r="AE25" s="161">
        <v>2</v>
      </c>
      <c r="AF25" s="161">
        <v>42</v>
      </c>
      <c r="AG25" s="130">
        <v>9</v>
      </c>
      <c r="AH25" s="20">
        <v>55</v>
      </c>
      <c r="AJ25" s="20">
        <v>10</v>
      </c>
      <c r="AK25" s="161">
        <v>33</v>
      </c>
      <c r="AL25" s="161">
        <v>507</v>
      </c>
      <c r="AM25" s="130">
        <v>131</v>
      </c>
      <c r="AN25" s="20">
        <v>673</v>
      </c>
      <c r="AP25" s="20">
        <v>0</v>
      </c>
      <c r="AQ25" s="161">
        <v>7</v>
      </c>
      <c r="AR25" s="161">
        <v>274</v>
      </c>
      <c r="AS25" s="130">
        <v>29</v>
      </c>
      <c r="AT25" s="161">
        <v>308</v>
      </c>
      <c r="AV25" s="20">
        <v>1</v>
      </c>
      <c r="AW25" s="161">
        <v>2</v>
      </c>
      <c r="AX25" s="161">
        <v>30</v>
      </c>
      <c r="AY25" s="146">
        <v>5</v>
      </c>
      <c r="AZ25" s="161">
        <v>38</v>
      </c>
      <c r="BA25" s="20"/>
      <c r="BB25" s="20">
        <v>45</v>
      </c>
      <c r="BC25" s="20">
        <v>111</v>
      </c>
      <c r="BD25" s="20">
        <v>697</v>
      </c>
      <c r="BE25" s="20">
        <v>93</v>
      </c>
      <c r="BF25" s="20">
        <v>934</v>
      </c>
      <c r="BH25" s="161">
        <v>2</v>
      </c>
      <c r="BI25" s="20">
        <v>2</v>
      </c>
      <c r="BJ25" s="20">
        <v>1</v>
      </c>
      <c r="BK25" s="20"/>
      <c r="BL25" s="20">
        <v>5</v>
      </c>
      <c r="BN25" s="161">
        <v>1</v>
      </c>
      <c r="BO25" s="161">
        <v>1</v>
      </c>
      <c r="BP25" s="161">
        <v>4</v>
      </c>
      <c r="BQ25" s="168">
        <v>2</v>
      </c>
      <c r="BR25" s="20">
        <v>8</v>
      </c>
      <c r="BT25" s="20">
        <v>3</v>
      </c>
      <c r="BU25" s="20">
        <v>16</v>
      </c>
      <c r="BV25" s="20">
        <v>40</v>
      </c>
      <c r="BW25" s="20">
        <v>0</v>
      </c>
      <c r="BX25" s="20">
        <v>59</v>
      </c>
      <c r="BY25" s="20"/>
      <c r="BZ25" s="20">
        <v>20</v>
      </c>
      <c r="CA25" s="161">
        <v>47</v>
      </c>
      <c r="CB25" s="161">
        <v>153</v>
      </c>
      <c r="CC25" s="161">
        <v>6</v>
      </c>
      <c r="CD25" s="20">
        <v>221</v>
      </c>
      <c r="CF25" s="20">
        <v>2</v>
      </c>
      <c r="CG25" s="161"/>
      <c r="CH25" s="161"/>
      <c r="CI25" s="161"/>
      <c r="CJ25" s="20">
        <v>2</v>
      </c>
      <c r="CK25" s="20"/>
      <c r="CL25" s="20">
        <v>120</v>
      </c>
      <c r="CM25" s="20">
        <v>6</v>
      </c>
      <c r="CN25" s="161">
        <v>1</v>
      </c>
      <c r="CO25" s="161"/>
      <c r="CP25" s="20">
        <v>127</v>
      </c>
      <c r="CR25" s="20">
        <v>92</v>
      </c>
      <c r="CS25" s="20">
        <v>4</v>
      </c>
      <c r="CT25" s="20">
        <v>4</v>
      </c>
      <c r="CU25" s="161"/>
      <c r="CV25" s="20">
        <v>100</v>
      </c>
      <c r="CW25" s="20"/>
      <c r="CX25" s="161">
        <v>1</v>
      </c>
      <c r="CY25" s="161">
        <v>2</v>
      </c>
      <c r="CZ25" s="161"/>
      <c r="DA25" s="161"/>
      <c r="DB25" s="161">
        <v>2</v>
      </c>
    </row>
    <row r="26" spans="1:106">
      <c r="A26" s="16">
        <v>16</v>
      </c>
      <c r="B26" s="21"/>
      <c r="C26" s="167"/>
      <c r="D26" s="13" t="s">
        <v>35</v>
      </c>
      <c r="E26" s="13" t="s">
        <v>125</v>
      </c>
      <c r="F26" s="161">
        <v>2</v>
      </c>
      <c r="G26" s="161">
        <v>30</v>
      </c>
      <c r="H26" s="161">
        <v>532</v>
      </c>
      <c r="I26" s="161">
        <v>340</v>
      </c>
      <c r="J26" s="161">
        <v>893</v>
      </c>
      <c r="L26" s="161"/>
      <c r="M26" s="161">
        <v>6</v>
      </c>
      <c r="N26" s="161">
        <v>41</v>
      </c>
      <c r="O26" s="161">
        <v>5</v>
      </c>
      <c r="P26" s="161">
        <v>51</v>
      </c>
      <c r="Q26" s="161"/>
      <c r="R26" s="161">
        <v>1</v>
      </c>
      <c r="S26" s="161">
        <v>7</v>
      </c>
      <c r="T26" s="161">
        <v>6</v>
      </c>
      <c r="U26" s="161">
        <v>4</v>
      </c>
      <c r="V26" s="161">
        <v>17</v>
      </c>
      <c r="X26" s="20">
        <v>1</v>
      </c>
      <c r="Y26" s="161">
        <v>56</v>
      </c>
      <c r="Z26" s="161">
        <v>478</v>
      </c>
      <c r="AA26" s="130">
        <v>58</v>
      </c>
      <c r="AB26" s="20">
        <v>583</v>
      </c>
      <c r="AD26" s="20">
        <v>2</v>
      </c>
      <c r="AE26" s="161">
        <v>19</v>
      </c>
      <c r="AF26" s="161">
        <v>92</v>
      </c>
      <c r="AG26" s="130">
        <v>10</v>
      </c>
      <c r="AH26" s="20">
        <v>122</v>
      </c>
      <c r="AJ26" s="20">
        <v>12</v>
      </c>
      <c r="AK26" s="161">
        <v>71</v>
      </c>
      <c r="AL26" s="161">
        <v>964</v>
      </c>
      <c r="AM26" s="130">
        <v>186</v>
      </c>
      <c r="AN26" s="20">
        <v>1221</v>
      </c>
      <c r="AP26" s="20">
        <v>1</v>
      </c>
      <c r="AQ26" s="161">
        <v>24</v>
      </c>
      <c r="AR26" s="161">
        <v>738</v>
      </c>
      <c r="AS26" s="130">
        <v>127</v>
      </c>
      <c r="AT26" s="161">
        <v>878</v>
      </c>
      <c r="AV26" s="20">
        <v>5</v>
      </c>
      <c r="AW26" s="161">
        <v>13</v>
      </c>
      <c r="AX26" s="161">
        <v>109</v>
      </c>
      <c r="AY26" s="146">
        <v>14</v>
      </c>
      <c r="AZ26" s="161">
        <v>139</v>
      </c>
      <c r="BA26" s="20"/>
      <c r="BB26" s="20">
        <v>165</v>
      </c>
      <c r="BC26" s="20">
        <v>310</v>
      </c>
      <c r="BD26" s="20">
        <v>1829</v>
      </c>
      <c r="BE26" s="20">
        <v>150</v>
      </c>
      <c r="BF26" s="20">
        <v>2427</v>
      </c>
      <c r="BH26" s="161">
        <v>9</v>
      </c>
      <c r="BI26" s="20">
        <v>7</v>
      </c>
      <c r="BJ26" s="20">
        <v>13</v>
      </c>
      <c r="BK26" s="20"/>
      <c r="BL26" s="20">
        <v>27</v>
      </c>
      <c r="BN26" s="161">
        <v>2</v>
      </c>
      <c r="BO26" s="161">
        <v>4</v>
      </c>
      <c r="BP26" s="161">
        <v>18</v>
      </c>
      <c r="BQ26" s="168">
        <v>10</v>
      </c>
      <c r="BR26" s="20">
        <v>34</v>
      </c>
      <c r="BT26" s="20">
        <v>7</v>
      </c>
      <c r="BU26" s="20">
        <v>65</v>
      </c>
      <c r="BV26" s="20">
        <v>183</v>
      </c>
      <c r="BW26" s="20">
        <v>13</v>
      </c>
      <c r="BX26" s="20">
        <v>263</v>
      </c>
      <c r="BY26" s="20"/>
      <c r="BZ26" s="20">
        <v>49</v>
      </c>
      <c r="CA26" s="161">
        <v>79</v>
      </c>
      <c r="CB26" s="161">
        <v>233</v>
      </c>
      <c r="CC26" s="161">
        <v>4</v>
      </c>
      <c r="CD26" s="20">
        <v>355</v>
      </c>
      <c r="CF26" s="20">
        <v>17</v>
      </c>
      <c r="CG26" s="161"/>
      <c r="CH26" s="161"/>
      <c r="CI26" s="161"/>
      <c r="CJ26" s="20">
        <v>17</v>
      </c>
      <c r="CK26" s="20"/>
      <c r="CL26" s="20">
        <v>305</v>
      </c>
      <c r="CM26" s="20">
        <v>11</v>
      </c>
      <c r="CN26" s="161">
        <v>1</v>
      </c>
      <c r="CO26" s="161"/>
      <c r="CP26" s="20">
        <v>316</v>
      </c>
      <c r="CR26" s="20">
        <v>467</v>
      </c>
      <c r="CS26" s="20">
        <v>16</v>
      </c>
      <c r="CT26" s="20">
        <v>22</v>
      </c>
      <c r="CU26" s="161"/>
      <c r="CV26" s="20">
        <v>504</v>
      </c>
      <c r="CW26" s="20"/>
      <c r="CX26" s="161">
        <v>3</v>
      </c>
      <c r="CY26" s="161">
        <v>3</v>
      </c>
      <c r="CZ26" s="161"/>
      <c r="DA26" s="161">
        <v>2</v>
      </c>
      <c r="DB26" s="161">
        <v>8</v>
      </c>
    </row>
    <row r="27" spans="1:106">
      <c r="A27" s="16">
        <v>17</v>
      </c>
      <c r="B27" s="21"/>
      <c r="C27" s="167"/>
      <c r="D27" s="13" t="s">
        <v>37</v>
      </c>
      <c r="E27" s="13" t="s">
        <v>126</v>
      </c>
      <c r="F27" s="161"/>
      <c r="G27" s="161">
        <v>14</v>
      </c>
      <c r="H27" s="161">
        <v>269</v>
      </c>
      <c r="I27" s="161">
        <v>180</v>
      </c>
      <c r="J27" s="161">
        <v>458</v>
      </c>
      <c r="L27" s="161"/>
      <c r="M27" s="161"/>
      <c r="N27" s="161">
        <v>15</v>
      </c>
      <c r="O27" s="161">
        <v>2</v>
      </c>
      <c r="P27" s="161">
        <v>17</v>
      </c>
      <c r="Q27" s="161"/>
      <c r="R27" s="161"/>
      <c r="S27" s="161">
        <v>1</v>
      </c>
      <c r="T27" s="161">
        <v>4</v>
      </c>
      <c r="U27" s="161">
        <v>2</v>
      </c>
      <c r="V27" s="161">
        <v>7</v>
      </c>
      <c r="X27" s="20">
        <v>1</v>
      </c>
      <c r="Y27" s="161">
        <v>29</v>
      </c>
      <c r="Z27" s="161">
        <v>303</v>
      </c>
      <c r="AA27" s="130">
        <v>61</v>
      </c>
      <c r="AB27" s="20">
        <v>387</v>
      </c>
      <c r="AD27" s="20">
        <v>2</v>
      </c>
      <c r="AE27" s="161">
        <v>10</v>
      </c>
      <c r="AF27" s="161">
        <v>76</v>
      </c>
      <c r="AG27" s="130">
        <v>12</v>
      </c>
      <c r="AH27" s="20">
        <v>95</v>
      </c>
      <c r="AJ27" s="20">
        <v>12</v>
      </c>
      <c r="AK27" s="161">
        <v>30</v>
      </c>
      <c r="AL27" s="161">
        <v>129</v>
      </c>
      <c r="AM27" s="130">
        <v>19</v>
      </c>
      <c r="AN27" s="20">
        <v>189</v>
      </c>
      <c r="AP27" s="20">
        <v>0</v>
      </c>
      <c r="AQ27" s="161">
        <v>11</v>
      </c>
      <c r="AR27" s="161">
        <v>257</v>
      </c>
      <c r="AS27" s="130">
        <v>67</v>
      </c>
      <c r="AT27" s="161">
        <v>331</v>
      </c>
      <c r="AV27" s="20">
        <v>0</v>
      </c>
      <c r="AW27" s="161">
        <v>10</v>
      </c>
      <c r="AX27" s="161">
        <v>220</v>
      </c>
      <c r="AY27" s="146">
        <v>45</v>
      </c>
      <c r="AZ27" s="161">
        <v>274</v>
      </c>
      <c r="BA27" s="20"/>
      <c r="BB27" s="20">
        <v>24</v>
      </c>
      <c r="BC27" s="20">
        <v>113</v>
      </c>
      <c r="BD27" s="20">
        <v>990</v>
      </c>
      <c r="BE27" s="20">
        <v>68</v>
      </c>
      <c r="BF27" s="20">
        <v>1189</v>
      </c>
      <c r="BH27" s="161">
        <v>1</v>
      </c>
      <c r="BI27" s="20">
        <v>4</v>
      </c>
      <c r="BJ27" s="20">
        <v>1</v>
      </c>
      <c r="BK27" s="20"/>
      <c r="BL27" s="20">
        <v>6</v>
      </c>
      <c r="BN27" s="161">
        <v>1</v>
      </c>
      <c r="BO27" s="161">
        <v>2</v>
      </c>
      <c r="BP27" s="161">
        <v>46</v>
      </c>
      <c r="BQ27" s="168">
        <v>7</v>
      </c>
      <c r="BR27" s="20">
        <v>54</v>
      </c>
      <c r="BT27" s="20">
        <v>5</v>
      </c>
      <c r="BU27" s="20">
        <v>25</v>
      </c>
      <c r="BV27" s="20">
        <v>50</v>
      </c>
      <c r="BW27" s="20">
        <v>3</v>
      </c>
      <c r="BX27" s="20">
        <v>83</v>
      </c>
      <c r="BY27" s="20"/>
      <c r="BZ27" s="20">
        <v>30</v>
      </c>
      <c r="CA27" s="161">
        <v>31</v>
      </c>
      <c r="CB27" s="161">
        <v>105</v>
      </c>
      <c r="CC27" s="161">
        <v>3</v>
      </c>
      <c r="CD27" s="20">
        <v>167</v>
      </c>
      <c r="CF27" s="20">
        <v>1</v>
      </c>
      <c r="CG27" s="161">
        <v>1</v>
      </c>
      <c r="CH27" s="161"/>
      <c r="CI27" s="161"/>
      <c r="CJ27" s="20">
        <v>2</v>
      </c>
      <c r="CK27" s="20"/>
      <c r="CL27" s="20">
        <v>121</v>
      </c>
      <c r="CM27" s="20">
        <v>4</v>
      </c>
      <c r="CN27" s="161">
        <v>1</v>
      </c>
      <c r="CO27" s="161"/>
      <c r="CP27" s="20">
        <v>125</v>
      </c>
      <c r="CR27" s="20">
        <v>70</v>
      </c>
      <c r="CS27" s="20">
        <v>5</v>
      </c>
      <c r="CT27" s="20">
        <v>1</v>
      </c>
      <c r="CU27" s="161"/>
      <c r="CV27" s="20">
        <v>76</v>
      </c>
      <c r="CW27" s="20"/>
      <c r="CX27" s="161"/>
      <c r="CY27" s="161"/>
      <c r="CZ27" s="161">
        <v>2</v>
      </c>
      <c r="DA27" s="161"/>
      <c r="DB27" s="161">
        <v>2</v>
      </c>
    </row>
    <row r="28" spans="1:106">
      <c r="A28" s="16">
        <v>18</v>
      </c>
      <c r="B28" s="21"/>
      <c r="C28" s="167"/>
      <c r="D28" s="13" t="s">
        <v>39</v>
      </c>
      <c r="E28" s="13" t="s">
        <v>127</v>
      </c>
      <c r="F28" s="161">
        <v>1</v>
      </c>
      <c r="G28" s="161">
        <v>8</v>
      </c>
      <c r="H28" s="161">
        <v>168</v>
      </c>
      <c r="I28" s="161">
        <v>155</v>
      </c>
      <c r="J28" s="161">
        <v>328</v>
      </c>
      <c r="L28" s="161"/>
      <c r="M28" s="161">
        <v>1</v>
      </c>
      <c r="N28" s="161">
        <v>52</v>
      </c>
      <c r="O28" s="161">
        <v>5</v>
      </c>
      <c r="P28" s="161">
        <v>58</v>
      </c>
      <c r="Q28" s="161"/>
      <c r="R28" s="161">
        <v>1</v>
      </c>
      <c r="S28" s="161">
        <v>7</v>
      </c>
      <c r="T28" s="161">
        <v>6</v>
      </c>
      <c r="U28" s="161">
        <v>1</v>
      </c>
      <c r="V28" s="161">
        <v>15</v>
      </c>
      <c r="X28" s="20">
        <v>1</v>
      </c>
      <c r="Y28" s="161">
        <v>31</v>
      </c>
      <c r="Z28" s="161">
        <v>248</v>
      </c>
      <c r="AA28" s="130">
        <v>52</v>
      </c>
      <c r="AB28" s="20">
        <v>324</v>
      </c>
      <c r="AD28" s="20">
        <v>0</v>
      </c>
      <c r="AE28" s="161">
        <v>5</v>
      </c>
      <c r="AF28" s="161">
        <v>72</v>
      </c>
      <c r="AG28" s="130">
        <v>33</v>
      </c>
      <c r="AH28" s="20">
        <v>108</v>
      </c>
      <c r="AJ28" s="20">
        <v>0</v>
      </c>
      <c r="AK28" s="161">
        <v>10</v>
      </c>
      <c r="AL28" s="161">
        <v>169</v>
      </c>
      <c r="AM28" s="130">
        <v>41</v>
      </c>
      <c r="AN28" s="20">
        <v>219</v>
      </c>
      <c r="AP28" s="20">
        <v>1</v>
      </c>
      <c r="AQ28" s="161">
        <v>22</v>
      </c>
      <c r="AR28" s="161">
        <v>347</v>
      </c>
      <c r="AS28" s="130">
        <v>161</v>
      </c>
      <c r="AT28" s="161">
        <v>520</v>
      </c>
      <c r="AV28" s="20">
        <v>3</v>
      </c>
      <c r="AW28" s="161">
        <v>8</v>
      </c>
      <c r="AX28" s="161">
        <v>129</v>
      </c>
      <c r="AY28" s="146">
        <v>25</v>
      </c>
      <c r="AZ28" s="161">
        <v>164</v>
      </c>
      <c r="BA28" s="20"/>
      <c r="BB28" s="20">
        <v>27</v>
      </c>
      <c r="BC28" s="20">
        <v>87</v>
      </c>
      <c r="BD28" s="20">
        <v>880</v>
      </c>
      <c r="BE28" s="20">
        <v>124</v>
      </c>
      <c r="BF28" s="20">
        <v>1105</v>
      </c>
      <c r="BH28" s="161">
        <v>0</v>
      </c>
      <c r="BI28" s="20">
        <v>1</v>
      </c>
      <c r="BJ28" s="20">
        <v>3</v>
      </c>
      <c r="BK28" s="20"/>
      <c r="BL28" s="20">
        <v>4</v>
      </c>
      <c r="BN28" s="161">
        <v>1</v>
      </c>
      <c r="BO28" s="161"/>
      <c r="BP28" s="161">
        <v>9</v>
      </c>
      <c r="BQ28" s="168">
        <v>3</v>
      </c>
      <c r="BR28" s="20">
        <v>13</v>
      </c>
      <c r="BT28" s="20">
        <v>3</v>
      </c>
      <c r="BU28" s="20">
        <v>14</v>
      </c>
      <c r="BV28" s="20">
        <v>48</v>
      </c>
      <c r="BW28" s="20">
        <v>4</v>
      </c>
      <c r="BX28" s="20">
        <v>67</v>
      </c>
      <c r="BY28" s="20"/>
      <c r="BZ28" s="20">
        <v>10</v>
      </c>
      <c r="CA28" s="161">
        <v>34</v>
      </c>
      <c r="CB28" s="161">
        <v>131</v>
      </c>
      <c r="CC28" s="161">
        <v>6</v>
      </c>
      <c r="CD28" s="20">
        <v>180</v>
      </c>
      <c r="CF28" s="20">
        <v>6</v>
      </c>
      <c r="CG28" s="161"/>
      <c r="CH28" s="161"/>
      <c r="CI28" s="161"/>
      <c r="CJ28" s="20">
        <v>6</v>
      </c>
      <c r="CK28" s="20"/>
      <c r="CL28" s="20">
        <v>243</v>
      </c>
      <c r="CM28" s="20">
        <v>13</v>
      </c>
      <c r="CN28" s="161">
        <v>2</v>
      </c>
      <c r="CO28" s="161"/>
      <c r="CP28" s="20">
        <v>256</v>
      </c>
      <c r="CR28" s="20">
        <v>70</v>
      </c>
      <c r="CS28" s="20">
        <v>3</v>
      </c>
      <c r="CT28" s="20">
        <v>0</v>
      </c>
      <c r="CU28" s="161"/>
      <c r="CV28" s="20">
        <v>72</v>
      </c>
      <c r="CW28" s="20"/>
      <c r="CX28" s="161"/>
      <c r="CY28" s="161"/>
      <c r="CZ28" s="161">
        <v>1</v>
      </c>
      <c r="DA28" s="161"/>
      <c r="DB28" s="161">
        <v>1</v>
      </c>
    </row>
    <row r="29" spans="1:106">
      <c r="A29" s="16">
        <v>19</v>
      </c>
      <c r="B29" s="21"/>
      <c r="C29" s="167"/>
      <c r="D29" s="13" t="s">
        <v>41</v>
      </c>
      <c r="E29" s="13" t="s">
        <v>128</v>
      </c>
      <c r="F29" s="161"/>
      <c r="G29" s="161">
        <v>11</v>
      </c>
      <c r="H29" s="161">
        <v>143</v>
      </c>
      <c r="I29" s="161">
        <v>116</v>
      </c>
      <c r="J29" s="161">
        <v>269</v>
      </c>
      <c r="L29" s="161"/>
      <c r="M29" s="161">
        <v>2</v>
      </c>
      <c r="N29" s="161">
        <v>17</v>
      </c>
      <c r="O29" s="161">
        <v>2</v>
      </c>
      <c r="P29" s="161">
        <v>21</v>
      </c>
      <c r="Q29" s="161"/>
      <c r="R29" s="161"/>
      <c r="S29" s="161"/>
      <c r="T29" s="161">
        <v>1</v>
      </c>
      <c r="U29" s="161">
        <v>1</v>
      </c>
      <c r="V29" s="161">
        <v>2</v>
      </c>
      <c r="X29" s="20">
        <v>4</v>
      </c>
      <c r="Y29" s="161">
        <v>17</v>
      </c>
      <c r="Z29" s="161">
        <v>252</v>
      </c>
      <c r="AA29" s="130">
        <v>57</v>
      </c>
      <c r="AB29" s="20">
        <v>322</v>
      </c>
      <c r="AD29" s="20">
        <v>2</v>
      </c>
      <c r="AE29" s="161">
        <v>5</v>
      </c>
      <c r="AF29" s="161">
        <v>30</v>
      </c>
      <c r="AG29" s="130">
        <v>4</v>
      </c>
      <c r="AH29" s="20">
        <v>40</v>
      </c>
      <c r="AJ29" s="20">
        <v>1</v>
      </c>
      <c r="AK29" s="161">
        <v>26</v>
      </c>
      <c r="AL29" s="161">
        <v>265</v>
      </c>
      <c r="AM29" s="130">
        <v>46</v>
      </c>
      <c r="AN29" s="20">
        <v>333</v>
      </c>
      <c r="AP29" s="20">
        <v>6</v>
      </c>
      <c r="AQ29" s="161">
        <v>17</v>
      </c>
      <c r="AR29" s="161">
        <v>320</v>
      </c>
      <c r="AS29" s="130">
        <v>60</v>
      </c>
      <c r="AT29" s="161">
        <v>399</v>
      </c>
      <c r="AV29" s="20">
        <v>1</v>
      </c>
      <c r="AW29" s="161">
        <v>1</v>
      </c>
      <c r="AX29" s="161">
        <v>15</v>
      </c>
      <c r="AY29" s="146">
        <v>1</v>
      </c>
      <c r="AZ29" s="161">
        <v>18</v>
      </c>
      <c r="BA29" s="20"/>
      <c r="BB29" s="20">
        <v>51</v>
      </c>
      <c r="BC29" s="20">
        <v>119</v>
      </c>
      <c r="BD29" s="20">
        <v>526</v>
      </c>
      <c r="BE29" s="20">
        <v>30</v>
      </c>
      <c r="BF29" s="20">
        <v>721</v>
      </c>
      <c r="BH29" s="161">
        <v>3</v>
      </c>
      <c r="BI29" s="20">
        <v>4</v>
      </c>
      <c r="BJ29" s="20">
        <v>0</v>
      </c>
      <c r="BK29" s="20"/>
      <c r="BL29" s="20">
        <v>6</v>
      </c>
      <c r="BN29" s="161"/>
      <c r="BO29" s="161"/>
      <c r="BP29" s="161">
        <v>2</v>
      </c>
      <c r="BQ29" s="168">
        <v>2</v>
      </c>
      <c r="BR29" s="20">
        <v>4</v>
      </c>
      <c r="BT29" s="20">
        <v>2</v>
      </c>
      <c r="BU29" s="20">
        <v>14</v>
      </c>
      <c r="BV29" s="20">
        <v>28</v>
      </c>
      <c r="BW29" s="20">
        <v>3</v>
      </c>
      <c r="BX29" s="20">
        <v>46</v>
      </c>
      <c r="BY29" s="20"/>
      <c r="BZ29" s="20">
        <v>21</v>
      </c>
      <c r="CA29" s="161">
        <v>34</v>
      </c>
      <c r="CB29" s="161">
        <v>29</v>
      </c>
      <c r="CC29" s="161">
        <v>3</v>
      </c>
      <c r="CD29" s="20">
        <v>85</v>
      </c>
      <c r="CF29" s="20">
        <v>6</v>
      </c>
      <c r="CG29" s="161"/>
      <c r="CH29" s="161">
        <v>1</v>
      </c>
      <c r="CI29" s="161"/>
      <c r="CJ29" s="20">
        <v>7</v>
      </c>
      <c r="CK29" s="20"/>
      <c r="CL29" s="20">
        <v>108</v>
      </c>
      <c r="CM29" s="20">
        <v>2</v>
      </c>
      <c r="CN29" s="161">
        <v>1</v>
      </c>
      <c r="CO29" s="161"/>
      <c r="CP29" s="20">
        <v>111</v>
      </c>
      <c r="CR29" s="20">
        <v>91</v>
      </c>
      <c r="CS29" s="20">
        <v>6</v>
      </c>
      <c r="CT29" s="20">
        <v>6</v>
      </c>
      <c r="CU29" s="161"/>
      <c r="CV29" s="20">
        <v>102</v>
      </c>
      <c r="CW29" s="20"/>
      <c r="CX29" s="161">
        <v>2</v>
      </c>
      <c r="CY29" s="161">
        <v>3</v>
      </c>
      <c r="CZ29" s="161">
        <v>2</v>
      </c>
      <c r="DA29" s="161"/>
      <c r="DB29" s="161">
        <v>7</v>
      </c>
    </row>
    <row r="30" spans="1:106">
      <c r="A30" s="16">
        <v>20</v>
      </c>
      <c r="B30" s="21"/>
      <c r="C30" s="167"/>
      <c r="D30" s="13" t="s">
        <v>43</v>
      </c>
      <c r="E30" s="13" t="s">
        <v>129</v>
      </c>
      <c r="F30" s="161"/>
      <c r="G30" s="161">
        <v>8</v>
      </c>
      <c r="H30" s="161">
        <v>170</v>
      </c>
      <c r="I30" s="161">
        <v>113</v>
      </c>
      <c r="J30" s="161">
        <v>289</v>
      </c>
      <c r="L30" s="161"/>
      <c r="M30" s="161">
        <v>1</v>
      </c>
      <c r="N30" s="161">
        <v>19</v>
      </c>
      <c r="O30" s="161">
        <v>1</v>
      </c>
      <c r="P30" s="161">
        <v>21</v>
      </c>
      <c r="Q30" s="161"/>
      <c r="R30" s="161"/>
      <c r="S30" s="161">
        <v>1</v>
      </c>
      <c r="T30" s="161">
        <v>3</v>
      </c>
      <c r="U30" s="161"/>
      <c r="V30" s="161">
        <v>4</v>
      </c>
      <c r="X30" s="20">
        <v>0</v>
      </c>
      <c r="Y30" s="161">
        <v>11</v>
      </c>
      <c r="Z30" s="161">
        <v>152</v>
      </c>
      <c r="AA30" s="130">
        <v>20</v>
      </c>
      <c r="AB30" s="20">
        <v>181</v>
      </c>
      <c r="AD30" s="20">
        <v>0</v>
      </c>
      <c r="AE30" s="161">
        <v>3</v>
      </c>
      <c r="AF30" s="161">
        <v>29</v>
      </c>
      <c r="AG30" s="130">
        <v>7</v>
      </c>
      <c r="AH30" s="20">
        <v>39</v>
      </c>
      <c r="AJ30" s="20">
        <v>1</v>
      </c>
      <c r="AK30" s="161">
        <v>10</v>
      </c>
      <c r="AL30" s="161">
        <v>101</v>
      </c>
      <c r="AM30" s="130">
        <v>28</v>
      </c>
      <c r="AN30" s="20">
        <v>140</v>
      </c>
      <c r="AP30" s="20">
        <v>0</v>
      </c>
      <c r="AQ30" s="161">
        <v>6</v>
      </c>
      <c r="AR30" s="161">
        <v>218</v>
      </c>
      <c r="AS30" s="130">
        <v>61</v>
      </c>
      <c r="AT30" s="161">
        <v>280</v>
      </c>
      <c r="AV30" s="20">
        <v>1</v>
      </c>
      <c r="AW30" s="161">
        <v>2</v>
      </c>
      <c r="AX30" s="161">
        <v>17</v>
      </c>
      <c r="AY30" s="146">
        <v>2</v>
      </c>
      <c r="AZ30" s="161">
        <v>22</v>
      </c>
      <c r="BA30" s="20"/>
      <c r="BB30" s="20">
        <v>18</v>
      </c>
      <c r="BC30" s="20">
        <v>53</v>
      </c>
      <c r="BD30" s="20">
        <v>404</v>
      </c>
      <c r="BE30" s="20">
        <v>37</v>
      </c>
      <c r="BF30" s="20">
        <v>503</v>
      </c>
      <c r="BH30" s="161">
        <v>0</v>
      </c>
      <c r="BI30" s="20">
        <v>1</v>
      </c>
      <c r="BJ30" s="20">
        <v>1</v>
      </c>
      <c r="BK30" s="20"/>
      <c r="BL30" s="20">
        <v>2</v>
      </c>
      <c r="BN30" s="161"/>
      <c r="BO30" s="161"/>
      <c r="BP30" s="161">
        <v>2</v>
      </c>
      <c r="BQ30" s="168"/>
      <c r="BR30" s="20">
        <v>2</v>
      </c>
      <c r="BT30" s="20">
        <v>0</v>
      </c>
      <c r="BU30" s="20">
        <v>6</v>
      </c>
      <c r="BV30" s="20">
        <v>8</v>
      </c>
      <c r="BW30" s="20">
        <v>0</v>
      </c>
      <c r="BX30" s="20">
        <v>14</v>
      </c>
      <c r="BY30" s="20"/>
      <c r="BZ30" s="20">
        <v>11</v>
      </c>
      <c r="CA30" s="161">
        <v>24</v>
      </c>
      <c r="CB30" s="161">
        <v>88</v>
      </c>
      <c r="CC30" s="161">
        <v>2</v>
      </c>
      <c r="CD30" s="20">
        <v>123</v>
      </c>
      <c r="CF30" s="20">
        <v>1</v>
      </c>
      <c r="CG30" s="161"/>
      <c r="CH30" s="161"/>
      <c r="CI30" s="161"/>
      <c r="CJ30" s="20">
        <v>1</v>
      </c>
      <c r="CK30" s="20"/>
      <c r="CL30" s="20">
        <v>68</v>
      </c>
      <c r="CM30" s="20">
        <v>3</v>
      </c>
      <c r="CN30" s="161"/>
      <c r="CO30" s="161"/>
      <c r="CP30" s="20">
        <v>71</v>
      </c>
      <c r="CR30" s="20">
        <v>39</v>
      </c>
      <c r="CS30" s="20">
        <v>0</v>
      </c>
      <c r="CT30" s="20">
        <v>0</v>
      </c>
      <c r="CU30" s="161"/>
      <c r="CV30" s="20">
        <v>39</v>
      </c>
      <c r="CW30" s="20"/>
      <c r="CX30" s="161">
        <v>1</v>
      </c>
      <c r="CY30" s="161">
        <v>4</v>
      </c>
      <c r="CZ30" s="161">
        <v>14</v>
      </c>
      <c r="DA30" s="161">
        <v>2</v>
      </c>
      <c r="DB30" s="161">
        <v>21</v>
      </c>
    </row>
    <row r="31" spans="1:106">
      <c r="A31" s="16">
        <v>21</v>
      </c>
      <c r="B31" s="21"/>
      <c r="C31" s="167"/>
      <c r="D31" s="13" t="s">
        <v>17</v>
      </c>
      <c r="E31" s="13" t="s">
        <v>130</v>
      </c>
      <c r="F31" s="161"/>
      <c r="G31" s="161">
        <v>7</v>
      </c>
      <c r="H31" s="161">
        <v>75</v>
      </c>
      <c r="I31" s="161">
        <v>93</v>
      </c>
      <c r="J31" s="161">
        <v>175</v>
      </c>
      <c r="L31" s="161"/>
      <c r="M31" s="161">
        <v>1</v>
      </c>
      <c r="N31" s="161">
        <v>9</v>
      </c>
      <c r="O31" s="161"/>
      <c r="P31" s="161">
        <v>10</v>
      </c>
      <c r="Q31" s="161"/>
      <c r="R31" s="161">
        <v>2</v>
      </c>
      <c r="S31" s="161">
        <v>2</v>
      </c>
      <c r="T31" s="161">
        <v>2</v>
      </c>
      <c r="U31" s="161">
        <v>2</v>
      </c>
      <c r="V31" s="161">
        <v>8</v>
      </c>
      <c r="X31" s="20">
        <v>1</v>
      </c>
      <c r="Y31" s="161">
        <v>7</v>
      </c>
      <c r="Z31" s="161">
        <v>82</v>
      </c>
      <c r="AA31" s="130">
        <v>11</v>
      </c>
      <c r="AB31" s="20">
        <v>100</v>
      </c>
      <c r="AD31" s="20">
        <v>0</v>
      </c>
      <c r="AE31" s="161">
        <v>3</v>
      </c>
      <c r="AF31" s="161">
        <v>18</v>
      </c>
      <c r="AG31" s="130">
        <v>5</v>
      </c>
      <c r="AH31" s="20">
        <v>26</v>
      </c>
      <c r="AJ31" s="20">
        <v>4</v>
      </c>
      <c r="AK31" s="161">
        <v>11</v>
      </c>
      <c r="AL31" s="161">
        <v>48</v>
      </c>
      <c r="AM31" s="130">
        <v>4</v>
      </c>
      <c r="AN31" s="20">
        <v>65</v>
      </c>
      <c r="AP31" s="20">
        <v>1</v>
      </c>
      <c r="AQ31" s="161">
        <v>4</v>
      </c>
      <c r="AR31" s="161">
        <v>97</v>
      </c>
      <c r="AS31" s="130">
        <v>19</v>
      </c>
      <c r="AT31" s="161">
        <v>120</v>
      </c>
      <c r="AV31" s="20">
        <v>1</v>
      </c>
      <c r="AW31" s="161"/>
      <c r="AX31" s="161">
        <v>32</v>
      </c>
      <c r="AY31" s="146">
        <v>2</v>
      </c>
      <c r="AZ31" s="161">
        <v>35</v>
      </c>
      <c r="BA31" s="20"/>
      <c r="BB31" s="20">
        <v>22</v>
      </c>
      <c r="BC31" s="20">
        <v>32</v>
      </c>
      <c r="BD31" s="20">
        <v>415</v>
      </c>
      <c r="BE31" s="20">
        <v>18</v>
      </c>
      <c r="BF31" s="20">
        <v>487</v>
      </c>
      <c r="BH31" s="161">
        <v>1</v>
      </c>
      <c r="BI31" s="20">
        <v>0</v>
      </c>
      <c r="BJ31" s="20">
        <v>0</v>
      </c>
      <c r="BK31" s="20"/>
      <c r="BL31" s="20">
        <v>1</v>
      </c>
      <c r="BN31" s="161"/>
      <c r="BO31" s="161"/>
      <c r="BP31" s="161">
        <v>3</v>
      </c>
      <c r="BQ31" s="168"/>
      <c r="BR31" s="20">
        <v>3</v>
      </c>
      <c r="BT31" s="20">
        <v>0</v>
      </c>
      <c r="BU31" s="20">
        <v>1</v>
      </c>
      <c r="BV31" s="20">
        <v>5</v>
      </c>
      <c r="BW31" s="20">
        <v>1</v>
      </c>
      <c r="BX31" s="20">
        <v>7</v>
      </c>
      <c r="BY31" s="20"/>
      <c r="BZ31" s="20">
        <v>5</v>
      </c>
      <c r="CA31" s="161">
        <v>11</v>
      </c>
      <c r="CB31" s="161">
        <v>26</v>
      </c>
      <c r="CC31" s="161"/>
      <c r="CD31" s="20">
        <v>41</v>
      </c>
      <c r="CF31" s="20">
        <v>1</v>
      </c>
      <c r="CG31" s="161"/>
      <c r="CH31" s="161"/>
      <c r="CI31" s="161"/>
      <c r="CJ31" s="20">
        <v>1</v>
      </c>
      <c r="CK31" s="20"/>
      <c r="CL31" s="20">
        <v>22</v>
      </c>
      <c r="CM31" s="20">
        <v>0</v>
      </c>
      <c r="CN31" s="161"/>
      <c r="CO31" s="161"/>
      <c r="CP31" s="20">
        <v>22</v>
      </c>
      <c r="CR31" s="20">
        <v>48</v>
      </c>
      <c r="CS31" s="20">
        <v>1</v>
      </c>
      <c r="CT31" s="20">
        <v>7</v>
      </c>
      <c r="CU31" s="161"/>
      <c r="CV31" s="20">
        <v>56</v>
      </c>
      <c r="CW31" s="20"/>
      <c r="CX31" s="161"/>
      <c r="CY31" s="161"/>
      <c r="CZ31" s="161"/>
      <c r="DA31" s="161"/>
      <c r="DB31" s="161"/>
    </row>
    <row r="32" spans="1:106">
      <c r="A32" s="16">
        <v>22</v>
      </c>
      <c r="B32" s="21"/>
      <c r="C32" s="167"/>
      <c r="D32" s="13" t="s">
        <v>252</v>
      </c>
      <c r="E32" s="13" t="s">
        <v>45</v>
      </c>
      <c r="F32" s="161"/>
      <c r="G32" s="161">
        <v>8</v>
      </c>
      <c r="H32" s="161">
        <v>233</v>
      </c>
      <c r="I32" s="161">
        <v>64</v>
      </c>
      <c r="J32" s="161">
        <v>302</v>
      </c>
      <c r="L32" s="161"/>
      <c r="M32" s="161"/>
      <c r="N32" s="161">
        <v>12</v>
      </c>
      <c r="O32" s="161"/>
      <c r="P32" s="161">
        <v>12</v>
      </c>
      <c r="Q32" s="161"/>
      <c r="R32" s="161"/>
      <c r="S32" s="161"/>
      <c r="T32" s="161">
        <v>4</v>
      </c>
      <c r="U32" s="161"/>
      <c r="V32" s="161">
        <v>4</v>
      </c>
      <c r="X32" s="20">
        <v>0</v>
      </c>
      <c r="Y32" s="161">
        <v>14</v>
      </c>
      <c r="Z32" s="161">
        <v>125</v>
      </c>
      <c r="AA32" s="130">
        <v>16</v>
      </c>
      <c r="AB32" s="20">
        <v>154</v>
      </c>
      <c r="AD32" s="20">
        <v>0</v>
      </c>
      <c r="AE32" s="161">
        <v>5</v>
      </c>
      <c r="AF32" s="161">
        <v>49</v>
      </c>
      <c r="AG32" s="130">
        <v>12</v>
      </c>
      <c r="AH32" s="20">
        <v>64</v>
      </c>
      <c r="AJ32" s="20">
        <v>1</v>
      </c>
      <c r="AK32" s="161">
        <v>6</v>
      </c>
      <c r="AL32" s="161">
        <v>71</v>
      </c>
      <c r="AM32" s="130">
        <v>14</v>
      </c>
      <c r="AN32" s="20">
        <v>90</v>
      </c>
      <c r="AP32" s="20">
        <v>2</v>
      </c>
      <c r="AQ32" s="161">
        <v>9</v>
      </c>
      <c r="AR32" s="161">
        <v>187</v>
      </c>
      <c r="AS32" s="130">
        <v>46</v>
      </c>
      <c r="AT32" s="161">
        <v>243</v>
      </c>
      <c r="AV32" s="20">
        <v>2</v>
      </c>
      <c r="AW32" s="161">
        <v>7</v>
      </c>
      <c r="AX32" s="161">
        <v>151</v>
      </c>
      <c r="AY32" s="146">
        <v>19</v>
      </c>
      <c r="AZ32" s="161">
        <v>178</v>
      </c>
      <c r="BA32" s="20"/>
      <c r="BB32" s="20">
        <v>25</v>
      </c>
      <c r="BC32" s="20">
        <v>142</v>
      </c>
      <c r="BD32" s="20">
        <v>831</v>
      </c>
      <c r="BE32" s="20">
        <v>66</v>
      </c>
      <c r="BF32" s="20">
        <v>1056</v>
      </c>
      <c r="BH32" s="161">
        <v>1</v>
      </c>
      <c r="BI32" s="20">
        <v>2</v>
      </c>
      <c r="BJ32" s="20">
        <v>3</v>
      </c>
      <c r="BK32" s="20"/>
      <c r="BL32" s="20">
        <v>5</v>
      </c>
      <c r="BN32" s="161"/>
      <c r="BO32" s="161"/>
      <c r="BP32" s="161">
        <v>2</v>
      </c>
      <c r="BQ32" s="168">
        <v>1</v>
      </c>
      <c r="BR32" s="20">
        <v>3</v>
      </c>
      <c r="BT32" s="20">
        <v>1</v>
      </c>
      <c r="BU32" s="20">
        <v>18</v>
      </c>
      <c r="BV32" s="20">
        <v>53</v>
      </c>
      <c r="BW32" s="20">
        <v>3</v>
      </c>
      <c r="BX32" s="20">
        <v>73</v>
      </c>
      <c r="BY32" s="20"/>
      <c r="BZ32" s="20">
        <v>6</v>
      </c>
      <c r="CA32" s="161">
        <v>25</v>
      </c>
      <c r="CB32" s="161">
        <v>31</v>
      </c>
      <c r="CC32" s="161">
        <v>1</v>
      </c>
      <c r="CD32" s="20">
        <v>63</v>
      </c>
      <c r="CF32" s="20">
        <v>1</v>
      </c>
      <c r="CG32" s="161"/>
      <c r="CH32" s="161">
        <v>2</v>
      </c>
      <c r="CI32" s="161"/>
      <c r="CJ32" s="20">
        <v>3</v>
      </c>
      <c r="CK32" s="20"/>
      <c r="CL32" s="20">
        <v>49</v>
      </c>
      <c r="CM32" s="20">
        <v>2</v>
      </c>
      <c r="CN32" s="161"/>
      <c r="CO32" s="161"/>
      <c r="CP32" s="20">
        <v>51</v>
      </c>
      <c r="CR32" s="20">
        <v>35</v>
      </c>
      <c r="CS32" s="20">
        <v>7</v>
      </c>
      <c r="CT32" s="20">
        <v>4</v>
      </c>
      <c r="CU32" s="161">
        <v>1</v>
      </c>
      <c r="CV32" s="20">
        <v>46</v>
      </c>
      <c r="CW32" s="20"/>
      <c r="CX32" s="161"/>
      <c r="CY32" s="161">
        <v>2</v>
      </c>
      <c r="CZ32" s="161">
        <v>6</v>
      </c>
      <c r="DA32" s="161">
        <v>2</v>
      </c>
      <c r="DB32" s="161">
        <v>10</v>
      </c>
    </row>
    <row r="33" spans="1:106">
      <c r="A33" s="16">
        <v>23</v>
      </c>
      <c r="B33" s="21"/>
      <c r="C33" s="167"/>
      <c r="D33" s="13" t="s">
        <v>253</v>
      </c>
      <c r="E33" s="13" t="s">
        <v>46</v>
      </c>
      <c r="F33" s="161">
        <v>2</v>
      </c>
      <c r="G33" s="161">
        <v>9</v>
      </c>
      <c r="H33" s="161">
        <v>259</v>
      </c>
      <c r="I33" s="161">
        <v>206</v>
      </c>
      <c r="J33" s="161">
        <v>471</v>
      </c>
      <c r="L33" s="161"/>
      <c r="M33" s="161">
        <v>2</v>
      </c>
      <c r="N33" s="161">
        <v>44</v>
      </c>
      <c r="O33" s="161">
        <v>2</v>
      </c>
      <c r="P33" s="161">
        <v>48</v>
      </c>
      <c r="Q33" s="161"/>
      <c r="R33" s="161"/>
      <c r="S33" s="161">
        <v>1</v>
      </c>
      <c r="T33" s="161">
        <v>5</v>
      </c>
      <c r="U33" s="161"/>
      <c r="V33" s="161">
        <v>6</v>
      </c>
      <c r="X33" s="20">
        <v>0</v>
      </c>
      <c r="Y33" s="161">
        <v>27</v>
      </c>
      <c r="Z33" s="161">
        <v>300</v>
      </c>
      <c r="AA33" s="130">
        <v>58</v>
      </c>
      <c r="AB33" s="20">
        <v>378</v>
      </c>
      <c r="AD33" s="20">
        <v>0</v>
      </c>
      <c r="AE33" s="161">
        <v>5</v>
      </c>
      <c r="AF33" s="161">
        <v>27</v>
      </c>
      <c r="AG33" s="130">
        <v>7</v>
      </c>
      <c r="AH33" s="20">
        <v>37</v>
      </c>
      <c r="AJ33" s="20">
        <v>8</v>
      </c>
      <c r="AK33" s="161">
        <v>28</v>
      </c>
      <c r="AL33" s="161">
        <v>371</v>
      </c>
      <c r="AM33" s="130">
        <v>100</v>
      </c>
      <c r="AN33" s="20">
        <v>501</v>
      </c>
      <c r="AP33" s="20">
        <v>1</v>
      </c>
      <c r="AQ33" s="161">
        <v>10</v>
      </c>
      <c r="AR33" s="161">
        <v>126</v>
      </c>
      <c r="AS33" s="130">
        <v>42</v>
      </c>
      <c r="AT33" s="161">
        <v>178</v>
      </c>
      <c r="AV33" s="20">
        <v>0</v>
      </c>
      <c r="AW33" s="161">
        <v>6</v>
      </c>
      <c r="AX33" s="161">
        <v>19</v>
      </c>
      <c r="AY33" s="146">
        <v>5</v>
      </c>
      <c r="AZ33" s="161">
        <v>29</v>
      </c>
      <c r="BA33" s="20"/>
      <c r="BB33" s="20">
        <v>28</v>
      </c>
      <c r="BC33" s="20">
        <v>119</v>
      </c>
      <c r="BD33" s="20">
        <v>852</v>
      </c>
      <c r="BE33" s="20">
        <v>76</v>
      </c>
      <c r="BF33" s="20">
        <v>1066</v>
      </c>
      <c r="BH33" s="161">
        <v>0</v>
      </c>
      <c r="BI33" s="20">
        <v>2</v>
      </c>
      <c r="BJ33" s="20">
        <v>1</v>
      </c>
      <c r="BK33" s="20"/>
      <c r="BL33" s="20">
        <v>3</v>
      </c>
      <c r="BN33" s="161"/>
      <c r="BO33" s="161">
        <v>1</v>
      </c>
      <c r="BP33" s="161">
        <v>1</v>
      </c>
      <c r="BQ33" s="168">
        <v>2</v>
      </c>
      <c r="BR33" s="20">
        <v>4</v>
      </c>
      <c r="BT33" s="20">
        <v>1</v>
      </c>
      <c r="BU33" s="20">
        <v>15</v>
      </c>
      <c r="BV33" s="20">
        <v>38</v>
      </c>
      <c r="BW33" s="20">
        <v>3</v>
      </c>
      <c r="BX33" s="20">
        <v>57</v>
      </c>
      <c r="BY33" s="20"/>
      <c r="BZ33" s="20">
        <v>21</v>
      </c>
      <c r="CA33" s="161">
        <v>40</v>
      </c>
      <c r="CB33" s="161">
        <v>86</v>
      </c>
      <c r="CC33" s="161">
        <v>13</v>
      </c>
      <c r="CD33" s="20">
        <v>158</v>
      </c>
      <c r="CF33" s="20">
        <v>3</v>
      </c>
      <c r="CG33" s="161"/>
      <c r="CH33" s="161"/>
      <c r="CI33" s="161"/>
      <c r="CJ33" s="20">
        <v>3</v>
      </c>
      <c r="CK33" s="20"/>
      <c r="CL33" s="20">
        <v>104</v>
      </c>
      <c r="CM33" s="20">
        <v>5</v>
      </c>
      <c r="CN33" s="161"/>
      <c r="CO33" s="161"/>
      <c r="CP33" s="20">
        <v>109</v>
      </c>
      <c r="CR33" s="20">
        <v>105</v>
      </c>
      <c r="CS33" s="20">
        <v>10</v>
      </c>
      <c r="CT33" s="20">
        <v>5</v>
      </c>
      <c r="CU33" s="161"/>
      <c r="CV33" s="20">
        <v>119</v>
      </c>
      <c r="CW33" s="20"/>
      <c r="CX33" s="161"/>
      <c r="CY33" s="161"/>
      <c r="CZ33" s="161"/>
      <c r="DA33" s="161"/>
      <c r="DB33" s="161"/>
    </row>
    <row r="34" spans="1:106">
      <c r="A34" s="16">
        <v>24</v>
      </c>
      <c r="B34" s="21"/>
      <c r="C34" s="167"/>
      <c r="D34" s="13" t="s">
        <v>254</v>
      </c>
      <c r="E34" s="13" t="s">
        <v>47</v>
      </c>
      <c r="F34" s="161">
        <v>2</v>
      </c>
      <c r="G34" s="161">
        <v>25</v>
      </c>
      <c r="H34" s="161">
        <v>592</v>
      </c>
      <c r="I34" s="161">
        <v>724</v>
      </c>
      <c r="J34" s="161">
        <v>1326</v>
      </c>
      <c r="L34" s="161"/>
      <c r="M34" s="161">
        <v>3</v>
      </c>
      <c r="N34" s="161">
        <v>54</v>
      </c>
      <c r="O34" s="161">
        <v>5</v>
      </c>
      <c r="P34" s="161">
        <v>61</v>
      </c>
      <c r="Q34" s="161"/>
      <c r="R34" s="161"/>
      <c r="S34" s="161">
        <v>12</v>
      </c>
      <c r="T34" s="161">
        <v>16</v>
      </c>
      <c r="U34" s="161">
        <v>12</v>
      </c>
      <c r="V34" s="161">
        <v>40</v>
      </c>
      <c r="X34" s="20">
        <v>4</v>
      </c>
      <c r="Y34" s="161">
        <v>82</v>
      </c>
      <c r="Z34" s="161">
        <v>753</v>
      </c>
      <c r="AA34" s="130">
        <v>176</v>
      </c>
      <c r="AB34" s="20">
        <v>992</v>
      </c>
      <c r="AD34" s="20">
        <v>6</v>
      </c>
      <c r="AE34" s="161">
        <v>10</v>
      </c>
      <c r="AF34" s="161">
        <v>127</v>
      </c>
      <c r="AG34" s="130">
        <v>26</v>
      </c>
      <c r="AH34" s="20">
        <v>166</v>
      </c>
      <c r="AJ34" s="20">
        <v>24</v>
      </c>
      <c r="AK34" s="161">
        <v>140</v>
      </c>
      <c r="AL34" s="161">
        <v>1331</v>
      </c>
      <c r="AM34" s="130">
        <v>287</v>
      </c>
      <c r="AN34" s="20">
        <v>1756</v>
      </c>
      <c r="AP34" s="20">
        <v>2</v>
      </c>
      <c r="AQ34" s="161">
        <v>50</v>
      </c>
      <c r="AR34" s="161">
        <v>894</v>
      </c>
      <c r="AS34" s="130">
        <v>213</v>
      </c>
      <c r="AT34" s="161">
        <v>1143</v>
      </c>
      <c r="AV34" s="20">
        <v>6</v>
      </c>
      <c r="AW34" s="161">
        <v>19</v>
      </c>
      <c r="AX34" s="161">
        <v>220</v>
      </c>
      <c r="AY34" s="146">
        <v>78</v>
      </c>
      <c r="AZ34" s="161">
        <v>317</v>
      </c>
      <c r="BA34" s="20"/>
      <c r="BB34" s="20">
        <v>182</v>
      </c>
      <c r="BC34" s="20">
        <v>514</v>
      </c>
      <c r="BD34" s="20">
        <v>2907</v>
      </c>
      <c r="BE34" s="20">
        <v>391</v>
      </c>
      <c r="BF34" s="20">
        <v>3949</v>
      </c>
      <c r="BH34" s="161">
        <v>11</v>
      </c>
      <c r="BI34" s="20">
        <v>9</v>
      </c>
      <c r="BJ34" s="20">
        <v>9</v>
      </c>
      <c r="BK34" s="20"/>
      <c r="BL34" s="20">
        <v>28</v>
      </c>
      <c r="BN34" s="161">
        <v>2</v>
      </c>
      <c r="BO34" s="161">
        <v>5</v>
      </c>
      <c r="BP34" s="161">
        <v>26</v>
      </c>
      <c r="BQ34" s="168">
        <v>20</v>
      </c>
      <c r="BR34" s="20">
        <v>51</v>
      </c>
      <c r="BT34" s="20">
        <v>15</v>
      </c>
      <c r="BU34" s="20">
        <v>122</v>
      </c>
      <c r="BV34" s="20">
        <v>362</v>
      </c>
      <c r="BW34" s="20">
        <v>54</v>
      </c>
      <c r="BX34" s="20">
        <v>544</v>
      </c>
      <c r="BY34" s="20"/>
      <c r="BZ34" s="20">
        <v>30</v>
      </c>
      <c r="CA34" s="161">
        <v>75</v>
      </c>
      <c r="CB34" s="161">
        <v>179</v>
      </c>
      <c r="CC34" s="161">
        <v>25</v>
      </c>
      <c r="CD34" s="20">
        <v>302</v>
      </c>
      <c r="CF34" s="20">
        <v>11</v>
      </c>
      <c r="CG34" s="161"/>
      <c r="CH34" s="161"/>
      <c r="CI34" s="161"/>
      <c r="CJ34" s="20">
        <v>11</v>
      </c>
      <c r="CK34" s="20"/>
      <c r="CL34" s="20">
        <v>396</v>
      </c>
      <c r="CM34" s="20">
        <v>16</v>
      </c>
      <c r="CN34" s="161">
        <v>2</v>
      </c>
      <c r="CO34" s="161"/>
      <c r="CP34" s="20">
        <v>412</v>
      </c>
      <c r="CR34" s="20">
        <v>597</v>
      </c>
      <c r="CS34" s="20">
        <v>12</v>
      </c>
      <c r="CT34" s="20">
        <v>45</v>
      </c>
      <c r="CU34" s="161">
        <v>1</v>
      </c>
      <c r="CV34" s="20">
        <v>653</v>
      </c>
      <c r="CW34" s="20"/>
      <c r="CX34" s="161">
        <v>2</v>
      </c>
      <c r="CY34" s="161">
        <v>6</v>
      </c>
      <c r="CZ34" s="161">
        <v>4</v>
      </c>
      <c r="DA34" s="161"/>
      <c r="DB34" s="161">
        <v>12</v>
      </c>
    </row>
    <row r="35" spans="1:106">
      <c r="A35" s="16">
        <v>25</v>
      </c>
      <c r="B35" s="21"/>
      <c r="C35" s="167"/>
      <c r="D35" s="13" t="s">
        <v>255</v>
      </c>
      <c r="E35" s="13" t="s">
        <v>48</v>
      </c>
      <c r="F35" s="161"/>
      <c r="G35" s="161">
        <v>11</v>
      </c>
      <c r="H35" s="161">
        <v>120</v>
      </c>
      <c r="I35" s="161">
        <v>98</v>
      </c>
      <c r="J35" s="161">
        <v>229</v>
      </c>
      <c r="L35" s="161"/>
      <c r="M35" s="161">
        <v>2</v>
      </c>
      <c r="N35" s="161">
        <v>28</v>
      </c>
      <c r="O35" s="161">
        <v>2</v>
      </c>
      <c r="P35" s="161">
        <v>32</v>
      </c>
      <c r="Q35" s="161"/>
      <c r="R35" s="161"/>
      <c r="S35" s="161">
        <v>2</v>
      </c>
      <c r="T35" s="161">
        <v>2</v>
      </c>
      <c r="U35" s="161">
        <v>5</v>
      </c>
      <c r="V35" s="161">
        <v>9</v>
      </c>
      <c r="X35" s="20">
        <v>1</v>
      </c>
      <c r="Y35" s="161">
        <v>15</v>
      </c>
      <c r="Z35" s="161">
        <v>197</v>
      </c>
      <c r="AA35" s="130">
        <v>39</v>
      </c>
      <c r="AB35" s="20">
        <v>242</v>
      </c>
      <c r="AD35" s="20">
        <v>1</v>
      </c>
      <c r="AE35" s="161">
        <v>4</v>
      </c>
      <c r="AF35" s="161">
        <v>19</v>
      </c>
      <c r="AG35" s="130">
        <v>6</v>
      </c>
      <c r="AH35" s="20">
        <v>29</v>
      </c>
      <c r="AJ35" s="20">
        <v>1</v>
      </c>
      <c r="AK35" s="161">
        <v>8</v>
      </c>
      <c r="AL35" s="161">
        <v>78</v>
      </c>
      <c r="AM35" s="130">
        <v>24</v>
      </c>
      <c r="AN35" s="20">
        <v>110</v>
      </c>
      <c r="AP35" s="20">
        <v>1</v>
      </c>
      <c r="AQ35" s="161">
        <v>5</v>
      </c>
      <c r="AR35" s="161">
        <v>197</v>
      </c>
      <c r="AS35" s="130">
        <v>87</v>
      </c>
      <c r="AT35" s="161">
        <v>284</v>
      </c>
      <c r="AV35" s="20">
        <v>1</v>
      </c>
      <c r="AW35" s="161">
        <v>4</v>
      </c>
      <c r="AX35" s="161">
        <v>22</v>
      </c>
      <c r="AY35" s="146">
        <v>7</v>
      </c>
      <c r="AZ35" s="161">
        <v>33</v>
      </c>
      <c r="BA35" s="20"/>
      <c r="BB35" s="20">
        <v>16</v>
      </c>
      <c r="BC35" s="20">
        <v>50</v>
      </c>
      <c r="BD35" s="20">
        <v>446</v>
      </c>
      <c r="BE35" s="20">
        <v>66</v>
      </c>
      <c r="BF35" s="20">
        <v>570</v>
      </c>
      <c r="BH35" s="161">
        <v>3</v>
      </c>
      <c r="BI35" s="20">
        <v>4</v>
      </c>
      <c r="BJ35" s="20">
        <v>1</v>
      </c>
      <c r="BK35" s="20"/>
      <c r="BL35" s="20">
        <v>8</v>
      </c>
      <c r="BN35" s="161"/>
      <c r="BO35" s="161"/>
      <c r="BP35" s="161">
        <v>5</v>
      </c>
      <c r="BQ35" s="168">
        <v>7</v>
      </c>
      <c r="BR35" s="20">
        <v>12</v>
      </c>
      <c r="BT35" s="20">
        <v>0</v>
      </c>
      <c r="BU35" s="20">
        <v>5</v>
      </c>
      <c r="BV35" s="20">
        <v>19</v>
      </c>
      <c r="BW35" s="20">
        <v>1</v>
      </c>
      <c r="BX35" s="20">
        <v>25</v>
      </c>
      <c r="BY35" s="20"/>
      <c r="BZ35" s="20">
        <v>10</v>
      </c>
      <c r="CA35" s="161">
        <v>22</v>
      </c>
      <c r="CB35" s="161">
        <v>54</v>
      </c>
      <c r="CC35" s="161">
        <v>1</v>
      </c>
      <c r="CD35" s="20">
        <v>86</v>
      </c>
      <c r="CF35" s="20">
        <v>1</v>
      </c>
      <c r="CG35" s="161"/>
      <c r="CH35" s="161"/>
      <c r="CI35" s="161"/>
      <c r="CJ35" s="20">
        <v>1</v>
      </c>
      <c r="CK35" s="20"/>
      <c r="CL35" s="20">
        <v>121</v>
      </c>
      <c r="CM35" s="20">
        <v>12</v>
      </c>
      <c r="CN35" s="161">
        <v>2</v>
      </c>
      <c r="CO35" s="161"/>
      <c r="CP35" s="20">
        <v>133</v>
      </c>
      <c r="CR35" s="20">
        <v>48</v>
      </c>
      <c r="CS35" s="20">
        <v>1</v>
      </c>
      <c r="CT35" s="20">
        <v>0</v>
      </c>
      <c r="CU35" s="161"/>
      <c r="CV35" s="20">
        <v>49</v>
      </c>
      <c r="CW35" s="20"/>
      <c r="CX35" s="161">
        <v>1</v>
      </c>
      <c r="CY35" s="161">
        <v>6</v>
      </c>
      <c r="CZ35" s="161">
        <v>18</v>
      </c>
      <c r="DA35" s="161">
        <v>5</v>
      </c>
      <c r="DB35" s="161">
        <v>29</v>
      </c>
    </row>
    <row r="36" spans="1:106">
      <c r="A36" s="16">
        <v>26</v>
      </c>
      <c r="B36" s="21"/>
      <c r="C36" s="167"/>
      <c r="D36" s="13" t="s">
        <v>256</v>
      </c>
      <c r="E36" s="13" t="s">
        <v>131</v>
      </c>
      <c r="F36" s="161">
        <v>1</v>
      </c>
      <c r="G36" s="161">
        <v>10</v>
      </c>
      <c r="H36" s="161">
        <v>101</v>
      </c>
      <c r="I36" s="161">
        <v>100</v>
      </c>
      <c r="J36" s="161">
        <v>211</v>
      </c>
      <c r="L36" s="161"/>
      <c r="M36" s="161">
        <v>1</v>
      </c>
      <c r="N36" s="161">
        <v>40</v>
      </c>
      <c r="O36" s="161">
        <v>3</v>
      </c>
      <c r="P36" s="161">
        <v>43</v>
      </c>
      <c r="Q36" s="161"/>
      <c r="R36" s="161"/>
      <c r="S36" s="161">
        <v>4</v>
      </c>
      <c r="T36" s="161">
        <v>4</v>
      </c>
      <c r="U36" s="161"/>
      <c r="V36" s="161">
        <v>8</v>
      </c>
      <c r="X36" s="20">
        <v>1</v>
      </c>
      <c r="Y36" s="161">
        <v>18</v>
      </c>
      <c r="Z36" s="161">
        <v>142</v>
      </c>
      <c r="AA36" s="130">
        <v>13</v>
      </c>
      <c r="AB36" s="20">
        <v>173</v>
      </c>
      <c r="AD36" s="20">
        <v>1</v>
      </c>
      <c r="AE36" s="161">
        <v>3</v>
      </c>
      <c r="AF36" s="161">
        <v>32</v>
      </c>
      <c r="AG36" s="130">
        <v>6</v>
      </c>
      <c r="AH36" s="20">
        <v>42</v>
      </c>
      <c r="AJ36" s="20">
        <v>4</v>
      </c>
      <c r="AK36" s="161">
        <v>34</v>
      </c>
      <c r="AL36" s="161">
        <v>140</v>
      </c>
      <c r="AM36" s="130">
        <v>18</v>
      </c>
      <c r="AN36" s="20">
        <v>194</v>
      </c>
      <c r="AP36" s="20">
        <v>1</v>
      </c>
      <c r="AQ36" s="161">
        <v>16</v>
      </c>
      <c r="AR36" s="161">
        <v>192</v>
      </c>
      <c r="AS36" s="130">
        <v>53</v>
      </c>
      <c r="AT36" s="161">
        <v>260</v>
      </c>
      <c r="AV36" s="20">
        <v>0</v>
      </c>
      <c r="AW36" s="161">
        <v>5</v>
      </c>
      <c r="AX36" s="161">
        <v>32</v>
      </c>
      <c r="AY36" s="146">
        <v>6</v>
      </c>
      <c r="AZ36" s="161">
        <v>43</v>
      </c>
      <c r="BA36" s="20"/>
      <c r="BB36" s="20">
        <v>31</v>
      </c>
      <c r="BC36" s="20">
        <v>146</v>
      </c>
      <c r="BD36" s="20">
        <v>458</v>
      </c>
      <c r="BE36" s="20">
        <v>39</v>
      </c>
      <c r="BF36" s="20">
        <v>669</v>
      </c>
      <c r="BH36" s="161">
        <v>9</v>
      </c>
      <c r="BI36" s="20">
        <v>14</v>
      </c>
      <c r="BJ36" s="20">
        <v>6</v>
      </c>
      <c r="BK36" s="20"/>
      <c r="BL36" s="20">
        <v>29</v>
      </c>
      <c r="BN36" s="161"/>
      <c r="BO36" s="161">
        <v>2</v>
      </c>
      <c r="BP36" s="161">
        <v>1</v>
      </c>
      <c r="BQ36" s="168">
        <v>1</v>
      </c>
      <c r="BR36" s="20">
        <v>4</v>
      </c>
      <c r="BT36" s="20">
        <v>1</v>
      </c>
      <c r="BU36" s="20">
        <v>20</v>
      </c>
      <c r="BV36" s="20">
        <v>26</v>
      </c>
      <c r="BW36" s="20">
        <v>2</v>
      </c>
      <c r="BX36" s="20">
        <v>46</v>
      </c>
      <c r="BY36" s="20"/>
      <c r="BZ36" s="20">
        <v>14</v>
      </c>
      <c r="CA36" s="161">
        <v>29</v>
      </c>
      <c r="CB36" s="161">
        <v>36</v>
      </c>
      <c r="CC36" s="161">
        <v>3</v>
      </c>
      <c r="CD36" s="20">
        <v>78</v>
      </c>
      <c r="CF36" s="20">
        <v>1</v>
      </c>
      <c r="CG36" s="161"/>
      <c r="CH36" s="161"/>
      <c r="CI36" s="161"/>
      <c r="CJ36" s="20">
        <v>1</v>
      </c>
      <c r="CK36" s="20"/>
      <c r="CL36" s="20">
        <v>169</v>
      </c>
      <c r="CM36" s="20">
        <v>5</v>
      </c>
      <c r="CN36" s="161">
        <v>1</v>
      </c>
      <c r="CO36" s="161"/>
      <c r="CP36" s="20">
        <v>174</v>
      </c>
      <c r="CR36" s="20">
        <v>92</v>
      </c>
      <c r="CS36" s="20">
        <v>7</v>
      </c>
      <c r="CT36" s="20">
        <v>2</v>
      </c>
      <c r="CU36" s="161"/>
      <c r="CV36" s="20">
        <v>99</v>
      </c>
      <c r="CW36" s="20"/>
      <c r="CX36" s="161">
        <v>1</v>
      </c>
      <c r="CY36" s="161">
        <v>7</v>
      </c>
      <c r="CZ36" s="161">
        <v>13</v>
      </c>
      <c r="DA36" s="161"/>
      <c r="DB36" s="161">
        <v>21</v>
      </c>
    </row>
    <row r="37" spans="1:106">
      <c r="E37" s="131" t="s">
        <v>360</v>
      </c>
      <c r="F37" s="38">
        <f>SUM(F11:F36)</f>
        <v>24</v>
      </c>
      <c r="G37" s="38">
        <f>SUM(G11:G36)</f>
        <v>384</v>
      </c>
      <c r="H37" s="38">
        <f>SUM(H11:H36)</f>
        <v>7378</v>
      </c>
      <c r="I37" s="38">
        <f>SUM(I11:I36)</f>
        <v>5208</v>
      </c>
      <c r="J37" s="38">
        <f>SUM(J11:J36)</f>
        <v>12845</v>
      </c>
      <c r="K37" s="44"/>
      <c r="L37" s="38">
        <f t="shared" ref="L37:CX37" si="0">SUM(L11:L36)</f>
        <v>0</v>
      </c>
      <c r="M37" s="38">
        <f>SUM(M11:M36)</f>
        <v>52</v>
      </c>
      <c r="N37" s="38">
        <f>SUM(N11:N36)</f>
        <v>829</v>
      </c>
      <c r="O37" s="38">
        <f>SUM(O11:O36)</f>
        <v>60</v>
      </c>
      <c r="P37" s="38">
        <f>SUM(P11:P36)</f>
        <v>934</v>
      </c>
      <c r="Q37" s="38"/>
      <c r="R37" s="38">
        <f t="shared" si="0"/>
        <v>9</v>
      </c>
      <c r="S37" s="38">
        <f>SUM(S11:S36)</f>
        <v>67</v>
      </c>
      <c r="T37" s="38">
        <f>SUM(T11:T36)</f>
        <v>140</v>
      </c>
      <c r="U37" s="38">
        <f>SUM(U11:U36)</f>
        <v>50</v>
      </c>
      <c r="V37" s="38">
        <f>SUM(V11:V36)</f>
        <v>265</v>
      </c>
      <c r="W37" s="44"/>
      <c r="X37" s="38">
        <f t="shared" si="0"/>
        <v>40</v>
      </c>
      <c r="Y37" s="38">
        <f>SUM(Y11:Y36)</f>
        <v>764</v>
      </c>
      <c r="Z37" s="38">
        <f>SUM(Z11:Z36)</f>
        <v>7047</v>
      </c>
      <c r="AA37" s="38">
        <f>SUM(AA11:AA36)</f>
        <v>1292</v>
      </c>
      <c r="AB37" s="38">
        <f>SUM(AB11:AB36)</f>
        <v>8973</v>
      </c>
      <c r="AC37" s="44"/>
      <c r="AD37" s="38">
        <f t="shared" si="0"/>
        <v>34</v>
      </c>
      <c r="AE37" s="38">
        <f>SUM(AE11:AE36)</f>
        <v>151</v>
      </c>
      <c r="AF37" s="38">
        <f>SUM(AF11:AF36)</f>
        <v>1288</v>
      </c>
      <c r="AG37" s="38">
        <f>SUM(AG11:AG36)</f>
        <v>294</v>
      </c>
      <c r="AH37" s="38">
        <f>SUM(AH11:AH36)</f>
        <v>1739</v>
      </c>
      <c r="AI37" s="44"/>
      <c r="AJ37" s="38">
        <f t="shared" si="0"/>
        <v>156</v>
      </c>
      <c r="AK37" s="38">
        <f>SUM(AK11:AK36)</f>
        <v>684</v>
      </c>
      <c r="AL37" s="38">
        <f>SUM(AL11:AL36)</f>
        <v>6694</v>
      </c>
      <c r="AM37" s="38">
        <f>SUM(AM11:AM36)</f>
        <v>1389</v>
      </c>
      <c r="AN37" s="38">
        <f>SUM(AN11:AN36)</f>
        <v>8823</v>
      </c>
      <c r="AO37" s="44"/>
      <c r="AP37" s="38">
        <f t="shared" si="0"/>
        <v>32</v>
      </c>
      <c r="AQ37" s="38">
        <f>SUM(AQ11:AQ36)</f>
        <v>352</v>
      </c>
      <c r="AR37" s="38">
        <f>SUM(AR11:AR36)</f>
        <v>8106</v>
      </c>
      <c r="AS37" s="38">
        <f>SUM(AS11:AS36)</f>
        <v>2075</v>
      </c>
      <c r="AT37" s="38">
        <f>SUM(AT11:AT36)</f>
        <v>10430</v>
      </c>
      <c r="AU37" s="44"/>
      <c r="AV37" s="38">
        <f t="shared" si="0"/>
        <v>41</v>
      </c>
      <c r="AW37" s="38">
        <f>SUM(AW11:AW36)</f>
        <v>154</v>
      </c>
      <c r="AX37" s="38">
        <f>SUM(AX11:AX36)</f>
        <v>2142</v>
      </c>
      <c r="AY37" s="38">
        <f>SUM(AY11:AY36)</f>
        <v>381</v>
      </c>
      <c r="AZ37" s="38">
        <f>SUM(AZ11:AZ36)</f>
        <v>2688</v>
      </c>
      <c r="BA37" s="38"/>
      <c r="BB37" s="38">
        <f t="shared" si="0"/>
        <v>1113</v>
      </c>
      <c r="BC37" s="38">
        <f>SUM(BC11:BC36)</f>
        <v>3220</v>
      </c>
      <c r="BD37" s="38">
        <f>SUM(BD11:BD36)</f>
        <v>21670</v>
      </c>
      <c r="BE37" s="38">
        <f>SUM(BE11:BE36)</f>
        <v>2103</v>
      </c>
      <c r="BF37" s="38">
        <f>SUM(BF11:BF36)</f>
        <v>27840</v>
      </c>
      <c r="BG37" s="44"/>
      <c r="BH37" s="38">
        <f t="shared" si="0"/>
        <v>80</v>
      </c>
      <c r="BI37" s="38">
        <f>SUM(BI11:BI36)</f>
        <v>79</v>
      </c>
      <c r="BJ37" s="38">
        <f>SUM(BJ11:BJ36)</f>
        <v>57</v>
      </c>
      <c r="BK37" s="38">
        <f>SUM(BK11:BK36)</f>
        <v>0</v>
      </c>
      <c r="BL37" s="38">
        <f>SUM(BL11:BL36)</f>
        <v>207</v>
      </c>
      <c r="BM37" s="44"/>
      <c r="BN37" s="38">
        <f t="shared" si="0"/>
        <v>10</v>
      </c>
      <c r="BO37" s="38">
        <f>SUM(BO11:BO36)</f>
        <v>27</v>
      </c>
      <c r="BP37" s="38">
        <f>SUM(BP11:BP36)</f>
        <v>177</v>
      </c>
      <c r="BQ37" s="38">
        <f>SUM(BQ11:BQ36)</f>
        <v>82</v>
      </c>
      <c r="BR37" s="38">
        <f>SUM(BR11:BR36)</f>
        <v>292</v>
      </c>
      <c r="BS37" s="44"/>
      <c r="BT37" s="38">
        <f t="shared" si="0"/>
        <v>67</v>
      </c>
      <c r="BU37" s="38">
        <f>SUM(BU11:BU36)</f>
        <v>542</v>
      </c>
      <c r="BV37" s="38">
        <f>SUM(BV11:BV36)</f>
        <v>1224</v>
      </c>
      <c r="BW37" s="38">
        <f>SUM(BW11:BW36)</f>
        <v>97</v>
      </c>
      <c r="BX37" s="38">
        <f>SUM(BX11:BX36)</f>
        <v>1902</v>
      </c>
      <c r="BY37" s="38"/>
      <c r="BZ37" s="38">
        <f t="shared" si="0"/>
        <v>593</v>
      </c>
      <c r="CA37" s="38">
        <f>SUM(CA11:CA36)</f>
        <v>1074</v>
      </c>
      <c r="CB37" s="38">
        <f>SUM(CB11:CB36)</f>
        <v>2263</v>
      </c>
      <c r="CC37" s="38">
        <f>SUM(CC11:CC36)</f>
        <v>104</v>
      </c>
      <c r="CD37" s="38">
        <f>SUM(CD11:CD36)</f>
        <v>3959</v>
      </c>
      <c r="CE37" s="44"/>
      <c r="CF37" s="38">
        <f t="shared" si="0"/>
        <v>110</v>
      </c>
      <c r="CG37" s="38">
        <f>SUM(CG11:CG36)</f>
        <v>4</v>
      </c>
      <c r="CH37" s="38">
        <f>SUM(CH11:CH36)</f>
        <v>6</v>
      </c>
      <c r="CI37" s="38">
        <f>SUM(CI11:CI36)</f>
        <v>0</v>
      </c>
      <c r="CJ37" s="38">
        <f>SUM(CJ11:CJ36)</f>
        <v>120</v>
      </c>
      <c r="CK37" s="38"/>
      <c r="CL37" s="38">
        <f t="shared" si="0"/>
        <v>3319</v>
      </c>
      <c r="CM37" s="38">
        <f>SUM(CM11:CM36)</f>
        <v>145</v>
      </c>
      <c r="CN37" s="38">
        <f>SUM(CN11:CN36)</f>
        <v>16</v>
      </c>
      <c r="CO37" s="38">
        <f>SUM(CO11:CO36)</f>
        <v>0</v>
      </c>
      <c r="CP37" s="38">
        <f>SUM(CP11:CP36)</f>
        <v>3465</v>
      </c>
      <c r="CQ37" s="44"/>
      <c r="CR37" s="38">
        <f t="shared" si="0"/>
        <v>3066</v>
      </c>
      <c r="CS37" s="38">
        <f>SUM(CS11:CS36)</f>
        <v>170</v>
      </c>
      <c r="CT37" s="38">
        <f>SUM(CT11:CT36)</f>
        <v>131</v>
      </c>
      <c r="CU37" s="38">
        <f>SUM(CU11:CU36)</f>
        <v>4</v>
      </c>
      <c r="CV37" s="38">
        <f>SUM(CV11:CV36)</f>
        <v>3351</v>
      </c>
      <c r="CW37" s="38"/>
      <c r="CX37" s="38">
        <f t="shared" si="0"/>
        <v>22</v>
      </c>
      <c r="CY37" s="38">
        <f>SUM(CY11:CY36)</f>
        <v>48</v>
      </c>
      <c r="CZ37" s="38">
        <f>SUM(CZ11:CZ36)</f>
        <v>93</v>
      </c>
      <c r="DA37" s="38">
        <f>SUM(DA11:DA36)</f>
        <v>18</v>
      </c>
      <c r="DB37" s="38">
        <f t="shared" ref="DB37" si="1">SUM(DB11:DB36)</f>
        <v>179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V35"/>
  <sheetViews>
    <sheetView topLeftCell="A6" zoomScale="75" zoomScaleNormal="75" workbookViewId="0">
      <selection activeCell="A8" sqref="A8:V35"/>
    </sheetView>
  </sheetViews>
  <sheetFormatPr defaultRowHeight="15"/>
  <cols>
    <col min="1" max="1" width="9.140625" style="16"/>
    <col min="2" max="2" width="22.28515625" style="16" customWidth="1"/>
    <col min="3" max="19" width="7.140625" style="16" customWidth="1"/>
    <col min="20" max="16384" width="9.140625" style="16"/>
  </cols>
  <sheetData>
    <row r="1" spans="1:22">
      <c r="A1" s="125" t="s">
        <v>200</v>
      </c>
      <c r="B1" s="125"/>
    </row>
    <row r="2" spans="1:22">
      <c r="A2" s="144" t="s">
        <v>202</v>
      </c>
      <c r="B2" s="169" t="s">
        <v>203</v>
      </c>
    </row>
    <row r="3" spans="1:22" ht="24" customHeight="1">
      <c r="A3" s="21" t="s">
        <v>244</v>
      </c>
      <c r="B3" s="167" t="s">
        <v>245</v>
      </c>
    </row>
    <row r="4" spans="1:22" ht="18.75" customHeight="1">
      <c r="A4" s="170"/>
      <c r="B4" s="43" t="s">
        <v>292</v>
      </c>
    </row>
    <row r="5" spans="1:22" ht="17.25" customHeight="1">
      <c r="A5" s="170"/>
      <c r="B5" s="43" t="s">
        <v>367</v>
      </c>
    </row>
    <row r="6" spans="1:22" ht="14.25" customHeight="1">
      <c r="A6" s="170"/>
      <c r="B6" s="171"/>
    </row>
    <row r="7" spans="1:22" ht="14.25" customHeight="1">
      <c r="A7" s="125"/>
      <c r="B7" s="125"/>
      <c r="C7" s="126" t="s">
        <v>2</v>
      </c>
      <c r="D7" s="126" t="s">
        <v>2</v>
      </c>
      <c r="E7" s="126" t="s">
        <v>2</v>
      </c>
      <c r="F7" s="126" t="s">
        <v>2</v>
      </c>
      <c r="G7" s="126" t="s">
        <v>2</v>
      </c>
      <c r="H7" s="126" t="s">
        <v>2</v>
      </c>
      <c r="I7" s="126" t="s">
        <v>2</v>
      </c>
      <c r="J7" s="126" t="s">
        <v>2</v>
      </c>
      <c r="K7" s="126" t="s">
        <v>2</v>
      </c>
      <c r="L7" s="126" t="s">
        <v>2</v>
      </c>
      <c r="M7" s="126" t="s">
        <v>2</v>
      </c>
      <c r="N7" s="126" t="s">
        <v>2</v>
      </c>
      <c r="O7" s="126" t="s">
        <v>2</v>
      </c>
      <c r="P7" s="126" t="s">
        <v>2</v>
      </c>
      <c r="Q7" s="126" t="s">
        <v>2</v>
      </c>
      <c r="R7" s="126" t="s">
        <v>2</v>
      </c>
      <c r="S7" s="126" t="s">
        <v>2</v>
      </c>
      <c r="T7" s="25" t="s">
        <v>49</v>
      </c>
      <c r="U7" s="25"/>
      <c r="V7" s="25"/>
    </row>
    <row r="8" spans="1:22" ht="14.25" customHeight="1">
      <c r="A8" s="144" t="s">
        <v>249</v>
      </c>
      <c r="B8" s="144" t="s">
        <v>250</v>
      </c>
      <c r="C8" s="126" t="s">
        <v>343</v>
      </c>
      <c r="D8" s="126" t="s">
        <v>344</v>
      </c>
      <c r="E8" s="126" t="s">
        <v>345</v>
      </c>
      <c r="F8" s="126" t="s">
        <v>346</v>
      </c>
      <c r="G8" s="126" t="s">
        <v>347</v>
      </c>
      <c r="H8" s="126" t="s">
        <v>348</v>
      </c>
      <c r="I8" s="126" t="s">
        <v>349</v>
      </c>
      <c r="J8" s="126" t="s">
        <v>350</v>
      </c>
      <c r="K8" s="126" t="s">
        <v>351</v>
      </c>
      <c r="L8" s="126" t="s">
        <v>352</v>
      </c>
      <c r="M8" s="126" t="s">
        <v>353</v>
      </c>
      <c r="N8" s="126" t="s">
        <v>354</v>
      </c>
      <c r="O8" s="126" t="s">
        <v>355</v>
      </c>
      <c r="P8" s="126" t="s">
        <v>356</v>
      </c>
      <c r="Q8" s="126" t="s">
        <v>357</v>
      </c>
      <c r="R8" s="126" t="s">
        <v>358</v>
      </c>
      <c r="S8" s="126" t="s">
        <v>359</v>
      </c>
      <c r="T8" s="28" t="s">
        <v>1415</v>
      </c>
      <c r="U8" s="28" t="s">
        <v>1416</v>
      </c>
      <c r="V8" s="28" t="s">
        <v>1418</v>
      </c>
    </row>
    <row r="9" spans="1:22" ht="14.25" customHeight="1">
      <c r="A9" s="20" t="s">
        <v>104</v>
      </c>
      <c r="B9" s="13" t="s">
        <v>4</v>
      </c>
      <c r="C9" s="161"/>
      <c r="D9" s="161">
        <v>1</v>
      </c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25">
        <f>SUM(C9:S9)</f>
        <v>1</v>
      </c>
      <c r="U9" s="13">
        <v>21921</v>
      </c>
      <c r="V9" s="91">
        <f>SUM(T9/U9*1000)</f>
        <v>4.5618356826787103E-2</v>
      </c>
    </row>
    <row r="10" spans="1:22" ht="14.25" customHeight="1">
      <c r="A10" s="20" t="s">
        <v>5</v>
      </c>
      <c r="B10" s="13" t="s">
        <v>111</v>
      </c>
      <c r="C10" s="161">
        <v>66</v>
      </c>
      <c r="D10" s="161"/>
      <c r="E10" s="161"/>
      <c r="F10" s="161">
        <v>45</v>
      </c>
      <c r="G10" s="161">
        <v>1</v>
      </c>
      <c r="H10" s="161">
        <v>5</v>
      </c>
      <c r="I10" s="161">
        <v>17</v>
      </c>
      <c r="J10" s="161">
        <v>2</v>
      </c>
      <c r="K10" s="161"/>
      <c r="L10" s="161"/>
      <c r="M10" s="161"/>
      <c r="N10" s="161"/>
      <c r="O10" s="161"/>
      <c r="P10" s="161"/>
      <c r="Q10" s="161"/>
      <c r="R10" s="161"/>
      <c r="S10" s="161"/>
      <c r="T10" s="25">
        <f t="shared" ref="T10:T35" si="0">SUM(C10:S10)</f>
        <v>136</v>
      </c>
      <c r="U10" s="13">
        <v>65956</v>
      </c>
      <c r="V10" s="91">
        <f t="shared" ref="V10:V33" si="1">SUM(T10/U10*1000)</f>
        <v>2.0619807144156708</v>
      </c>
    </row>
    <row r="11" spans="1:22" ht="14.25" customHeight="1">
      <c r="A11" s="20" t="s">
        <v>7</v>
      </c>
      <c r="B11" s="13" t="s">
        <v>112</v>
      </c>
      <c r="C11" s="161">
        <v>1</v>
      </c>
      <c r="D11" s="161"/>
      <c r="E11" s="161"/>
      <c r="F11" s="161">
        <v>2</v>
      </c>
      <c r="G11" s="161"/>
      <c r="H11" s="161"/>
      <c r="I11" s="161">
        <v>1</v>
      </c>
      <c r="J11" s="161">
        <v>1</v>
      </c>
      <c r="K11" s="161"/>
      <c r="L11" s="161"/>
      <c r="M11" s="161"/>
      <c r="N11" s="161"/>
      <c r="O11" s="161"/>
      <c r="P11" s="161"/>
      <c r="Q11" s="161"/>
      <c r="R11" s="161"/>
      <c r="S11" s="161"/>
      <c r="T11" s="25">
        <f t="shared" si="0"/>
        <v>5</v>
      </c>
      <c r="U11" s="13">
        <v>135376</v>
      </c>
      <c r="V11" s="91">
        <f t="shared" si="1"/>
        <v>3.6934168537997872E-2</v>
      </c>
    </row>
    <row r="12" spans="1:22" ht="14.25" customHeight="1">
      <c r="A12" s="20" t="s">
        <v>9</v>
      </c>
      <c r="B12" s="13" t="s">
        <v>113</v>
      </c>
      <c r="C12" s="161">
        <v>10</v>
      </c>
      <c r="D12" s="161"/>
      <c r="E12" s="161"/>
      <c r="F12" s="161">
        <v>42</v>
      </c>
      <c r="G12" s="161">
        <v>1</v>
      </c>
      <c r="H12" s="161">
        <v>3</v>
      </c>
      <c r="I12" s="161">
        <v>7</v>
      </c>
      <c r="J12" s="161"/>
      <c r="K12" s="161">
        <v>4</v>
      </c>
      <c r="L12" s="161"/>
      <c r="M12" s="161"/>
      <c r="N12" s="161"/>
      <c r="O12" s="161">
        <v>2</v>
      </c>
      <c r="P12" s="161"/>
      <c r="Q12" s="161"/>
      <c r="R12" s="161"/>
      <c r="S12" s="161"/>
      <c r="T12" s="25">
        <f t="shared" si="0"/>
        <v>69</v>
      </c>
      <c r="U12" s="13">
        <v>121186</v>
      </c>
      <c r="V12" s="91">
        <f t="shared" si="1"/>
        <v>0.5693726998168106</v>
      </c>
    </row>
    <row r="13" spans="1:22">
      <c r="A13" s="20">
        <v>1805</v>
      </c>
      <c r="B13" s="13" t="s">
        <v>114</v>
      </c>
      <c r="C13" s="161"/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25">
        <f t="shared" si="0"/>
        <v>0</v>
      </c>
      <c r="U13" s="13">
        <v>114292</v>
      </c>
      <c r="V13" s="91">
        <f t="shared" si="1"/>
        <v>0</v>
      </c>
    </row>
    <row r="14" spans="1:22">
      <c r="A14" s="20" t="s">
        <v>13</v>
      </c>
      <c r="B14" s="13" t="s">
        <v>115</v>
      </c>
      <c r="C14" s="161">
        <v>7</v>
      </c>
      <c r="D14" s="161"/>
      <c r="E14" s="161"/>
      <c r="F14" s="161">
        <v>9</v>
      </c>
      <c r="G14" s="161"/>
      <c r="H14" s="161"/>
      <c r="I14" s="161"/>
      <c r="J14" s="161"/>
      <c r="K14" s="161"/>
      <c r="L14" s="161"/>
      <c r="M14" s="161"/>
      <c r="N14" s="161"/>
      <c r="O14" s="161">
        <v>1</v>
      </c>
      <c r="P14" s="161"/>
      <c r="Q14" s="161"/>
      <c r="R14" s="161"/>
      <c r="S14" s="161"/>
      <c r="T14" s="25">
        <f t="shared" si="0"/>
        <v>17</v>
      </c>
      <c r="U14" s="13">
        <v>62439</v>
      </c>
      <c r="V14" s="91">
        <f t="shared" si="1"/>
        <v>0.27226573135380128</v>
      </c>
    </row>
    <row r="15" spans="1:22">
      <c r="A15" s="20" t="s">
        <v>15</v>
      </c>
      <c r="B15" s="13" t="s">
        <v>116</v>
      </c>
      <c r="C15" s="161"/>
      <c r="D15" s="161"/>
      <c r="E15" s="161"/>
      <c r="F15" s="161">
        <v>1</v>
      </c>
      <c r="G15" s="161"/>
      <c r="H15" s="161"/>
      <c r="I15" s="161">
        <v>2</v>
      </c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25">
        <f t="shared" si="0"/>
        <v>3</v>
      </c>
      <c r="U15" s="13">
        <v>112378</v>
      </c>
      <c r="V15" s="91">
        <f t="shared" si="1"/>
        <v>2.6695616579757601E-2</v>
      </c>
    </row>
    <row r="16" spans="1:22">
      <c r="A16" s="20" t="s">
        <v>19</v>
      </c>
      <c r="B16" s="13" t="s">
        <v>117</v>
      </c>
      <c r="C16" s="161"/>
      <c r="D16" s="161"/>
      <c r="E16" s="161"/>
      <c r="F16" s="161">
        <v>1</v>
      </c>
      <c r="G16" s="161"/>
      <c r="H16" s="161"/>
      <c r="I16" s="161"/>
      <c r="J16" s="161"/>
      <c r="K16" s="161"/>
      <c r="L16" s="161"/>
      <c r="M16" s="161"/>
      <c r="N16" s="161"/>
      <c r="O16" s="161">
        <v>1</v>
      </c>
      <c r="P16" s="161"/>
      <c r="Q16" s="161"/>
      <c r="R16" s="161"/>
      <c r="S16" s="161"/>
      <c r="T16" s="25">
        <f t="shared" si="0"/>
        <v>2</v>
      </c>
      <c r="U16" s="13">
        <v>69582</v>
      </c>
      <c r="V16" s="91">
        <f t="shared" si="1"/>
        <v>2.8743065735391336E-2</v>
      </c>
    </row>
    <row r="17" spans="1:22">
      <c r="A17" s="20" t="s">
        <v>21</v>
      </c>
      <c r="B17" s="13" t="s">
        <v>118</v>
      </c>
      <c r="C17" s="161">
        <v>1</v>
      </c>
      <c r="D17" s="161"/>
      <c r="E17" s="161"/>
      <c r="F17" s="161">
        <v>1</v>
      </c>
      <c r="G17" s="161"/>
      <c r="H17" s="161"/>
      <c r="I17" s="161"/>
      <c r="J17" s="161"/>
      <c r="K17" s="161">
        <v>1</v>
      </c>
      <c r="L17" s="161"/>
      <c r="M17" s="161"/>
      <c r="N17" s="161"/>
      <c r="O17" s="161"/>
      <c r="P17" s="161"/>
      <c r="Q17" s="161"/>
      <c r="R17" s="161"/>
      <c r="S17" s="161"/>
      <c r="T17" s="25">
        <f t="shared" si="0"/>
        <v>3</v>
      </c>
      <c r="U17" s="13">
        <v>56234</v>
      </c>
      <c r="V17" s="91">
        <f t="shared" si="1"/>
        <v>5.3348508020059041E-2</v>
      </c>
    </row>
    <row r="18" spans="1:22">
      <c r="A18" s="20" t="s">
        <v>23</v>
      </c>
      <c r="B18" s="13" t="s">
        <v>119</v>
      </c>
      <c r="C18" s="161">
        <v>1</v>
      </c>
      <c r="D18" s="161"/>
      <c r="E18" s="161"/>
      <c r="F18" s="161">
        <v>2</v>
      </c>
      <c r="G18" s="161"/>
      <c r="H18" s="161"/>
      <c r="I18" s="161">
        <v>2</v>
      </c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25">
        <f t="shared" si="0"/>
        <v>5</v>
      </c>
      <c r="U18" s="13">
        <v>80555</v>
      </c>
      <c r="V18" s="91">
        <f t="shared" si="1"/>
        <v>6.2069393582024707E-2</v>
      </c>
    </row>
    <row r="19" spans="1:22">
      <c r="A19" s="20" t="s">
        <v>25</v>
      </c>
      <c r="B19" s="13" t="s">
        <v>120</v>
      </c>
      <c r="C19" s="161"/>
      <c r="D19" s="161"/>
      <c r="E19" s="161"/>
      <c r="F19" s="161"/>
      <c r="G19" s="161"/>
      <c r="H19" s="161"/>
      <c r="I19" s="161">
        <v>1</v>
      </c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25">
        <f t="shared" si="0"/>
        <v>1</v>
      </c>
      <c r="U19" s="13">
        <v>136343</v>
      </c>
      <c r="V19" s="91">
        <f t="shared" si="1"/>
        <v>7.3344432790829013E-3</v>
      </c>
    </row>
    <row r="20" spans="1:22">
      <c r="A20" s="20" t="s">
        <v>27</v>
      </c>
      <c r="B20" s="13" t="s">
        <v>121</v>
      </c>
      <c r="C20" s="161">
        <v>1</v>
      </c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25">
        <f t="shared" si="0"/>
        <v>1</v>
      </c>
      <c r="U20" s="13">
        <v>66844</v>
      </c>
      <c r="V20" s="91">
        <f t="shared" si="1"/>
        <v>1.496020585243253E-2</v>
      </c>
    </row>
    <row r="21" spans="1:22">
      <c r="A21" s="20" t="s">
        <v>29</v>
      </c>
      <c r="B21" s="13" t="s">
        <v>122</v>
      </c>
      <c r="C21" s="161">
        <v>13</v>
      </c>
      <c r="D21" s="161">
        <v>1</v>
      </c>
      <c r="E21" s="161"/>
      <c r="F21" s="161">
        <v>14</v>
      </c>
      <c r="G21" s="161">
        <v>3</v>
      </c>
      <c r="H21" s="161">
        <v>5</v>
      </c>
      <c r="I21" s="161">
        <v>9</v>
      </c>
      <c r="J21" s="161">
        <v>5</v>
      </c>
      <c r="K21" s="161">
        <v>13</v>
      </c>
      <c r="L21" s="161"/>
      <c r="M21" s="161"/>
      <c r="N21" s="161">
        <v>1</v>
      </c>
      <c r="O21" s="161">
        <v>12</v>
      </c>
      <c r="P21" s="161"/>
      <c r="Q21" s="161"/>
      <c r="R21" s="161"/>
      <c r="S21" s="161"/>
      <c r="T21" s="25">
        <f t="shared" si="0"/>
        <v>76</v>
      </c>
      <c r="U21" s="13">
        <v>74363</v>
      </c>
      <c r="V21" s="91">
        <f t="shared" si="1"/>
        <v>1.0220136358135095</v>
      </c>
    </row>
    <row r="22" spans="1:22">
      <c r="A22" s="20" t="s">
        <v>31</v>
      </c>
      <c r="B22" s="13" t="s">
        <v>123</v>
      </c>
      <c r="C22" s="161">
        <v>2</v>
      </c>
      <c r="D22" s="161"/>
      <c r="E22" s="161"/>
      <c r="F22" s="161">
        <v>2</v>
      </c>
      <c r="G22" s="161">
        <v>1</v>
      </c>
      <c r="H22" s="161"/>
      <c r="I22" s="161"/>
      <c r="J22" s="161"/>
      <c r="K22" s="161"/>
      <c r="L22" s="161"/>
      <c r="M22" s="161"/>
      <c r="N22" s="161"/>
      <c r="O22" s="161">
        <v>1</v>
      </c>
      <c r="P22" s="161"/>
      <c r="Q22" s="161"/>
      <c r="R22" s="161"/>
      <c r="S22" s="161"/>
      <c r="T22" s="25">
        <f t="shared" si="0"/>
        <v>6</v>
      </c>
      <c r="U22" s="13">
        <v>78617</v>
      </c>
      <c r="V22" s="91">
        <f t="shared" si="1"/>
        <v>7.6319371128381899E-2</v>
      </c>
    </row>
    <row r="23" spans="1:22">
      <c r="A23" s="20" t="s">
        <v>33</v>
      </c>
      <c r="B23" s="13" t="s">
        <v>124</v>
      </c>
      <c r="C23" s="161"/>
      <c r="D23" s="161"/>
      <c r="E23" s="161"/>
      <c r="F23" s="161">
        <v>3</v>
      </c>
      <c r="G23" s="161"/>
      <c r="H23" s="161">
        <v>1</v>
      </c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25">
        <f t="shared" si="0"/>
        <v>4</v>
      </c>
      <c r="U23" s="13">
        <v>74042</v>
      </c>
      <c r="V23" s="91">
        <f t="shared" si="1"/>
        <v>5.4023392128791765E-2</v>
      </c>
    </row>
    <row r="24" spans="1:22">
      <c r="A24" s="20" t="s">
        <v>35</v>
      </c>
      <c r="B24" s="13" t="s">
        <v>125</v>
      </c>
      <c r="C24" s="161">
        <v>11</v>
      </c>
      <c r="D24" s="161"/>
      <c r="E24" s="161"/>
      <c r="F24" s="161">
        <v>26</v>
      </c>
      <c r="G24" s="161">
        <v>3</v>
      </c>
      <c r="H24" s="161">
        <v>2</v>
      </c>
      <c r="I24" s="161">
        <v>5</v>
      </c>
      <c r="J24" s="161">
        <v>1</v>
      </c>
      <c r="K24" s="161">
        <v>2</v>
      </c>
      <c r="L24" s="161"/>
      <c r="M24" s="161"/>
      <c r="N24" s="161">
        <v>1</v>
      </c>
      <c r="O24" s="161">
        <v>6</v>
      </c>
      <c r="P24" s="161"/>
      <c r="Q24" s="161">
        <v>1</v>
      </c>
      <c r="R24" s="161"/>
      <c r="S24" s="161">
        <v>1</v>
      </c>
      <c r="T24" s="25">
        <f t="shared" si="0"/>
        <v>59</v>
      </c>
      <c r="U24" s="13">
        <v>168096</v>
      </c>
      <c r="V24" s="91">
        <f t="shared" si="1"/>
        <v>0.35098991052731771</v>
      </c>
    </row>
    <row r="25" spans="1:22">
      <c r="A25" s="20" t="s">
        <v>37</v>
      </c>
      <c r="B25" s="13" t="s">
        <v>126</v>
      </c>
      <c r="C25" s="161">
        <v>1</v>
      </c>
      <c r="D25" s="161"/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25">
        <f t="shared" si="0"/>
        <v>1</v>
      </c>
      <c r="U25" s="13">
        <v>95184</v>
      </c>
      <c r="V25" s="91">
        <f t="shared" si="1"/>
        <v>1.0505967389477223E-2</v>
      </c>
    </row>
    <row r="26" spans="1:22">
      <c r="A26" s="20">
        <v>1818</v>
      </c>
      <c r="B26" s="13" t="s">
        <v>127</v>
      </c>
      <c r="C26" s="161"/>
      <c r="D26" s="161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25">
        <f t="shared" si="0"/>
        <v>0</v>
      </c>
      <c r="U26" s="13">
        <v>107396</v>
      </c>
      <c r="V26" s="91">
        <f t="shared" si="1"/>
        <v>0</v>
      </c>
    </row>
    <row r="27" spans="1:22">
      <c r="A27" s="20" t="s">
        <v>41</v>
      </c>
      <c r="B27" s="13" t="s">
        <v>128</v>
      </c>
      <c r="C27" s="161">
        <v>7</v>
      </c>
      <c r="D27" s="161"/>
      <c r="E27" s="161"/>
      <c r="F27" s="161">
        <v>3</v>
      </c>
      <c r="G27" s="161"/>
      <c r="H27" s="161"/>
      <c r="I27" s="161">
        <v>2</v>
      </c>
      <c r="J27" s="161"/>
      <c r="K27" s="161">
        <v>1</v>
      </c>
      <c r="L27" s="161"/>
      <c r="M27" s="161"/>
      <c r="N27" s="161"/>
      <c r="O27" s="161">
        <v>1</v>
      </c>
      <c r="P27" s="161"/>
      <c r="Q27" s="161"/>
      <c r="R27" s="161"/>
      <c r="S27" s="161">
        <v>1</v>
      </c>
      <c r="T27" s="25">
        <f t="shared" si="0"/>
        <v>15</v>
      </c>
      <c r="U27" s="13">
        <v>61717</v>
      </c>
      <c r="V27" s="91">
        <f t="shared" si="1"/>
        <v>0.24304486608227879</v>
      </c>
    </row>
    <row r="28" spans="1:22">
      <c r="A28" s="20" t="s">
        <v>43</v>
      </c>
      <c r="B28" s="13" t="s">
        <v>129</v>
      </c>
      <c r="C28" s="161">
        <v>13</v>
      </c>
      <c r="D28" s="161"/>
      <c r="E28" s="161"/>
      <c r="F28" s="161">
        <v>5</v>
      </c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1"/>
      <c r="S28" s="161"/>
      <c r="T28" s="25">
        <f t="shared" si="0"/>
        <v>18</v>
      </c>
      <c r="U28" s="13">
        <v>53413</v>
      </c>
      <c r="V28" s="91">
        <f t="shared" si="1"/>
        <v>0.33699661131185293</v>
      </c>
    </row>
    <row r="29" spans="1:22">
      <c r="A29" s="20">
        <v>1821</v>
      </c>
      <c r="B29" s="13" t="s">
        <v>130</v>
      </c>
      <c r="C29" s="161"/>
      <c r="D29" s="161"/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25">
        <f t="shared" si="0"/>
        <v>0</v>
      </c>
      <c r="U29" s="13">
        <v>26664</v>
      </c>
      <c r="V29" s="91">
        <f t="shared" si="1"/>
        <v>0</v>
      </c>
    </row>
    <row r="30" spans="1:22">
      <c r="A30" s="20" t="s">
        <v>252</v>
      </c>
      <c r="B30" s="13" t="s">
        <v>45</v>
      </c>
      <c r="C30" s="161"/>
      <c r="D30" s="161"/>
      <c r="E30" s="161"/>
      <c r="F30" s="161">
        <v>1</v>
      </c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25">
        <f t="shared" si="0"/>
        <v>1</v>
      </c>
      <c r="U30" s="13">
        <v>46478</v>
      </c>
      <c r="V30" s="91">
        <f t="shared" si="1"/>
        <v>2.151555574680494E-2</v>
      </c>
    </row>
    <row r="31" spans="1:22">
      <c r="A31" s="20" t="s">
        <v>253</v>
      </c>
      <c r="B31" s="13" t="s">
        <v>46</v>
      </c>
      <c r="C31" s="161">
        <v>17</v>
      </c>
      <c r="D31" s="161">
        <v>1</v>
      </c>
      <c r="E31" s="161"/>
      <c r="F31" s="161">
        <v>23</v>
      </c>
      <c r="G31" s="161">
        <v>2</v>
      </c>
      <c r="H31" s="161">
        <v>3</v>
      </c>
      <c r="I31" s="161">
        <v>4</v>
      </c>
      <c r="J31" s="161">
        <v>2</v>
      </c>
      <c r="K31" s="161">
        <v>4</v>
      </c>
      <c r="L31" s="161"/>
      <c r="M31" s="161"/>
      <c r="N31" s="161">
        <v>1</v>
      </c>
      <c r="O31" s="161">
        <v>18</v>
      </c>
      <c r="P31" s="161"/>
      <c r="Q31" s="161"/>
      <c r="R31" s="161"/>
      <c r="S31" s="161">
        <v>1</v>
      </c>
      <c r="T31" s="25">
        <f t="shared" si="0"/>
        <v>76</v>
      </c>
      <c r="U31" s="13">
        <v>61973</v>
      </c>
      <c r="V31" s="91">
        <f t="shared" si="1"/>
        <v>1.2263405031223276</v>
      </c>
    </row>
    <row r="32" spans="1:22">
      <c r="A32" s="20" t="s">
        <v>254</v>
      </c>
      <c r="B32" s="13" t="s">
        <v>47</v>
      </c>
      <c r="C32" s="161">
        <v>18</v>
      </c>
      <c r="D32" s="161">
        <v>2</v>
      </c>
      <c r="E32" s="161"/>
      <c r="F32" s="161">
        <v>36</v>
      </c>
      <c r="G32" s="161"/>
      <c r="H32" s="161">
        <v>3</v>
      </c>
      <c r="I32" s="161">
        <v>10</v>
      </c>
      <c r="J32" s="161">
        <v>1</v>
      </c>
      <c r="K32" s="161">
        <v>12</v>
      </c>
      <c r="L32" s="161"/>
      <c r="M32" s="161"/>
      <c r="N32" s="161"/>
      <c r="O32" s="161">
        <v>4</v>
      </c>
      <c r="P32" s="161"/>
      <c r="Q32" s="161"/>
      <c r="R32" s="161"/>
      <c r="S32" s="161">
        <v>1</v>
      </c>
      <c r="T32" s="25">
        <f t="shared" si="0"/>
        <v>87</v>
      </c>
      <c r="U32" s="13">
        <v>189111</v>
      </c>
      <c r="V32" s="91">
        <f t="shared" si="1"/>
        <v>0.46004727382331012</v>
      </c>
    </row>
    <row r="33" spans="1:22">
      <c r="A33" s="20">
        <v>1864</v>
      </c>
      <c r="B33" s="13" t="s">
        <v>48</v>
      </c>
      <c r="C33" s="161"/>
      <c r="D33" s="161"/>
      <c r="E33" s="161"/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1"/>
      <c r="R33" s="161"/>
      <c r="S33" s="161"/>
      <c r="T33" s="25">
        <f t="shared" si="0"/>
        <v>0</v>
      </c>
      <c r="U33" s="13">
        <v>47527</v>
      </c>
      <c r="V33" s="91">
        <f t="shared" si="1"/>
        <v>0</v>
      </c>
    </row>
    <row r="34" spans="1:22">
      <c r="A34" s="20" t="s">
        <v>256</v>
      </c>
      <c r="B34" s="13" t="s">
        <v>131</v>
      </c>
      <c r="C34" s="161">
        <v>1</v>
      </c>
      <c r="D34" s="161"/>
      <c r="E34" s="161"/>
      <c r="F34" s="161">
        <v>2</v>
      </c>
      <c r="G34" s="161"/>
      <c r="H34" s="161"/>
      <c r="I34" s="161">
        <v>1</v>
      </c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25">
        <f t="shared" si="0"/>
        <v>4</v>
      </c>
      <c r="U34" s="25"/>
      <c r="V34" s="25"/>
    </row>
    <row r="35" spans="1:22">
      <c r="B35" s="131" t="s">
        <v>360</v>
      </c>
      <c r="C35" s="20">
        <f t="shared" ref="C35:R35" si="2">SUM(C9:C34)</f>
        <v>170</v>
      </c>
      <c r="D35" s="20">
        <f t="shared" si="2"/>
        <v>5</v>
      </c>
      <c r="E35" s="20">
        <f t="shared" si="2"/>
        <v>0</v>
      </c>
      <c r="F35" s="20">
        <f t="shared" si="2"/>
        <v>218</v>
      </c>
      <c r="G35" s="20">
        <f t="shared" si="2"/>
        <v>11</v>
      </c>
      <c r="H35" s="20">
        <f t="shared" si="2"/>
        <v>22</v>
      </c>
      <c r="I35" s="20">
        <f t="shared" si="2"/>
        <v>61</v>
      </c>
      <c r="J35" s="20">
        <f t="shared" si="2"/>
        <v>12</v>
      </c>
      <c r="K35" s="20">
        <f t="shared" si="2"/>
        <v>37</v>
      </c>
      <c r="L35" s="20">
        <f t="shared" si="2"/>
        <v>0</v>
      </c>
      <c r="M35" s="20">
        <f t="shared" si="2"/>
        <v>0</v>
      </c>
      <c r="N35" s="20">
        <f t="shared" si="2"/>
        <v>3</v>
      </c>
      <c r="O35" s="20">
        <f t="shared" si="2"/>
        <v>46</v>
      </c>
      <c r="P35" s="20">
        <f t="shared" si="2"/>
        <v>0</v>
      </c>
      <c r="Q35" s="20">
        <f t="shared" si="2"/>
        <v>1</v>
      </c>
      <c r="R35" s="20">
        <f t="shared" si="2"/>
        <v>0</v>
      </c>
      <c r="S35" s="20">
        <f t="shared" ref="S35" si="3">SUM(S9:S34)</f>
        <v>4</v>
      </c>
      <c r="T35" s="234">
        <f t="shared" si="0"/>
        <v>590</v>
      </c>
      <c r="U35" s="25"/>
      <c r="V35" s="25"/>
    </row>
  </sheetData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>
  <dimension ref="A1:CZ35"/>
  <sheetViews>
    <sheetView topLeftCell="A4" zoomScale="75" zoomScaleNormal="75" workbookViewId="0">
      <selection activeCell="A6" sqref="A6:XFD12"/>
    </sheetView>
  </sheetViews>
  <sheetFormatPr defaultRowHeight="15"/>
  <cols>
    <col min="1" max="1" width="9.140625" style="16"/>
    <col min="2" max="2" width="14.7109375" style="16" customWidth="1"/>
    <col min="3" max="7" width="7.140625" style="16" customWidth="1"/>
    <col min="8" max="8" width="9.140625" style="16"/>
    <col min="9" max="19" width="7.140625" style="16" customWidth="1"/>
    <col min="20" max="20" width="9.140625" style="16"/>
    <col min="21" max="25" width="7.140625" style="16" customWidth="1"/>
    <col min="26" max="26" width="9.140625" style="16"/>
    <col min="27" max="31" width="7.140625" style="16" customWidth="1"/>
    <col min="32" max="32" width="9.140625" style="16"/>
    <col min="33" max="37" width="7.140625" style="16" customWidth="1"/>
    <col min="38" max="38" width="9.140625" style="16"/>
    <col min="39" max="43" width="7.140625" style="16" customWidth="1"/>
    <col min="44" max="44" width="9.140625" style="16"/>
    <col min="45" max="55" width="7.140625" style="16" customWidth="1"/>
    <col min="56" max="56" width="9.140625" style="16"/>
    <col min="57" max="61" width="7.140625" style="16" customWidth="1"/>
    <col min="62" max="62" width="9.140625" style="16"/>
    <col min="63" max="67" width="7.140625" style="16" customWidth="1"/>
    <col min="68" max="68" width="9.140625" style="16"/>
    <col min="69" max="79" width="7.140625" style="16" customWidth="1"/>
    <col min="80" max="80" width="9.140625" style="16"/>
    <col min="81" max="104" width="7.140625" style="16" customWidth="1"/>
    <col min="105" max="16384" width="9.140625" style="16"/>
  </cols>
  <sheetData>
    <row r="1" spans="1:104">
      <c r="A1" s="125" t="s">
        <v>200</v>
      </c>
      <c r="B1" s="125"/>
    </row>
    <row r="2" spans="1:104">
      <c r="A2" s="144" t="s">
        <v>202</v>
      </c>
      <c r="B2" s="169" t="s">
        <v>203</v>
      </c>
    </row>
    <row r="3" spans="1:104" ht="24" customHeight="1">
      <c r="A3" s="21" t="s">
        <v>244</v>
      </c>
      <c r="B3" s="167" t="s">
        <v>245</v>
      </c>
    </row>
    <row r="4" spans="1:104" ht="18.75" customHeight="1">
      <c r="A4" s="170"/>
      <c r="B4" s="43" t="s">
        <v>292</v>
      </c>
    </row>
    <row r="5" spans="1:104" ht="17.25" customHeight="1">
      <c r="A5" s="170"/>
      <c r="B5" s="43" t="s">
        <v>367</v>
      </c>
    </row>
    <row r="6" spans="1:104" ht="14.25" customHeight="1">
      <c r="A6" s="170"/>
      <c r="B6" s="171"/>
    </row>
    <row r="7" spans="1:104" ht="14.25" customHeight="1">
      <c r="A7" s="125"/>
      <c r="B7" s="125"/>
      <c r="C7" s="132" t="s">
        <v>204</v>
      </c>
      <c r="D7" s="133" t="s">
        <v>205</v>
      </c>
      <c r="E7" s="134" t="s">
        <v>206</v>
      </c>
      <c r="F7" s="135" t="s">
        <v>207</v>
      </c>
      <c r="G7" s="126" t="s">
        <v>2</v>
      </c>
      <c r="I7" s="132" t="s">
        <v>204</v>
      </c>
      <c r="J7" s="133" t="s">
        <v>205</v>
      </c>
      <c r="K7" s="134" t="s">
        <v>206</v>
      </c>
      <c r="L7" s="135" t="s">
        <v>207</v>
      </c>
      <c r="M7" s="126" t="s">
        <v>2</v>
      </c>
      <c r="N7" s="142"/>
      <c r="O7" s="132" t="s">
        <v>204</v>
      </c>
      <c r="P7" s="133" t="s">
        <v>205</v>
      </c>
      <c r="Q7" s="134" t="s">
        <v>206</v>
      </c>
      <c r="R7" s="135" t="s">
        <v>207</v>
      </c>
      <c r="S7" s="126" t="s">
        <v>2</v>
      </c>
      <c r="U7" s="132" t="s">
        <v>204</v>
      </c>
      <c r="V7" s="133" t="s">
        <v>205</v>
      </c>
      <c r="W7" s="134" t="s">
        <v>206</v>
      </c>
      <c r="X7" s="135" t="s">
        <v>207</v>
      </c>
      <c r="Y7" s="126" t="s">
        <v>2</v>
      </c>
      <c r="AA7" s="132" t="s">
        <v>204</v>
      </c>
      <c r="AB7" s="133" t="s">
        <v>205</v>
      </c>
      <c r="AC7" s="134" t="s">
        <v>206</v>
      </c>
      <c r="AD7" s="135" t="s">
        <v>207</v>
      </c>
      <c r="AE7" s="126" t="s">
        <v>2</v>
      </c>
      <c r="AG7" s="132" t="s">
        <v>204</v>
      </c>
      <c r="AH7" s="133" t="s">
        <v>205</v>
      </c>
      <c r="AI7" s="134" t="s">
        <v>206</v>
      </c>
      <c r="AJ7" s="135" t="s">
        <v>207</v>
      </c>
      <c r="AK7" s="126" t="s">
        <v>2</v>
      </c>
      <c r="AM7" s="132" t="s">
        <v>204</v>
      </c>
      <c r="AN7" s="133" t="s">
        <v>205</v>
      </c>
      <c r="AO7" s="134" t="s">
        <v>206</v>
      </c>
      <c r="AP7" s="135" t="s">
        <v>207</v>
      </c>
      <c r="AQ7" s="126" t="s">
        <v>2</v>
      </c>
      <c r="AS7" s="132" t="s">
        <v>204</v>
      </c>
      <c r="AT7" s="133" t="s">
        <v>205</v>
      </c>
      <c r="AU7" s="134" t="s">
        <v>206</v>
      </c>
      <c r="AV7" s="135" t="s">
        <v>207</v>
      </c>
      <c r="AW7" s="126" t="s">
        <v>2</v>
      </c>
      <c r="AX7" s="142"/>
      <c r="AY7" s="132" t="s">
        <v>204</v>
      </c>
      <c r="AZ7" s="133" t="s">
        <v>205</v>
      </c>
      <c r="BA7" s="134" t="s">
        <v>206</v>
      </c>
      <c r="BB7" s="135" t="s">
        <v>207</v>
      </c>
      <c r="BC7" s="126" t="s">
        <v>2</v>
      </c>
      <c r="BE7" s="132" t="s">
        <v>204</v>
      </c>
      <c r="BF7" s="133" t="s">
        <v>205</v>
      </c>
      <c r="BG7" s="134" t="s">
        <v>206</v>
      </c>
      <c r="BH7" s="135" t="s">
        <v>207</v>
      </c>
      <c r="BI7" s="126" t="s">
        <v>2</v>
      </c>
      <c r="BK7" s="132" t="s">
        <v>204</v>
      </c>
      <c r="BL7" s="133" t="s">
        <v>205</v>
      </c>
      <c r="BM7" s="134" t="s">
        <v>206</v>
      </c>
      <c r="BN7" s="135" t="s">
        <v>207</v>
      </c>
      <c r="BO7" s="126" t="s">
        <v>2</v>
      </c>
      <c r="BQ7" s="132" t="s">
        <v>204</v>
      </c>
      <c r="BR7" s="133" t="s">
        <v>205</v>
      </c>
      <c r="BS7" s="134" t="s">
        <v>206</v>
      </c>
      <c r="BT7" s="135" t="s">
        <v>207</v>
      </c>
      <c r="BU7" s="126" t="s">
        <v>2</v>
      </c>
      <c r="BV7" s="142"/>
      <c r="BW7" s="132" t="s">
        <v>204</v>
      </c>
      <c r="BX7" s="133" t="s">
        <v>205</v>
      </c>
      <c r="BY7" s="134" t="s">
        <v>206</v>
      </c>
      <c r="BZ7" s="135" t="s">
        <v>207</v>
      </c>
      <c r="CA7" s="126" t="s">
        <v>2</v>
      </c>
      <c r="CC7" s="132" t="s">
        <v>204</v>
      </c>
      <c r="CD7" s="133" t="s">
        <v>205</v>
      </c>
      <c r="CE7" s="132"/>
      <c r="CF7" s="134" t="s">
        <v>206</v>
      </c>
      <c r="CG7" s="135" t="s">
        <v>207</v>
      </c>
      <c r="CH7" s="126" t="s">
        <v>2</v>
      </c>
      <c r="CI7" s="136"/>
      <c r="CJ7" s="132" t="s">
        <v>204</v>
      </c>
      <c r="CK7" s="133" t="s">
        <v>205</v>
      </c>
      <c r="CL7" s="134" t="s">
        <v>206</v>
      </c>
      <c r="CM7" s="135" t="s">
        <v>207</v>
      </c>
      <c r="CN7" s="126" t="s">
        <v>2</v>
      </c>
      <c r="CO7" s="142"/>
      <c r="CP7" s="132" t="s">
        <v>204</v>
      </c>
      <c r="CQ7" s="133" t="s">
        <v>205</v>
      </c>
      <c r="CR7" s="134" t="s">
        <v>206</v>
      </c>
      <c r="CS7" s="135" t="s">
        <v>207</v>
      </c>
      <c r="CT7" s="126" t="s">
        <v>2</v>
      </c>
      <c r="CU7" s="142"/>
      <c r="CV7" s="132" t="s">
        <v>204</v>
      </c>
      <c r="CW7" s="133" t="s">
        <v>205</v>
      </c>
      <c r="CX7" s="134" t="s">
        <v>206</v>
      </c>
      <c r="CY7" s="135" t="s">
        <v>207</v>
      </c>
      <c r="CZ7" s="126" t="s">
        <v>2</v>
      </c>
    </row>
    <row r="8" spans="1:104" ht="14.25" customHeight="1">
      <c r="A8" s="144" t="s">
        <v>249</v>
      </c>
      <c r="B8" s="144" t="s">
        <v>250</v>
      </c>
      <c r="C8" s="132" t="s">
        <v>343</v>
      </c>
      <c r="D8" s="133" t="s">
        <v>343</v>
      </c>
      <c r="E8" s="134" t="s">
        <v>343</v>
      </c>
      <c r="F8" s="135" t="s">
        <v>343</v>
      </c>
      <c r="G8" s="126" t="s">
        <v>343</v>
      </c>
      <c r="I8" s="132" t="s">
        <v>344</v>
      </c>
      <c r="J8" s="133" t="s">
        <v>344</v>
      </c>
      <c r="K8" s="134" t="s">
        <v>344</v>
      </c>
      <c r="L8" s="135" t="s">
        <v>344</v>
      </c>
      <c r="M8" s="126" t="s">
        <v>344</v>
      </c>
      <c r="N8" s="142"/>
      <c r="O8" s="132" t="s">
        <v>345</v>
      </c>
      <c r="P8" s="133" t="s">
        <v>345</v>
      </c>
      <c r="Q8" s="134" t="s">
        <v>345</v>
      </c>
      <c r="R8" s="135" t="s">
        <v>345</v>
      </c>
      <c r="S8" s="126" t="s">
        <v>345</v>
      </c>
      <c r="U8" s="132" t="s">
        <v>346</v>
      </c>
      <c r="V8" s="133" t="s">
        <v>346</v>
      </c>
      <c r="W8" s="134" t="s">
        <v>346</v>
      </c>
      <c r="X8" s="135" t="s">
        <v>346</v>
      </c>
      <c r="Y8" s="126" t="s">
        <v>346</v>
      </c>
      <c r="AA8" s="132" t="s">
        <v>347</v>
      </c>
      <c r="AB8" s="133" t="s">
        <v>347</v>
      </c>
      <c r="AC8" s="134" t="s">
        <v>347</v>
      </c>
      <c r="AD8" s="135" t="s">
        <v>347</v>
      </c>
      <c r="AE8" s="126" t="s">
        <v>347</v>
      </c>
      <c r="AG8" s="132" t="s">
        <v>348</v>
      </c>
      <c r="AH8" s="133" t="s">
        <v>348</v>
      </c>
      <c r="AI8" s="134" t="s">
        <v>348</v>
      </c>
      <c r="AJ8" s="135" t="s">
        <v>348</v>
      </c>
      <c r="AK8" s="126" t="s">
        <v>348</v>
      </c>
      <c r="AM8" s="132" t="s">
        <v>349</v>
      </c>
      <c r="AN8" s="133" t="s">
        <v>349</v>
      </c>
      <c r="AO8" s="134" t="s">
        <v>349</v>
      </c>
      <c r="AP8" s="135" t="s">
        <v>349</v>
      </c>
      <c r="AQ8" s="126" t="s">
        <v>349</v>
      </c>
      <c r="AS8" s="132" t="s">
        <v>350</v>
      </c>
      <c r="AT8" s="133" t="s">
        <v>350</v>
      </c>
      <c r="AU8" s="134" t="s">
        <v>350</v>
      </c>
      <c r="AV8" s="135" t="s">
        <v>350</v>
      </c>
      <c r="AW8" s="126" t="s">
        <v>350</v>
      </c>
      <c r="AX8" s="142"/>
      <c r="AY8" s="132" t="s">
        <v>351</v>
      </c>
      <c r="AZ8" s="133" t="s">
        <v>351</v>
      </c>
      <c r="BA8" s="134" t="s">
        <v>351</v>
      </c>
      <c r="BB8" s="140" t="s">
        <v>351</v>
      </c>
      <c r="BC8" s="126" t="s">
        <v>351</v>
      </c>
      <c r="BE8" s="132" t="s">
        <v>352</v>
      </c>
      <c r="BF8" s="133" t="s">
        <v>352</v>
      </c>
      <c r="BG8" s="134" t="s">
        <v>352</v>
      </c>
      <c r="BH8" s="140" t="s">
        <v>352</v>
      </c>
      <c r="BI8" s="126" t="s">
        <v>352</v>
      </c>
      <c r="BK8" s="132" t="s">
        <v>353</v>
      </c>
      <c r="BL8" s="133" t="s">
        <v>353</v>
      </c>
      <c r="BM8" s="134" t="s">
        <v>353</v>
      </c>
      <c r="BN8" s="135" t="s">
        <v>353</v>
      </c>
      <c r="BO8" s="126" t="s">
        <v>353</v>
      </c>
      <c r="BQ8" s="132" t="s">
        <v>354</v>
      </c>
      <c r="BR8" s="133" t="s">
        <v>354</v>
      </c>
      <c r="BS8" s="134" t="s">
        <v>354</v>
      </c>
      <c r="BT8" s="135" t="s">
        <v>354</v>
      </c>
      <c r="BU8" s="126" t="s">
        <v>354</v>
      </c>
      <c r="BV8" s="142"/>
      <c r="BW8" s="132" t="s">
        <v>355</v>
      </c>
      <c r="BX8" s="133" t="s">
        <v>355</v>
      </c>
      <c r="BY8" s="134" t="s">
        <v>355</v>
      </c>
      <c r="BZ8" s="135" t="s">
        <v>355</v>
      </c>
      <c r="CA8" s="126" t="s">
        <v>355</v>
      </c>
      <c r="CC8" s="132" t="s">
        <v>356</v>
      </c>
      <c r="CD8" s="133" t="s">
        <v>356</v>
      </c>
      <c r="CE8" s="132"/>
      <c r="CF8" s="134" t="s">
        <v>356</v>
      </c>
      <c r="CG8" s="135" t="s">
        <v>356</v>
      </c>
      <c r="CH8" s="126" t="s">
        <v>356</v>
      </c>
      <c r="CI8" s="136"/>
      <c r="CJ8" s="132" t="s">
        <v>357</v>
      </c>
      <c r="CK8" s="133" t="s">
        <v>357</v>
      </c>
      <c r="CL8" s="134" t="s">
        <v>357</v>
      </c>
      <c r="CM8" s="135" t="s">
        <v>357</v>
      </c>
      <c r="CN8" s="126" t="s">
        <v>357</v>
      </c>
      <c r="CO8" s="142"/>
      <c r="CP8" s="132" t="s">
        <v>358</v>
      </c>
      <c r="CQ8" s="133" t="s">
        <v>358</v>
      </c>
      <c r="CR8" s="134" t="s">
        <v>358</v>
      </c>
      <c r="CS8" s="135" t="s">
        <v>358</v>
      </c>
      <c r="CT8" s="126" t="s">
        <v>358</v>
      </c>
      <c r="CU8" s="142"/>
      <c r="CV8" s="132" t="s">
        <v>359</v>
      </c>
      <c r="CW8" s="133" t="s">
        <v>359</v>
      </c>
      <c r="CX8" s="134" t="s">
        <v>359</v>
      </c>
      <c r="CY8" s="135" t="s">
        <v>359</v>
      </c>
      <c r="CZ8" s="126" t="s">
        <v>359</v>
      </c>
    </row>
    <row r="9" spans="1:104" ht="14.25" customHeight="1">
      <c r="A9" s="20" t="s">
        <v>104</v>
      </c>
      <c r="B9" s="13" t="s">
        <v>4</v>
      </c>
      <c r="C9" s="161"/>
      <c r="D9" s="161"/>
      <c r="E9" s="161"/>
      <c r="F9" s="161"/>
      <c r="G9" s="161"/>
      <c r="I9" s="161"/>
      <c r="J9" s="161"/>
      <c r="K9" s="161">
        <v>1</v>
      </c>
      <c r="L9" s="161"/>
      <c r="M9" s="161">
        <v>1</v>
      </c>
      <c r="N9" s="161"/>
      <c r="O9" s="161"/>
      <c r="P9" s="161"/>
      <c r="Q9" s="161"/>
      <c r="R9" s="161"/>
      <c r="S9" s="161"/>
      <c r="U9" s="161"/>
      <c r="V9" s="161"/>
      <c r="W9" s="161"/>
      <c r="X9" s="161"/>
      <c r="Y9" s="161"/>
      <c r="AA9" s="161"/>
      <c r="AB9" s="161"/>
      <c r="AC9" s="161"/>
      <c r="AD9" s="161"/>
      <c r="AE9" s="161"/>
      <c r="AG9" s="161"/>
      <c r="AH9" s="161"/>
      <c r="AI9" s="161"/>
      <c r="AJ9" s="161"/>
      <c r="AK9" s="161"/>
      <c r="AM9" s="161"/>
      <c r="AN9" s="161"/>
      <c r="AO9" s="161"/>
      <c r="AP9" s="161"/>
      <c r="AQ9" s="161"/>
      <c r="AS9" s="161"/>
      <c r="AT9" s="161"/>
      <c r="AU9" s="161"/>
      <c r="AV9" s="161"/>
      <c r="AW9" s="161"/>
      <c r="AX9" s="161"/>
      <c r="AY9" s="161"/>
      <c r="AZ9" s="161"/>
      <c r="BA9" s="161"/>
      <c r="BB9" s="161"/>
      <c r="BC9" s="161"/>
      <c r="BE9" s="161"/>
      <c r="BF9" s="161"/>
      <c r="BG9" s="161"/>
      <c r="BH9" s="161"/>
      <c r="BI9" s="161"/>
      <c r="BK9" s="161"/>
      <c r="BL9" s="161"/>
      <c r="BM9" s="161"/>
      <c r="BN9" s="161"/>
      <c r="BO9" s="161"/>
      <c r="BQ9" s="161"/>
      <c r="BR9" s="161"/>
      <c r="BS9" s="161"/>
      <c r="BT9" s="161"/>
      <c r="BU9" s="161"/>
      <c r="BV9" s="161"/>
      <c r="BW9" s="161"/>
      <c r="BX9" s="161"/>
      <c r="BY9" s="161"/>
      <c r="BZ9" s="161"/>
      <c r="CA9" s="161"/>
      <c r="CC9" s="161"/>
      <c r="CD9" s="161"/>
      <c r="CE9" s="161"/>
      <c r="CF9" s="161"/>
      <c r="CG9" s="161"/>
      <c r="CH9" s="161"/>
      <c r="CI9" s="161"/>
      <c r="CJ9" s="161"/>
      <c r="CK9" s="161"/>
      <c r="CL9" s="161"/>
      <c r="CM9" s="161"/>
      <c r="CN9" s="161"/>
      <c r="CO9" s="161"/>
      <c r="CP9" s="161"/>
      <c r="CQ9" s="161"/>
      <c r="CR9" s="161"/>
      <c r="CS9" s="161"/>
      <c r="CT9" s="161"/>
      <c r="CU9" s="161"/>
      <c r="CV9" s="161"/>
      <c r="CW9" s="161"/>
      <c r="CX9" s="161"/>
      <c r="CY9" s="161"/>
      <c r="CZ9" s="161"/>
    </row>
    <row r="10" spans="1:104" ht="14.25" customHeight="1">
      <c r="A10" s="20" t="s">
        <v>5</v>
      </c>
      <c r="B10" s="13" t="s">
        <v>111</v>
      </c>
      <c r="C10" s="161">
        <v>1</v>
      </c>
      <c r="D10" s="161">
        <v>2</v>
      </c>
      <c r="E10" s="161">
        <v>9</v>
      </c>
      <c r="F10" s="161">
        <v>54</v>
      </c>
      <c r="G10" s="161">
        <v>66</v>
      </c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U10" s="161"/>
      <c r="V10" s="161">
        <v>2</v>
      </c>
      <c r="W10" s="161">
        <v>18</v>
      </c>
      <c r="X10" s="161">
        <v>25</v>
      </c>
      <c r="Y10" s="161">
        <v>45</v>
      </c>
      <c r="AA10" s="161"/>
      <c r="AB10" s="161"/>
      <c r="AC10" s="161"/>
      <c r="AD10" s="161">
        <v>1</v>
      </c>
      <c r="AE10" s="161">
        <v>1</v>
      </c>
      <c r="AG10" s="161"/>
      <c r="AH10" s="161"/>
      <c r="AI10" s="161"/>
      <c r="AJ10" s="161">
        <v>5</v>
      </c>
      <c r="AK10" s="161">
        <v>5</v>
      </c>
      <c r="AM10" s="161"/>
      <c r="AN10" s="161"/>
      <c r="AO10" s="161">
        <v>3</v>
      </c>
      <c r="AP10" s="161">
        <v>14</v>
      </c>
      <c r="AQ10" s="161">
        <v>17</v>
      </c>
      <c r="AS10" s="161"/>
      <c r="AT10" s="161"/>
      <c r="AU10" s="161"/>
      <c r="AV10" s="161">
        <v>2</v>
      </c>
      <c r="AW10" s="161">
        <v>2</v>
      </c>
      <c r="AX10" s="161"/>
      <c r="AY10" s="161"/>
      <c r="AZ10" s="161"/>
      <c r="BA10" s="161"/>
      <c r="BB10" s="161"/>
      <c r="BC10" s="161"/>
      <c r="BE10" s="161"/>
      <c r="BF10" s="161"/>
      <c r="BG10" s="161"/>
      <c r="BH10" s="161"/>
      <c r="BI10" s="161"/>
      <c r="BK10" s="161"/>
      <c r="BL10" s="161"/>
      <c r="BM10" s="161"/>
      <c r="BN10" s="161"/>
      <c r="BO10" s="161"/>
      <c r="BQ10" s="161"/>
      <c r="BR10" s="161"/>
      <c r="BS10" s="161"/>
      <c r="BT10" s="161"/>
      <c r="BU10" s="161"/>
      <c r="BV10" s="161"/>
      <c r="BW10" s="161"/>
      <c r="BX10" s="161"/>
      <c r="BY10" s="161"/>
      <c r="BZ10" s="161"/>
      <c r="CA10" s="161"/>
      <c r="CC10" s="161"/>
      <c r="CD10" s="161"/>
      <c r="CE10" s="161"/>
      <c r="CF10" s="161"/>
      <c r="CG10" s="161"/>
      <c r="CH10" s="161"/>
      <c r="CI10" s="161"/>
      <c r="CJ10" s="161"/>
      <c r="CK10" s="161"/>
      <c r="CL10" s="161"/>
      <c r="CM10" s="161"/>
      <c r="CN10" s="161"/>
      <c r="CO10" s="161"/>
      <c r="CP10" s="161"/>
      <c r="CQ10" s="161"/>
      <c r="CR10" s="161"/>
      <c r="CS10" s="161"/>
      <c r="CT10" s="161"/>
      <c r="CU10" s="161"/>
      <c r="CV10" s="161"/>
      <c r="CW10" s="161"/>
      <c r="CX10" s="161"/>
      <c r="CY10" s="161"/>
      <c r="CZ10" s="161"/>
    </row>
    <row r="11" spans="1:104" ht="14.25" customHeight="1">
      <c r="A11" s="20" t="s">
        <v>7</v>
      </c>
      <c r="B11" s="13" t="s">
        <v>112</v>
      </c>
      <c r="C11" s="161"/>
      <c r="D11" s="161"/>
      <c r="E11" s="161">
        <v>1</v>
      </c>
      <c r="F11" s="161"/>
      <c r="G11" s="161">
        <v>1</v>
      </c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U11" s="161"/>
      <c r="V11" s="161"/>
      <c r="W11" s="161">
        <v>2</v>
      </c>
      <c r="X11" s="161"/>
      <c r="Y11" s="161">
        <v>2</v>
      </c>
      <c r="AA11" s="161"/>
      <c r="AB11" s="161"/>
      <c r="AC11" s="161"/>
      <c r="AD11" s="161"/>
      <c r="AE11" s="161"/>
      <c r="AG11" s="161"/>
      <c r="AH11" s="161"/>
      <c r="AI11" s="161"/>
      <c r="AJ11" s="161"/>
      <c r="AK11" s="161"/>
      <c r="AM11" s="161"/>
      <c r="AN11" s="161"/>
      <c r="AO11" s="161">
        <v>1</v>
      </c>
      <c r="AP11" s="161"/>
      <c r="AQ11" s="161">
        <v>1</v>
      </c>
      <c r="AS11" s="161"/>
      <c r="AT11" s="161"/>
      <c r="AU11" s="161">
        <v>1</v>
      </c>
      <c r="AV11" s="161"/>
      <c r="AW11" s="161">
        <v>1</v>
      </c>
      <c r="AX11" s="161"/>
      <c r="AY11" s="161"/>
      <c r="AZ11" s="161"/>
      <c r="BA11" s="161"/>
      <c r="BB11" s="161"/>
      <c r="BC11" s="161"/>
      <c r="BE11" s="161"/>
      <c r="BF11" s="161"/>
      <c r="BG11" s="161"/>
      <c r="BH11" s="161"/>
      <c r="BI11" s="161"/>
      <c r="BK11" s="161"/>
      <c r="BL11" s="161"/>
      <c r="BM11" s="161"/>
      <c r="BN11" s="161"/>
      <c r="BO11" s="161"/>
      <c r="BQ11" s="161"/>
      <c r="BR11" s="161"/>
      <c r="BS11" s="161"/>
      <c r="BT11" s="161"/>
      <c r="BU11" s="161"/>
      <c r="BV11" s="161"/>
      <c r="BW11" s="161"/>
      <c r="BX11" s="161"/>
      <c r="BY11" s="161"/>
      <c r="BZ11" s="161"/>
      <c r="CA11" s="161"/>
      <c r="CC11" s="161"/>
      <c r="CD11" s="161"/>
      <c r="CE11" s="161"/>
      <c r="CF11" s="161"/>
      <c r="CG11" s="161"/>
      <c r="CH11" s="161"/>
      <c r="CI11" s="161"/>
      <c r="CJ11" s="161"/>
      <c r="CK11" s="161"/>
      <c r="CL11" s="161"/>
      <c r="CM11" s="161"/>
      <c r="CN11" s="161"/>
      <c r="CO11" s="161"/>
      <c r="CP11" s="161"/>
      <c r="CQ11" s="161"/>
      <c r="CR11" s="161"/>
      <c r="CS11" s="161"/>
      <c r="CT11" s="161"/>
      <c r="CU11" s="161"/>
      <c r="CV11" s="161"/>
      <c r="CW11" s="161"/>
      <c r="CX11" s="161"/>
      <c r="CY11" s="161"/>
      <c r="CZ11" s="161"/>
    </row>
    <row r="12" spans="1:104" ht="14.25" customHeight="1">
      <c r="A12" s="20" t="s">
        <v>9</v>
      </c>
      <c r="B12" s="13" t="s">
        <v>113</v>
      </c>
      <c r="C12" s="161"/>
      <c r="D12" s="161">
        <v>1</v>
      </c>
      <c r="E12" s="161">
        <v>6</v>
      </c>
      <c r="F12" s="161">
        <v>3</v>
      </c>
      <c r="G12" s="161">
        <v>10</v>
      </c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U12" s="161"/>
      <c r="V12" s="161">
        <v>4</v>
      </c>
      <c r="W12" s="161">
        <v>33</v>
      </c>
      <c r="X12" s="161">
        <v>6</v>
      </c>
      <c r="Y12" s="161">
        <v>42</v>
      </c>
      <c r="AA12" s="161"/>
      <c r="AB12" s="161"/>
      <c r="AC12" s="161">
        <v>1</v>
      </c>
      <c r="AD12" s="161"/>
      <c r="AE12" s="161">
        <v>1</v>
      </c>
      <c r="AG12" s="161"/>
      <c r="AH12" s="161"/>
      <c r="AI12" s="161">
        <v>2</v>
      </c>
      <c r="AJ12" s="161">
        <v>1</v>
      </c>
      <c r="AK12" s="161">
        <v>3</v>
      </c>
      <c r="AM12" s="161"/>
      <c r="AN12" s="161">
        <v>1</v>
      </c>
      <c r="AO12" s="161">
        <v>2</v>
      </c>
      <c r="AP12" s="161">
        <v>4</v>
      </c>
      <c r="AQ12" s="161">
        <v>7</v>
      </c>
      <c r="AS12" s="161"/>
      <c r="AT12" s="161"/>
      <c r="AU12" s="161"/>
      <c r="AV12" s="161"/>
      <c r="AW12" s="161"/>
      <c r="AX12" s="161"/>
      <c r="AY12" s="161"/>
      <c r="AZ12" s="161">
        <v>2</v>
      </c>
      <c r="BA12" s="161">
        <v>2</v>
      </c>
      <c r="BB12" s="161"/>
      <c r="BC12" s="161">
        <v>4</v>
      </c>
      <c r="BE12" s="161"/>
      <c r="BF12" s="161"/>
      <c r="BG12" s="161"/>
      <c r="BH12" s="161"/>
      <c r="BI12" s="161"/>
      <c r="BK12" s="161"/>
      <c r="BL12" s="161"/>
      <c r="BM12" s="161"/>
      <c r="BN12" s="161"/>
      <c r="BO12" s="161"/>
      <c r="BQ12" s="161"/>
      <c r="BR12" s="161"/>
      <c r="BS12" s="161"/>
      <c r="BT12" s="161"/>
      <c r="BU12" s="161"/>
      <c r="BV12" s="161"/>
      <c r="BW12" s="161"/>
      <c r="BX12" s="161"/>
      <c r="BY12" s="161">
        <v>2</v>
      </c>
      <c r="BZ12" s="161"/>
      <c r="CA12" s="161">
        <v>2</v>
      </c>
      <c r="CC12" s="161"/>
      <c r="CD12" s="161"/>
      <c r="CE12" s="161"/>
      <c r="CF12" s="161"/>
      <c r="CG12" s="161"/>
      <c r="CH12" s="161"/>
      <c r="CI12" s="161"/>
      <c r="CJ12" s="161"/>
      <c r="CK12" s="161"/>
      <c r="CL12" s="161"/>
      <c r="CM12" s="161"/>
      <c r="CN12" s="161"/>
      <c r="CO12" s="161"/>
      <c r="CP12" s="161"/>
      <c r="CQ12" s="161"/>
      <c r="CR12" s="161"/>
      <c r="CS12" s="161"/>
      <c r="CT12" s="161"/>
      <c r="CU12" s="161"/>
      <c r="CV12" s="161"/>
      <c r="CW12" s="161"/>
      <c r="CX12" s="161"/>
      <c r="CY12" s="161"/>
      <c r="CZ12" s="161"/>
    </row>
    <row r="13" spans="1:104">
      <c r="A13" s="20">
        <v>1805</v>
      </c>
      <c r="B13" s="13" t="s">
        <v>114</v>
      </c>
      <c r="C13" s="161"/>
      <c r="D13" s="161"/>
      <c r="E13" s="161"/>
      <c r="F13" s="161"/>
      <c r="G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U13" s="161"/>
      <c r="V13" s="161"/>
      <c r="W13" s="161"/>
      <c r="X13" s="161"/>
      <c r="Y13" s="161"/>
      <c r="AA13" s="161"/>
      <c r="AB13" s="161"/>
      <c r="AC13" s="161"/>
      <c r="AD13" s="161"/>
      <c r="AE13" s="161"/>
      <c r="AG13" s="161"/>
      <c r="AH13" s="161"/>
      <c r="AI13" s="161"/>
      <c r="AJ13" s="161"/>
      <c r="AK13" s="161"/>
      <c r="AM13" s="161"/>
      <c r="AN13" s="161"/>
      <c r="AO13" s="161"/>
      <c r="AP13" s="161"/>
      <c r="AQ13" s="161"/>
      <c r="AS13" s="161"/>
      <c r="AT13" s="161"/>
      <c r="AU13" s="161"/>
      <c r="AV13" s="161"/>
      <c r="AW13" s="161"/>
      <c r="AX13" s="161"/>
      <c r="AY13" s="161"/>
      <c r="AZ13" s="161"/>
      <c r="BA13" s="161"/>
      <c r="BB13" s="161"/>
      <c r="BC13" s="161"/>
      <c r="BE13" s="161"/>
      <c r="BF13" s="161"/>
      <c r="BG13" s="161"/>
      <c r="BH13" s="161"/>
      <c r="BI13" s="161"/>
      <c r="BK13" s="161"/>
      <c r="BL13" s="161"/>
      <c r="BM13" s="161"/>
      <c r="BN13" s="161"/>
      <c r="BO13" s="161"/>
      <c r="BQ13" s="161"/>
      <c r="BR13" s="161"/>
      <c r="BS13" s="161"/>
      <c r="BT13" s="161"/>
      <c r="BU13" s="161"/>
      <c r="BV13" s="161"/>
      <c r="BW13" s="161"/>
      <c r="BX13" s="161"/>
      <c r="BY13" s="161"/>
      <c r="BZ13" s="161"/>
      <c r="CA13" s="161"/>
      <c r="CC13" s="161"/>
      <c r="CD13" s="161"/>
      <c r="CE13" s="161"/>
      <c r="CF13" s="161"/>
      <c r="CG13" s="161"/>
      <c r="CH13" s="161"/>
      <c r="CI13" s="161"/>
      <c r="CJ13" s="161"/>
      <c r="CK13" s="161"/>
      <c r="CL13" s="161"/>
      <c r="CM13" s="161"/>
      <c r="CN13" s="161"/>
      <c r="CO13" s="161"/>
      <c r="CP13" s="161"/>
      <c r="CQ13" s="161"/>
      <c r="CR13" s="161"/>
      <c r="CS13" s="161"/>
      <c r="CT13" s="161"/>
      <c r="CU13" s="161"/>
      <c r="CV13" s="161"/>
      <c r="CW13" s="161"/>
      <c r="CX13" s="161"/>
      <c r="CY13" s="161"/>
      <c r="CZ13" s="161"/>
    </row>
    <row r="14" spans="1:104">
      <c r="A14" s="20" t="s">
        <v>13</v>
      </c>
      <c r="B14" s="13" t="s">
        <v>115</v>
      </c>
      <c r="C14" s="161"/>
      <c r="D14" s="161"/>
      <c r="E14" s="161">
        <v>5</v>
      </c>
      <c r="F14" s="161">
        <v>3</v>
      </c>
      <c r="G14" s="161">
        <v>7</v>
      </c>
      <c r="I14" s="161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U14" s="161"/>
      <c r="V14" s="161"/>
      <c r="W14" s="161">
        <v>6</v>
      </c>
      <c r="X14" s="161">
        <v>3</v>
      </c>
      <c r="Y14" s="161">
        <v>9</v>
      </c>
      <c r="AA14" s="161"/>
      <c r="AB14" s="161"/>
      <c r="AC14" s="161"/>
      <c r="AD14" s="161"/>
      <c r="AE14" s="161"/>
      <c r="AG14" s="161"/>
      <c r="AH14" s="161"/>
      <c r="AI14" s="161"/>
      <c r="AJ14" s="161"/>
      <c r="AK14" s="161"/>
      <c r="AM14" s="161"/>
      <c r="AN14" s="161"/>
      <c r="AO14" s="161"/>
      <c r="AP14" s="161"/>
      <c r="AQ14" s="161"/>
      <c r="AS14" s="161"/>
      <c r="AT14" s="161"/>
      <c r="AU14" s="161"/>
      <c r="AV14" s="161"/>
      <c r="AW14" s="161"/>
      <c r="AX14" s="161"/>
      <c r="AY14" s="161"/>
      <c r="AZ14" s="161"/>
      <c r="BA14" s="161"/>
      <c r="BB14" s="161"/>
      <c r="BC14" s="161"/>
      <c r="BE14" s="161"/>
      <c r="BF14" s="161"/>
      <c r="BG14" s="161"/>
      <c r="BH14" s="161"/>
      <c r="BI14" s="161"/>
      <c r="BK14" s="161"/>
      <c r="BL14" s="161"/>
      <c r="BM14" s="161"/>
      <c r="BN14" s="161"/>
      <c r="BO14" s="161"/>
      <c r="BQ14" s="161"/>
      <c r="BR14" s="161"/>
      <c r="BS14" s="161"/>
      <c r="BT14" s="161"/>
      <c r="BU14" s="161"/>
      <c r="BV14" s="161"/>
      <c r="BW14" s="161"/>
      <c r="BX14" s="161"/>
      <c r="BY14" s="161">
        <v>1</v>
      </c>
      <c r="BZ14" s="161"/>
      <c r="CA14" s="161">
        <v>1</v>
      </c>
      <c r="CC14" s="161"/>
      <c r="CD14" s="161"/>
      <c r="CE14" s="161"/>
      <c r="CF14" s="161"/>
      <c r="CG14" s="161"/>
      <c r="CH14" s="161"/>
      <c r="CI14" s="161"/>
      <c r="CJ14" s="161"/>
      <c r="CK14" s="161"/>
      <c r="CL14" s="161"/>
      <c r="CM14" s="161"/>
      <c r="CN14" s="161"/>
      <c r="CO14" s="161"/>
      <c r="CP14" s="161"/>
      <c r="CQ14" s="161"/>
      <c r="CR14" s="161"/>
      <c r="CS14" s="161"/>
      <c r="CT14" s="161"/>
      <c r="CU14" s="161"/>
      <c r="CV14" s="161"/>
      <c r="CW14" s="161"/>
      <c r="CX14" s="161"/>
      <c r="CY14" s="161"/>
      <c r="CZ14" s="161"/>
    </row>
    <row r="15" spans="1:104">
      <c r="A15" s="20" t="s">
        <v>15</v>
      </c>
      <c r="B15" s="13" t="s">
        <v>116</v>
      </c>
      <c r="C15" s="161"/>
      <c r="D15" s="161"/>
      <c r="E15" s="161"/>
      <c r="F15" s="161"/>
      <c r="G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U15" s="161"/>
      <c r="V15" s="161"/>
      <c r="W15" s="161">
        <v>1</v>
      </c>
      <c r="X15" s="161"/>
      <c r="Y15" s="161">
        <v>1</v>
      </c>
      <c r="AA15" s="161"/>
      <c r="AB15" s="161"/>
      <c r="AC15" s="161"/>
      <c r="AD15" s="161"/>
      <c r="AE15" s="161"/>
      <c r="AG15" s="161"/>
      <c r="AH15" s="161"/>
      <c r="AI15" s="161"/>
      <c r="AJ15" s="161"/>
      <c r="AK15" s="161"/>
      <c r="AM15" s="161"/>
      <c r="AN15" s="161">
        <v>1</v>
      </c>
      <c r="AO15" s="161">
        <v>1</v>
      </c>
      <c r="AP15" s="161"/>
      <c r="AQ15" s="161">
        <v>2</v>
      </c>
      <c r="AS15" s="161"/>
      <c r="AT15" s="161"/>
      <c r="AU15" s="161"/>
      <c r="AV15" s="161"/>
      <c r="AW15" s="161"/>
      <c r="AX15" s="161"/>
      <c r="AY15" s="161"/>
      <c r="AZ15" s="161"/>
      <c r="BA15" s="161"/>
      <c r="BB15" s="161"/>
      <c r="BC15" s="161"/>
      <c r="BE15" s="161"/>
      <c r="BF15" s="161"/>
      <c r="BG15" s="161"/>
      <c r="BH15" s="161"/>
      <c r="BI15" s="161"/>
      <c r="BK15" s="161"/>
      <c r="BL15" s="161"/>
      <c r="BM15" s="161"/>
      <c r="BN15" s="161"/>
      <c r="BO15" s="161"/>
      <c r="BQ15" s="161"/>
      <c r="BR15" s="161"/>
      <c r="BS15" s="161"/>
      <c r="BT15" s="161"/>
      <c r="BU15" s="161"/>
      <c r="BV15" s="161"/>
      <c r="BW15" s="161"/>
      <c r="BX15" s="161"/>
      <c r="BY15" s="161"/>
      <c r="BZ15" s="161"/>
      <c r="CA15" s="161"/>
      <c r="CC15" s="161"/>
      <c r="CD15" s="161"/>
      <c r="CE15" s="161"/>
      <c r="CF15" s="161"/>
      <c r="CG15" s="161"/>
      <c r="CH15" s="161"/>
      <c r="CI15" s="161"/>
      <c r="CJ15" s="161"/>
      <c r="CK15" s="161"/>
      <c r="CL15" s="161"/>
      <c r="CM15" s="161"/>
      <c r="CN15" s="161"/>
      <c r="CO15" s="161"/>
      <c r="CP15" s="161"/>
      <c r="CQ15" s="161"/>
      <c r="CR15" s="161"/>
      <c r="CS15" s="161"/>
      <c r="CT15" s="161"/>
      <c r="CU15" s="161"/>
      <c r="CV15" s="161"/>
      <c r="CW15" s="161"/>
      <c r="CX15" s="161"/>
      <c r="CY15" s="161"/>
      <c r="CZ15" s="161"/>
    </row>
    <row r="16" spans="1:104">
      <c r="A16" s="20" t="s">
        <v>19</v>
      </c>
      <c r="B16" s="13" t="s">
        <v>117</v>
      </c>
      <c r="C16" s="161"/>
      <c r="D16" s="161"/>
      <c r="E16" s="161"/>
      <c r="F16" s="161"/>
      <c r="G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U16" s="161"/>
      <c r="V16" s="161">
        <v>1</v>
      </c>
      <c r="W16" s="161"/>
      <c r="X16" s="161"/>
      <c r="Y16" s="161">
        <v>1</v>
      </c>
      <c r="AA16" s="161"/>
      <c r="AB16" s="161"/>
      <c r="AC16" s="161"/>
      <c r="AD16" s="161"/>
      <c r="AE16" s="161"/>
      <c r="AG16" s="161"/>
      <c r="AH16" s="161"/>
      <c r="AI16" s="161"/>
      <c r="AJ16" s="161"/>
      <c r="AK16" s="161"/>
      <c r="AM16" s="161"/>
      <c r="AN16" s="161"/>
      <c r="AO16" s="161"/>
      <c r="AP16" s="161"/>
      <c r="AQ16" s="161"/>
      <c r="AS16" s="161"/>
      <c r="AT16" s="161"/>
      <c r="AU16" s="161"/>
      <c r="AV16" s="161"/>
      <c r="AW16" s="161"/>
      <c r="AX16" s="161"/>
      <c r="AY16" s="161"/>
      <c r="AZ16" s="161"/>
      <c r="BA16" s="161"/>
      <c r="BB16" s="161"/>
      <c r="BC16" s="161"/>
      <c r="BE16" s="161"/>
      <c r="BF16" s="161"/>
      <c r="BG16" s="161"/>
      <c r="BH16" s="161"/>
      <c r="BI16" s="161"/>
      <c r="BK16" s="161"/>
      <c r="BL16" s="161"/>
      <c r="BM16" s="161"/>
      <c r="BN16" s="161"/>
      <c r="BO16" s="161"/>
      <c r="BQ16" s="161"/>
      <c r="BR16" s="161"/>
      <c r="BS16" s="161"/>
      <c r="BT16" s="161"/>
      <c r="BU16" s="161"/>
      <c r="BV16" s="161"/>
      <c r="BW16" s="161"/>
      <c r="BX16" s="161"/>
      <c r="BY16" s="161">
        <v>1</v>
      </c>
      <c r="BZ16" s="161"/>
      <c r="CA16" s="161">
        <v>1</v>
      </c>
      <c r="CC16" s="161"/>
      <c r="CD16" s="161"/>
      <c r="CE16" s="161"/>
      <c r="CF16" s="161"/>
      <c r="CG16" s="161"/>
      <c r="CH16" s="161"/>
      <c r="CI16" s="161"/>
      <c r="CJ16" s="161"/>
      <c r="CK16" s="161"/>
      <c r="CL16" s="161"/>
      <c r="CM16" s="161"/>
      <c r="CN16" s="161"/>
      <c r="CO16" s="161"/>
      <c r="CP16" s="161"/>
      <c r="CQ16" s="161"/>
      <c r="CR16" s="161"/>
      <c r="CS16" s="161"/>
      <c r="CT16" s="161"/>
      <c r="CU16" s="161"/>
      <c r="CV16" s="161"/>
      <c r="CW16" s="161"/>
      <c r="CX16" s="161"/>
      <c r="CY16" s="161"/>
      <c r="CZ16" s="161"/>
    </row>
    <row r="17" spans="1:104">
      <c r="A17" s="20" t="s">
        <v>21</v>
      </c>
      <c r="B17" s="13" t="s">
        <v>118</v>
      </c>
      <c r="C17" s="161"/>
      <c r="D17" s="161"/>
      <c r="E17" s="161"/>
      <c r="F17" s="161">
        <v>1</v>
      </c>
      <c r="G17" s="161">
        <v>1</v>
      </c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U17" s="161"/>
      <c r="V17" s="161"/>
      <c r="W17" s="161">
        <v>1</v>
      </c>
      <c r="X17" s="161"/>
      <c r="Y17" s="161">
        <v>1</v>
      </c>
      <c r="AA17" s="161"/>
      <c r="AB17" s="161"/>
      <c r="AC17" s="161"/>
      <c r="AD17" s="161"/>
      <c r="AE17" s="161"/>
      <c r="AG17" s="161"/>
      <c r="AH17" s="161"/>
      <c r="AI17" s="161"/>
      <c r="AJ17" s="161"/>
      <c r="AK17" s="161"/>
      <c r="AM17" s="161"/>
      <c r="AN17" s="161"/>
      <c r="AO17" s="161"/>
      <c r="AP17" s="161"/>
      <c r="AQ17" s="161"/>
      <c r="AS17" s="161"/>
      <c r="AT17" s="161"/>
      <c r="AU17" s="161"/>
      <c r="AV17" s="161"/>
      <c r="AW17" s="161"/>
      <c r="AX17" s="161"/>
      <c r="AY17" s="161"/>
      <c r="AZ17" s="161"/>
      <c r="BA17" s="161">
        <v>1</v>
      </c>
      <c r="BB17" s="161"/>
      <c r="BC17" s="161">
        <v>1</v>
      </c>
      <c r="BE17" s="161"/>
      <c r="BF17" s="161"/>
      <c r="BG17" s="161"/>
      <c r="BH17" s="161"/>
      <c r="BI17" s="161"/>
      <c r="BK17" s="161"/>
      <c r="BL17" s="161"/>
      <c r="BM17" s="161"/>
      <c r="BN17" s="161"/>
      <c r="BO17" s="161"/>
      <c r="BQ17" s="161"/>
      <c r="BR17" s="161"/>
      <c r="BS17" s="161"/>
      <c r="BT17" s="161"/>
      <c r="BU17" s="161"/>
      <c r="BV17" s="161"/>
      <c r="BW17" s="161"/>
      <c r="BX17" s="161"/>
      <c r="BY17" s="161"/>
      <c r="BZ17" s="161"/>
      <c r="CA17" s="161"/>
      <c r="CC17" s="161"/>
      <c r="CD17" s="161"/>
      <c r="CE17" s="161"/>
      <c r="CF17" s="161"/>
      <c r="CG17" s="161"/>
      <c r="CH17" s="161"/>
      <c r="CI17" s="161"/>
      <c r="CJ17" s="161"/>
      <c r="CK17" s="161"/>
      <c r="CL17" s="161"/>
      <c r="CM17" s="161"/>
      <c r="CN17" s="161"/>
      <c r="CO17" s="161"/>
      <c r="CP17" s="161"/>
      <c r="CQ17" s="161"/>
      <c r="CR17" s="161"/>
      <c r="CS17" s="161"/>
      <c r="CT17" s="161"/>
      <c r="CU17" s="161"/>
      <c r="CV17" s="161"/>
      <c r="CW17" s="161"/>
      <c r="CX17" s="161"/>
      <c r="CY17" s="161"/>
      <c r="CZ17" s="161"/>
    </row>
    <row r="18" spans="1:104">
      <c r="A18" s="20" t="s">
        <v>23</v>
      </c>
      <c r="B18" s="13" t="s">
        <v>119</v>
      </c>
      <c r="C18" s="161"/>
      <c r="D18" s="161"/>
      <c r="E18" s="161">
        <v>1</v>
      </c>
      <c r="F18" s="161"/>
      <c r="G18" s="161">
        <v>1</v>
      </c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U18" s="161"/>
      <c r="V18" s="161"/>
      <c r="W18" s="161">
        <v>2</v>
      </c>
      <c r="X18" s="161"/>
      <c r="Y18" s="161">
        <v>2</v>
      </c>
      <c r="AA18" s="161"/>
      <c r="AB18" s="161"/>
      <c r="AC18" s="161"/>
      <c r="AD18" s="161"/>
      <c r="AE18" s="161"/>
      <c r="AG18" s="161"/>
      <c r="AH18" s="161"/>
      <c r="AI18" s="161"/>
      <c r="AJ18" s="161"/>
      <c r="AK18" s="161"/>
      <c r="AM18" s="161"/>
      <c r="AN18" s="161"/>
      <c r="AO18" s="161">
        <v>2</v>
      </c>
      <c r="AP18" s="161"/>
      <c r="AQ18" s="161">
        <v>2</v>
      </c>
      <c r="AS18" s="161"/>
      <c r="AT18" s="161"/>
      <c r="AU18" s="161"/>
      <c r="AV18" s="161"/>
      <c r="AW18" s="161"/>
      <c r="AX18" s="161"/>
      <c r="AY18" s="161"/>
      <c r="AZ18" s="161"/>
      <c r="BA18" s="161"/>
      <c r="BB18" s="161"/>
      <c r="BC18" s="161"/>
      <c r="BE18" s="161"/>
      <c r="BF18" s="161"/>
      <c r="BG18" s="161"/>
      <c r="BH18" s="161"/>
      <c r="BI18" s="161"/>
      <c r="BK18" s="161"/>
      <c r="BL18" s="161"/>
      <c r="BM18" s="161"/>
      <c r="BN18" s="161"/>
      <c r="BO18" s="161"/>
      <c r="BQ18" s="161"/>
      <c r="BR18" s="161"/>
      <c r="BS18" s="161"/>
      <c r="BT18" s="161"/>
      <c r="BU18" s="161"/>
      <c r="BV18" s="161"/>
      <c r="BW18" s="161"/>
      <c r="BX18" s="161"/>
      <c r="BY18" s="161"/>
      <c r="BZ18" s="161"/>
      <c r="CA18" s="161"/>
      <c r="CC18" s="161"/>
      <c r="CD18" s="161"/>
      <c r="CE18" s="161"/>
      <c r="CF18" s="161"/>
      <c r="CG18" s="161"/>
      <c r="CH18" s="161"/>
      <c r="CI18" s="161"/>
      <c r="CJ18" s="161"/>
      <c r="CK18" s="161"/>
      <c r="CL18" s="161"/>
      <c r="CM18" s="161"/>
      <c r="CN18" s="161"/>
      <c r="CO18" s="161"/>
      <c r="CP18" s="161"/>
      <c r="CQ18" s="161"/>
      <c r="CR18" s="161"/>
      <c r="CS18" s="161"/>
      <c r="CT18" s="161"/>
      <c r="CU18" s="161"/>
      <c r="CV18" s="161"/>
      <c r="CW18" s="161"/>
      <c r="CX18" s="161"/>
      <c r="CY18" s="161"/>
      <c r="CZ18" s="161"/>
    </row>
    <row r="19" spans="1:104">
      <c r="A19" s="20" t="s">
        <v>25</v>
      </c>
      <c r="B19" s="13" t="s">
        <v>120</v>
      </c>
      <c r="C19" s="161"/>
      <c r="D19" s="161"/>
      <c r="E19" s="161"/>
      <c r="F19" s="161"/>
      <c r="G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U19" s="161"/>
      <c r="V19" s="161"/>
      <c r="W19" s="161"/>
      <c r="X19" s="161"/>
      <c r="Y19" s="161"/>
      <c r="AA19" s="161"/>
      <c r="AB19" s="161"/>
      <c r="AC19" s="161"/>
      <c r="AD19" s="161"/>
      <c r="AE19" s="161"/>
      <c r="AG19" s="161"/>
      <c r="AH19" s="161"/>
      <c r="AI19" s="161"/>
      <c r="AJ19" s="161"/>
      <c r="AK19" s="161"/>
      <c r="AM19" s="161"/>
      <c r="AN19" s="161"/>
      <c r="AO19" s="161">
        <v>1</v>
      </c>
      <c r="AP19" s="161"/>
      <c r="AQ19" s="161">
        <v>1</v>
      </c>
      <c r="AS19" s="161"/>
      <c r="AT19" s="161"/>
      <c r="AU19" s="161"/>
      <c r="AV19" s="161"/>
      <c r="AW19" s="161"/>
      <c r="AX19" s="161"/>
      <c r="AY19" s="161"/>
      <c r="AZ19" s="161"/>
      <c r="BA19" s="161"/>
      <c r="BB19" s="161"/>
      <c r="BC19" s="161"/>
      <c r="BE19" s="161"/>
      <c r="BF19" s="161"/>
      <c r="BG19" s="161"/>
      <c r="BH19" s="161"/>
      <c r="BI19" s="161"/>
      <c r="BK19" s="161"/>
      <c r="BL19" s="161"/>
      <c r="BM19" s="161"/>
      <c r="BN19" s="161"/>
      <c r="BO19" s="161"/>
      <c r="BQ19" s="161"/>
      <c r="BR19" s="161"/>
      <c r="BS19" s="161"/>
      <c r="BT19" s="161"/>
      <c r="BU19" s="161"/>
      <c r="BV19" s="161"/>
      <c r="BW19" s="161"/>
      <c r="BX19" s="161"/>
      <c r="BY19" s="161"/>
      <c r="BZ19" s="161"/>
      <c r="CA19" s="161"/>
      <c r="CC19" s="161"/>
      <c r="CD19" s="161"/>
      <c r="CE19" s="161"/>
      <c r="CF19" s="161"/>
      <c r="CG19" s="161"/>
      <c r="CH19" s="161"/>
      <c r="CI19" s="161"/>
      <c r="CJ19" s="161"/>
      <c r="CK19" s="161"/>
      <c r="CL19" s="161"/>
      <c r="CM19" s="161"/>
      <c r="CN19" s="161"/>
      <c r="CO19" s="161"/>
      <c r="CP19" s="161"/>
      <c r="CQ19" s="161"/>
      <c r="CR19" s="161"/>
      <c r="CS19" s="161"/>
      <c r="CT19" s="161"/>
      <c r="CU19" s="161"/>
      <c r="CV19" s="161"/>
      <c r="CW19" s="161"/>
      <c r="CX19" s="161"/>
      <c r="CY19" s="161"/>
      <c r="CZ19" s="161"/>
    </row>
    <row r="20" spans="1:104">
      <c r="A20" s="20" t="s">
        <v>27</v>
      </c>
      <c r="B20" s="13" t="s">
        <v>121</v>
      </c>
      <c r="C20" s="161"/>
      <c r="D20" s="161"/>
      <c r="E20" s="161"/>
      <c r="F20" s="161">
        <v>1</v>
      </c>
      <c r="G20" s="161">
        <v>1</v>
      </c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U20" s="161"/>
      <c r="V20" s="161"/>
      <c r="W20" s="161"/>
      <c r="X20" s="161"/>
      <c r="Y20" s="161"/>
      <c r="AA20" s="161"/>
      <c r="AB20" s="161"/>
      <c r="AC20" s="161"/>
      <c r="AD20" s="161"/>
      <c r="AE20" s="161"/>
      <c r="AG20" s="161"/>
      <c r="AH20" s="161"/>
      <c r="AI20" s="161"/>
      <c r="AJ20" s="161"/>
      <c r="AK20" s="161"/>
      <c r="AM20" s="161"/>
      <c r="AN20" s="161"/>
      <c r="AO20" s="161"/>
      <c r="AP20" s="161"/>
      <c r="AQ20" s="161"/>
      <c r="AS20" s="161"/>
      <c r="AT20" s="161"/>
      <c r="AU20" s="161"/>
      <c r="AV20" s="161"/>
      <c r="AW20" s="161"/>
      <c r="AX20" s="161"/>
      <c r="AY20" s="161"/>
      <c r="AZ20" s="161"/>
      <c r="BA20" s="161"/>
      <c r="BB20" s="161"/>
      <c r="BC20" s="161"/>
      <c r="BE20" s="161"/>
      <c r="BF20" s="161"/>
      <c r="BG20" s="161"/>
      <c r="BH20" s="161"/>
      <c r="BI20" s="161"/>
      <c r="BK20" s="161"/>
      <c r="BL20" s="161"/>
      <c r="BM20" s="161"/>
      <c r="BN20" s="161"/>
      <c r="BO20" s="161"/>
      <c r="BQ20" s="161"/>
      <c r="BR20" s="161"/>
      <c r="BS20" s="161"/>
      <c r="BT20" s="161"/>
      <c r="BU20" s="161"/>
      <c r="BV20" s="161"/>
      <c r="BW20" s="161"/>
      <c r="BX20" s="161"/>
      <c r="BY20" s="161"/>
      <c r="BZ20" s="161"/>
      <c r="CA20" s="161"/>
      <c r="CC20" s="161"/>
      <c r="CD20" s="161"/>
      <c r="CE20" s="161"/>
      <c r="CF20" s="161"/>
      <c r="CG20" s="161"/>
      <c r="CH20" s="161"/>
      <c r="CI20" s="161"/>
      <c r="CJ20" s="161"/>
      <c r="CK20" s="161"/>
      <c r="CL20" s="161"/>
      <c r="CM20" s="161"/>
      <c r="CN20" s="161"/>
      <c r="CO20" s="161"/>
      <c r="CP20" s="161"/>
      <c r="CQ20" s="161"/>
      <c r="CR20" s="161"/>
      <c r="CS20" s="161"/>
      <c r="CT20" s="161"/>
      <c r="CU20" s="161"/>
      <c r="CV20" s="161"/>
      <c r="CW20" s="161"/>
      <c r="CX20" s="161"/>
      <c r="CY20" s="161"/>
      <c r="CZ20" s="161"/>
    </row>
    <row r="21" spans="1:104">
      <c r="A21" s="20" t="s">
        <v>29</v>
      </c>
      <c r="B21" s="13" t="s">
        <v>122</v>
      </c>
      <c r="C21" s="161"/>
      <c r="D21" s="161"/>
      <c r="E21" s="161">
        <v>11</v>
      </c>
      <c r="F21" s="161">
        <v>2</v>
      </c>
      <c r="G21" s="161">
        <v>13</v>
      </c>
      <c r="I21" s="161"/>
      <c r="J21" s="161"/>
      <c r="K21" s="161">
        <v>1</v>
      </c>
      <c r="L21" s="161"/>
      <c r="M21" s="161">
        <v>1</v>
      </c>
      <c r="N21" s="161"/>
      <c r="O21" s="161"/>
      <c r="P21" s="161"/>
      <c r="Q21" s="161"/>
      <c r="R21" s="161"/>
      <c r="S21" s="161"/>
      <c r="U21" s="161"/>
      <c r="V21" s="161">
        <v>1</v>
      </c>
      <c r="W21" s="161">
        <v>12</v>
      </c>
      <c r="X21" s="161">
        <v>1</v>
      </c>
      <c r="Y21" s="161">
        <v>14</v>
      </c>
      <c r="AA21" s="161"/>
      <c r="AB21" s="161"/>
      <c r="AC21" s="161">
        <v>1</v>
      </c>
      <c r="AD21" s="161">
        <v>2</v>
      </c>
      <c r="AE21" s="161">
        <v>3</v>
      </c>
      <c r="AG21" s="161"/>
      <c r="AH21" s="161"/>
      <c r="AI21" s="161">
        <v>5</v>
      </c>
      <c r="AJ21" s="161"/>
      <c r="AK21" s="161">
        <v>5</v>
      </c>
      <c r="AM21" s="161"/>
      <c r="AN21" s="161"/>
      <c r="AO21" s="161">
        <v>7</v>
      </c>
      <c r="AP21" s="161">
        <v>2</v>
      </c>
      <c r="AQ21" s="161">
        <v>9</v>
      </c>
      <c r="AS21" s="161"/>
      <c r="AT21" s="161">
        <v>1</v>
      </c>
      <c r="AU21" s="161">
        <v>4</v>
      </c>
      <c r="AV21" s="161"/>
      <c r="AW21" s="161">
        <v>5</v>
      </c>
      <c r="AX21" s="161"/>
      <c r="AY21" s="161"/>
      <c r="AZ21" s="161">
        <v>2</v>
      </c>
      <c r="BA21" s="161">
        <v>10</v>
      </c>
      <c r="BB21" s="161">
        <v>1</v>
      </c>
      <c r="BC21" s="161">
        <v>13</v>
      </c>
      <c r="BE21" s="161"/>
      <c r="BF21" s="161"/>
      <c r="BG21" s="161"/>
      <c r="BH21" s="161"/>
      <c r="BI21" s="161"/>
      <c r="BK21" s="161"/>
      <c r="BL21" s="161"/>
      <c r="BM21" s="161"/>
      <c r="BN21" s="161"/>
      <c r="BO21" s="161"/>
      <c r="BQ21" s="161"/>
      <c r="BR21" s="161"/>
      <c r="BS21" s="161"/>
      <c r="BT21" s="161">
        <v>1</v>
      </c>
      <c r="BU21" s="161">
        <v>1</v>
      </c>
      <c r="BV21" s="161"/>
      <c r="BW21" s="161"/>
      <c r="BX21" s="161">
        <v>5</v>
      </c>
      <c r="BY21" s="161">
        <v>7</v>
      </c>
      <c r="BZ21" s="161"/>
      <c r="CA21" s="161">
        <v>12</v>
      </c>
      <c r="CC21" s="161"/>
      <c r="CD21" s="161"/>
      <c r="CE21" s="161"/>
      <c r="CF21" s="161"/>
      <c r="CG21" s="161"/>
      <c r="CH21" s="161"/>
      <c r="CI21" s="161"/>
      <c r="CJ21" s="161"/>
      <c r="CK21" s="161"/>
      <c r="CL21" s="161"/>
      <c r="CM21" s="161"/>
      <c r="CN21" s="161"/>
      <c r="CO21" s="161"/>
      <c r="CP21" s="161"/>
      <c r="CQ21" s="161"/>
      <c r="CR21" s="161"/>
      <c r="CS21" s="161"/>
      <c r="CT21" s="161"/>
      <c r="CU21" s="161"/>
      <c r="CV21" s="161"/>
      <c r="CW21" s="161"/>
      <c r="CX21" s="161"/>
      <c r="CY21" s="161"/>
      <c r="CZ21" s="161"/>
    </row>
    <row r="22" spans="1:104">
      <c r="A22" s="20" t="s">
        <v>31</v>
      </c>
      <c r="B22" s="13" t="s">
        <v>123</v>
      </c>
      <c r="C22" s="161"/>
      <c r="D22" s="161"/>
      <c r="E22" s="161">
        <v>1</v>
      </c>
      <c r="F22" s="161">
        <v>1</v>
      </c>
      <c r="G22" s="161">
        <v>2</v>
      </c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U22" s="161"/>
      <c r="V22" s="161"/>
      <c r="W22" s="161">
        <v>2</v>
      </c>
      <c r="X22" s="161"/>
      <c r="Y22" s="161">
        <v>2</v>
      </c>
      <c r="AA22" s="161"/>
      <c r="AB22" s="161"/>
      <c r="AC22" s="161">
        <v>1</v>
      </c>
      <c r="AD22" s="161"/>
      <c r="AE22" s="161">
        <v>1</v>
      </c>
      <c r="AG22" s="161"/>
      <c r="AH22" s="161"/>
      <c r="AI22" s="161"/>
      <c r="AJ22" s="161"/>
      <c r="AK22" s="161"/>
      <c r="AM22" s="161"/>
      <c r="AN22" s="161"/>
      <c r="AO22" s="161"/>
      <c r="AP22" s="161"/>
      <c r="AQ22" s="161"/>
      <c r="AS22" s="161"/>
      <c r="AT22" s="161"/>
      <c r="AU22" s="161"/>
      <c r="AV22" s="161"/>
      <c r="AW22" s="161"/>
      <c r="AX22" s="161"/>
      <c r="AY22" s="161"/>
      <c r="AZ22" s="161"/>
      <c r="BA22" s="161"/>
      <c r="BB22" s="161"/>
      <c r="BC22" s="161"/>
      <c r="BE22" s="161"/>
      <c r="BF22" s="161"/>
      <c r="BG22" s="161"/>
      <c r="BH22" s="161"/>
      <c r="BI22" s="161"/>
      <c r="BK22" s="161"/>
      <c r="BL22" s="161"/>
      <c r="BM22" s="161"/>
      <c r="BN22" s="161"/>
      <c r="BO22" s="161"/>
      <c r="BQ22" s="161"/>
      <c r="BR22" s="161"/>
      <c r="BS22" s="161"/>
      <c r="BT22" s="161"/>
      <c r="BU22" s="161"/>
      <c r="BV22" s="161"/>
      <c r="BW22" s="161"/>
      <c r="BX22" s="161">
        <v>1</v>
      </c>
      <c r="BY22" s="161"/>
      <c r="BZ22" s="161"/>
      <c r="CA22" s="161">
        <v>1</v>
      </c>
      <c r="CC22" s="161"/>
      <c r="CD22" s="161"/>
      <c r="CE22" s="161"/>
      <c r="CF22" s="161"/>
      <c r="CG22" s="161"/>
      <c r="CH22" s="161"/>
      <c r="CI22" s="161"/>
      <c r="CJ22" s="161"/>
      <c r="CK22" s="161"/>
      <c r="CL22" s="161"/>
      <c r="CM22" s="161"/>
      <c r="CN22" s="161"/>
      <c r="CO22" s="161"/>
      <c r="CP22" s="161"/>
      <c r="CQ22" s="161"/>
      <c r="CR22" s="161"/>
      <c r="CS22" s="161"/>
      <c r="CT22" s="161"/>
      <c r="CU22" s="161"/>
      <c r="CV22" s="161"/>
      <c r="CW22" s="161"/>
      <c r="CX22" s="161"/>
      <c r="CY22" s="161"/>
      <c r="CZ22" s="161"/>
    </row>
    <row r="23" spans="1:104">
      <c r="A23" s="20" t="s">
        <v>33</v>
      </c>
      <c r="B23" s="13" t="s">
        <v>124</v>
      </c>
      <c r="C23" s="161"/>
      <c r="D23" s="161"/>
      <c r="E23" s="161"/>
      <c r="F23" s="161"/>
      <c r="G23" s="161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U23" s="161"/>
      <c r="V23" s="161">
        <v>1</v>
      </c>
      <c r="W23" s="161">
        <v>2</v>
      </c>
      <c r="X23" s="161"/>
      <c r="Y23" s="161">
        <v>3</v>
      </c>
      <c r="AA23" s="161"/>
      <c r="AB23" s="161"/>
      <c r="AC23" s="161"/>
      <c r="AD23" s="161"/>
      <c r="AE23" s="161"/>
      <c r="AG23" s="161"/>
      <c r="AH23" s="161"/>
      <c r="AI23" s="161">
        <v>1</v>
      </c>
      <c r="AJ23" s="161"/>
      <c r="AK23" s="161">
        <v>1</v>
      </c>
      <c r="AM23" s="161"/>
      <c r="AN23" s="161"/>
      <c r="AO23" s="161"/>
      <c r="AP23" s="161"/>
      <c r="AQ23" s="161"/>
      <c r="AS23" s="161"/>
      <c r="AT23" s="161"/>
      <c r="AU23" s="161"/>
      <c r="AV23" s="161"/>
      <c r="AW23" s="161"/>
      <c r="AX23" s="161"/>
      <c r="AY23" s="161"/>
      <c r="AZ23" s="161"/>
      <c r="BA23" s="161"/>
      <c r="BB23" s="161"/>
      <c r="BC23" s="161"/>
      <c r="BE23" s="161"/>
      <c r="BF23" s="161"/>
      <c r="BG23" s="161"/>
      <c r="BH23" s="161"/>
      <c r="BI23" s="161"/>
      <c r="BK23" s="161"/>
      <c r="BL23" s="161"/>
      <c r="BM23" s="161"/>
      <c r="BN23" s="161"/>
      <c r="BO23" s="161"/>
      <c r="BQ23" s="161"/>
      <c r="BR23" s="161"/>
      <c r="BS23" s="161"/>
      <c r="BT23" s="161"/>
      <c r="BU23" s="161"/>
      <c r="BV23" s="161"/>
      <c r="BW23" s="161"/>
      <c r="BX23" s="161"/>
      <c r="BY23" s="161"/>
      <c r="BZ23" s="161"/>
      <c r="CA23" s="161"/>
      <c r="CC23" s="161"/>
      <c r="CD23" s="161"/>
      <c r="CE23" s="161"/>
      <c r="CF23" s="161"/>
      <c r="CG23" s="161"/>
      <c r="CH23" s="161"/>
      <c r="CI23" s="161"/>
      <c r="CJ23" s="161"/>
      <c r="CK23" s="161"/>
      <c r="CL23" s="161"/>
      <c r="CM23" s="161"/>
      <c r="CN23" s="161"/>
      <c r="CO23" s="161"/>
      <c r="CP23" s="161"/>
      <c r="CQ23" s="161"/>
      <c r="CR23" s="161"/>
      <c r="CS23" s="161"/>
      <c r="CT23" s="161"/>
      <c r="CU23" s="161"/>
      <c r="CV23" s="161"/>
      <c r="CW23" s="161"/>
      <c r="CX23" s="161"/>
      <c r="CY23" s="161"/>
      <c r="CZ23" s="161"/>
    </row>
    <row r="24" spans="1:104">
      <c r="A24" s="20" t="s">
        <v>35</v>
      </c>
      <c r="B24" s="13" t="s">
        <v>125</v>
      </c>
      <c r="C24" s="161"/>
      <c r="D24" s="161"/>
      <c r="E24" s="161"/>
      <c r="F24" s="161">
        <v>11</v>
      </c>
      <c r="G24" s="161">
        <v>11</v>
      </c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U24" s="161"/>
      <c r="V24" s="161">
        <v>3</v>
      </c>
      <c r="W24" s="161">
        <v>15</v>
      </c>
      <c r="X24" s="161">
        <v>10</v>
      </c>
      <c r="Y24" s="161">
        <v>26</v>
      </c>
      <c r="AA24" s="161"/>
      <c r="AB24" s="161">
        <v>1</v>
      </c>
      <c r="AC24" s="161">
        <v>2</v>
      </c>
      <c r="AD24" s="161"/>
      <c r="AE24" s="161">
        <v>3</v>
      </c>
      <c r="AG24" s="161"/>
      <c r="AH24" s="161"/>
      <c r="AI24" s="161"/>
      <c r="AJ24" s="161">
        <v>2</v>
      </c>
      <c r="AK24" s="161">
        <v>2</v>
      </c>
      <c r="AM24" s="161"/>
      <c r="AN24" s="161"/>
      <c r="AO24" s="161">
        <v>4</v>
      </c>
      <c r="AP24" s="161">
        <v>1</v>
      </c>
      <c r="AQ24" s="161">
        <v>5</v>
      </c>
      <c r="AS24" s="161"/>
      <c r="AT24" s="161"/>
      <c r="AU24" s="161">
        <v>1</v>
      </c>
      <c r="AV24" s="161"/>
      <c r="AW24" s="161">
        <v>1</v>
      </c>
      <c r="AX24" s="161"/>
      <c r="AY24" s="161"/>
      <c r="AZ24" s="161"/>
      <c r="BA24" s="161">
        <v>1</v>
      </c>
      <c r="BB24" s="161">
        <v>1</v>
      </c>
      <c r="BC24" s="161">
        <v>2</v>
      </c>
      <c r="BE24" s="161"/>
      <c r="BF24" s="161"/>
      <c r="BG24" s="161"/>
      <c r="BH24" s="161"/>
      <c r="BI24" s="161"/>
      <c r="BK24" s="161"/>
      <c r="BL24" s="161"/>
      <c r="BM24" s="161"/>
      <c r="BN24" s="161"/>
      <c r="BO24" s="161"/>
      <c r="BQ24" s="161"/>
      <c r="BR24" s="161">
        <v>1</v>
      </c>
      <c r="BS24" s="161"/>
      <c r="BT24" s="161"/>
      <c r="BU24" s="161">
        <v>1</v>
      </c>
      <c r="BV24" s="161"/>
      <c r="BW24" s="161"/>
      <c r="BX24" s="161">
        <v>2</v>
      </c>
      <c r="BY24" s="161">
        <v>4</v>
      </c>
      <c r="BZ24" s="161"/>
      <c r="CA24" s="161">
        <v>6</v>
      </c>
      <c r="CC24" s="161"/>
      <c r="CD24" s="161"/>
      <c r="CE24" s="161"/>
      <c r="CF24" s="161"/>
      <c r="CG24" s="161"/>
      <c r="CH24" s="161"/>
      <c r="CI24" s="161"/>
      <c r="CJ24" s="161"/>
      <c r="CK24" s="161">
        <v>1</v>
      </c>
      <c r="CL24" s="161"/>
      <c r="CM24" s="161"/>
      <c r="CN24" s="161">
        <v>1</v>
      </c>
      <c r="CO24" s="161"/>
      <c r="CP24" s="161"/>
      <c r="CQ24" s="161"/>
      <c r="CR24" s="161"/>
      <c r="CS24" s="161"/>
      <c r="CT24" s="161"/>
      <c r="CU24" s="161"/>
      <c r="CV24" s="161"/>
      <c r="CW24" s="161"/>
      <c r="CX24" s="161"/>
      <c r="CY24" s="161">
        <v>1</v>
      </c>
      <c r="CZ24" s="161">
        <v>1</v>
      </c>
    </row>
    <row r="25" spans="1:104">
      <c r="A25" s="20" t="s">
        <v>37</v>
      </c>
      <c r="B25" s="13" t="s">
        <v>126</v>
      </c>
      <c r="C25" s="161"/>
      <c r="D25" s="161"/>
      <c r="E25" s="161"/>
      <c r="F25" s="161">
        <v>1</v>
      </c>
      <c r="G25" s="161">
        <v>1</v>
      </c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U25" s="161"/>
      <c r="V25" s="161"/>
      <c r="W25" s="161"/>
      <c r="X25" s="161"/>
      <c r="Y25" s="161"/>
      <c r="AA25" s="161"/>
      <c r="AB25" s="161"/>
      <c r="AC25" s="161"/>
      <c r="AD25" s="161"/>
      <c r="AE25" s="161"/>
      <c r="AG25" s="161"/>
      <c r="AH25" s="161"/>
      <c r="AI25" s="161"/>
      <c r="AJ25" s="161"/>
      <c r="AK25" s="161"/>
      <c r="AM25" s="161"/>
      <c r="AN25" s="161"/>
      <c r="AO25" s="161"/>
      <c r="AP25" s="161"/>
      <c r="AQ25" s="161"/>
      <c r="AS25" s="161"/>
      <c r="AT25" s="161"/>
      <c r="AU25" s="161"/>
      <c r="AV25" s="161"/>
      <c r="AW25" s="161"/>
      <c r="AX25" s="161"/>
      <c r="AY25" s="161"/>
      <c r="AZ25" s="161"/>
      <c r="BA25" s="161"/>
      <c r="BB25" s="161"/>
      <c r="BC25" s="161"/>
      <c r="BE25" s="161"/>
      <c r="BF25" s="161"/>
      <c r="BG25" s="161"/>
      <c r="BH25" s="161"/>
      <c r="BI25" s="161"/>
      <c r="BK25" s="161"/>
      <c r="BL25" s="161"/>
      <c r="BM25" s="161"/>
      <c r="BN25" s="161"/>
      <c r="BO25" s="161"/>
      <c r="BQ25" s="161"/>
      <c r="BR25" s="161"/>
      <c r="BS25" s="161"/>
      <c r="BT25" s="161"/>
      <c r="BU25" s="161"/>
      <c r="BV25" s="161"/>
      <c r="BW25" s="161"/>
      <c r="BX25" s="161"/>
      <c r="BY25" s="161"/>
      <c r="BZ25" s="161"/>
      <c r="CA25" s="161"/>
      <c r="CC25" s="161"/>
      <c r="CD25" s="161"/>
      <c r="CE25" s="161"/>
      <c r="CF25" s="161"/>
      <c r="CG25" s="161"/>
      <c r="CH25" s="161"/>
      <c r="CI25" s="161"/>
      <c r="CJ25" s="161"/>
      <c r="CK25" s="161"/>
      <c r="CL25" s="161"/>
      <c r="CM25" s="161"/>
      <c r="CN25" s="161"/>
      <c r="CO25" s="161"/>
      <c r="CP25" s="161"/>
      <c r="CQ25" s="161"/>
      <c r="CR25" s="161"/>
      <c r="CS25" s="161"/>
      <c r="CT25" s="161"/>
      <c r="CU25" s="161"/>
      <c r="CV25" s="161"/>
      <c r="CW25" s="161"/>
      <c r="CX25" s="161"/>
      <c r="CY25" s="161"/>
      <c r="CZ25" s="161"/>
    </row>
    <row r="26" spans="1:104">
      <c r="A26" s="20">
        <v>1818</v>
      </c>
      <c r="B26" s="13" t="s">
        <v>127</v>
      </c>
      <c r="C26" s="161"/>
      <c r="D26" s="161"/>
      <c r="E26" s="161"/>
      <c r="F26" s="161"/>
      <c r="G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U26" s="161"/>
      <c r="V26" s="161"/>
      <c r="W26" s="161"/>
      <c r="X26" s="161"/>
      <c r="Y26" s="161"/>
      <c r="AA26" s="161"/>
      <c r="AB26" s="161"/>
      <c r="AC26" s="161"/>
      <c r="AD26" s="161"/>
      <c r="AE26" s="161"/>
      <c r="AG26" s="161"/>
      <c r="AH26" s="161"/>
      <c r="AI26" s="161"/>
      <c r="AJ26" s="161"/>
      <c r="AK26" s="161"/>
      <c r="AM26" s="161"/>
      <c r="AN26" s="161"/>
      <c r="AO26" s="161"/>
      <c r="AP26" s="161"/>
      <c r="AQ26" s="161"/>
      <c r="AS26" s="161"/>
      <c r="AT26" s="161"/>
      <c r="AU26" s="161"/>
      <c r="AV26" s="161"/>
      <c r="AW26" s="161"/>
      <c r="AX26" s="161"/>
      <c r="AY26" s="161"/>
      <c r="AZ26" s="161"/>
      <c r="BA26" s="161"/>
      <c r="BB26" s="161"/>
      <c r="BC26" s="161"/>
      <c r="BE26" s="161"/>
      <c r="BF26" s="161"/>
      <c r="BG26" s="161"/>
      <c r="BH26" s="161"/>
      <c r="BI26" s="161"/>
      <c r="BK26" s="161"/>
      <c r="BL26" s="161"/>
      <c r="BM26" s="161"/>
      <c r="BN26" s="161"/>
      <c r="BO26" s="161"/>
      <c r="BQ26" s="161"/>
      <c r="BR26" s="161"/>
      <c r="BS26" s="161"/>
      <c r="BT26" s="161"/>
      <c r="BU26" s="161"/>
      <c r="BV26" s="161"/>
      <c r="BW26" s="161"/>
      <c r="BX26" s="161"/>
      <c r="BY26" s="161"/>
      <c r="BZ26" s="161"/>
      <c r="CA26" s="161"/>
      <c r="CC26" s="161"/>
      <c r="CD26" s="161"/>
      <c r="CE26" s="161"/>
      <c r="CF26" s="161"/>
      <c r="CG26" s="161"/>
      <c r="CH26" s="161"/>
      <c r="CI26" s="161"/>
      <c r="CJ26" s="161"/>
      <c r="CK26" s="161"/>
      <c r="CL26" s="161"/>
      <c r="CM26" s="161"/>
      <c r="CN26" s="161"/>
      <c r="CO26" s="161"/>
      <c r="CP26" s="161"/>
      <c r="CQ26" s="161"/>
      <c r="CR26" s="161"/>
      <c r="CS26" s="161"/>
      <c r="CT26" s="161"/>
      <c r="CU26" s="161"/>
      <c r="CV26" s="161"/>
      <c r="CW26" s="161"/>
      <c r="CX26" s="161"/>
      <c r="CY26" s="161"/>
      <c r="CZ26" s="161"/>
    </row>
    <row r="27" spans="1:104">
      <c r="A27" s="20" t="s">
        <v>41</v>
      </c>
      <c r="B27" s="13" t="s">
        <v>128</v>
      </c>
      <c r="C27" s="161"/>
      <c r="D27" s="161"/>
      <c r="E27" s="161">
        <v>1</v>
      </c>
      <c r="F27" s="161">
        <v>6</v>
      </c>
      <c r="G27" s="161">
        <v>7</v>
      </c>
      <c r="I27" s="161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U27" s="161"/>
      <c r="V27" s="161">
        <v>1</v>
      </c>
      <c r="W27" s="161">
        <v>2</v>
      </c>
      <c r="X27" s="161"/>
      <c r="Y27" s="161">
        <v>3</v>
      </c>
      <c r="AA27" s="161"/>
      <c r="AB27" s="161"/>
      <c r="AC27" s="161"/>
      <c r="AD27" s="161"/>
      <c r="AE27" s="161"/>
      <c r="AG27" s="161"/>
      <c r="AH27" s="161"/>
      <c r="AI27" s="161"/>
      <c r="AJ27" s="161"/>
      <c r="AK27" s="161"/>
      <c r="AM27" s="161"/>
      <c r="AN27" s="161"/>
      <c r="AO27" s="161">
        <v>2</v>
      </c>
      <c r="AP27" s="161"/>
      <c r="AQ27" s="161">
        <v>2</v>
      </c>
      <c r="AS27" s="161"/>
      <c r="AT27" s="161"/>
      <c r="AU27" s="161"/>
      <c r="AV27" s="161"/>
      <c r="AW27" s="161"/>
      <c r="AX27" s="161"/>
      <c r="AY27" s="161"/>
      <c r="AZ27" s="161">
        <v>1</v>
      </c>
      <c r="BA27" s="161"/>
      <c r="BB27" s="161"/>
      <c r="BC27" s="161">
        <v>1</v>
      </c>
      <c r="BE27" s="161"/>
      <c r="BF27" s="161"/>
      <c r="BG27" s="161"/>
      <c r="BH27" s="161"/>
      <c r="BI27" s="161"/>
      <c r="BK27" s="161"/>
      <c r="BL27" s="161"/>
      <c r="BM27" s="161"/>
      <c r="BN27" s="161"/>
      <c r="BO27" s="161"/>
      <c r="BQ27" s="161"/>
      <c r="BR27" s="161"/>
      <c r="BS27" s="161"/>
      <c r="BT27" s="161"/>
      <c r="BU27" s="161"/>
      <c r="BV27" s="161"/>
      <c r="BW27" s="161"/>
      <c r="BX27" s="161"/>
      <c r="BY27" s="161">
        <v>1</v>
      </c>
      <c r="BZ27" s="161"/>
      <c r="CA27" s="161">
        <v>1</v>
      </c>
      <c r="CC27" s="161"/>
      <c r="CD27" s="161"/>
      <c r="CE27" s="161"/>
      <c r="CF27" s="161"/>
      <c r="CG27" s="161"/>
      <c r="CH27" s="161"/>
      <c r="CI27" s="161"/>
      <c r="CJ27" s="161"/>
      <c r="CK27" s="161"/>
      <c r="CL27" s="161"/>
      <c r="CM27" s="161"/>
      <c r="CN27" s="161"/>
      <c r="CO27" s="161"/>
      <c r="CP27" s="161"/>
      <c r="CQ27" s="161"/>
      <c r="CR27" s="161"/>
      <c r="CS27" s="161"/>
      <c r="CT27" s="161"/>
      <c r="CU27" s="161"/>
      <c r="CV27" s="161"/>
      <c r="CW27" s="161"/>
      <c r="CX27" s="161">
        <v>1</v>
      </c>
      <c r="CY27" s="161"/>
      <c r="CZ27" s="161">
        <v>1</v>
      </c>
    </row>
    <row r="28" spans="1:104">
      <c r="A28" s="20" t="s">
        <v>43</v>
      </c>
      <c r="B28" s="13" t="s">
        <v>129</v>
      </c>
      <c r="C28" s="161"/>
      <c r="D28" s="161"/>
      <c r="E28" s="161">
        <v>2</v>
      </c>
      <c r="F28" s="161">
        <v>11</v>
      </c>
      <c r="G28" s="161">
        <v>13</v>
      </c>
      <c r="I28" s="161"/>
      <c r="J28" s="161"/>
      <c r="K28" s="161"/>
      <c r="L28" s="161"/>
      <c r="M28" s="161"/>
      <c r="N28" s="161"/>
      <c r="O28" s="161"/>
      <c r="P28" s="161"/>
      <c r="Q28" s="161"/>
      <c r="R28" s="161"/>
      <c r="S28" s="161"/>
      <c r="U28" s="161"/>
      <c r="V28" s="161"/>
      <c r="W28" s="161">
        <v>4</v>
      </c>
      <c r="X28" s="161">
        <v>1</v>
      </c>
      <c r="Y28" s="161">
        <v>5</v>
      </c>
      <c r="AA28" s="161"/>
      <c r="AB28" s="161"/>
      <c r="AC28" s="161"/>
      <c r="AD28" s="161"/>
      <c r="AE28" s="161"/>
      <c r="AG28" s="161"/>
      <c r="AH28" s="161"/>
      <c r="AI28" s="161"/>
      <c r="AJ28" s="161"/>
      <c r="AK28" s="161"/>
      <c r="AM28" s="161"/>
      <c r="AN28" s="161"/>
      <c r="AO28" s="161"/>
      <c r="AP28" s="161"/>
      <c r="AQ28" s="161"/>
      <c r="AS28" s="161"/>
      <c r="AT28" s="161"/>
      <c r="AU28" s="161"/>
      <c r="AV28" s="161"/>
      <c r="AW28" s="161"/>
      <c r="AX28" s="161"/>
      <c r="AY28" s="161"/>
      <c r="AZ28" s="161"/>
      <c r="BA28" s="161"/>
      <c r="BB28" s="161"/>
      <c r="BC28" s="161"/>
      <c r="BE28" s="161"/>
      <c r="BF28" s="161"/>
      <c r="BG28" s="161"/>
      <c r="BH28" s="161"/>
      <c r="BI28" s="161"/>
      <c r="BK28" s="161"/>
      <c r="BL28" s="161"/>
      <c r="BM28" s="161"/>
      <c r="BN28" s="161"/>
      <c r="BO28" s="161"/>
      <c r="BQ28" s="161"/>
      <c r="BR28" s="161"/>
      <c r="BS28" s="161"/>
      <c r="BT28" s="161"/>
      <c r="BU28" s="161"/>
      <c r="BV28" s="161"/>
      <c r="BW28" s="161"/>
      <c r="BX28" s="161"/>
      <c r="BY28" s="161"/>
      <c r="BZ28" s="161"/>
      <c r="CA28" s="161"/>
      <c r="CC28" s="161"/>
      <c r="CD28" s="161"/>
      <c r="CE28" s="161"/>
      <c r="CF28" s="161"/>
      <c r="CG28" s="161"/>
      <c r="CH28" s="161"/>
      <c r="CI28" s="161"/>
      <c r="CJ28" s="161"/>
      <c r="CK28" s="161"/>
      <c r="CL28" s="161"/>
      <c r="CM28" s="161"/>
      <c r="CN28" s="161"/>
      <c r="CO28" s="161"/>
      <c r="CP28" s="161"/>
      <c r="CQ28" s="161"/>
      <c r="CR28" s="161"/>
      <c r="CS28" s="161"/>
      <c r="CT28" s="161"/>
      <c r="CU28" s="161"/>
      <c r="CV28" s="161"/>
      <c r="CW28" s="161"/>
      <c r="CX28" s="161"/>
      <c r="CY28" s="161"/>
      <c r="CZ28" s="161"/>
    </row>
    <row r="29" spans="1:104">
      <c r="A29" s="20">
        <v>1821</v>
      </c>
      <c r="B29" s="13" t="s">
        <v>130</v>
      </c>
      <c r="C29" s="161"/>
      <c r="D29" s="161"/>
      <c r="E29" s="161"/>
      <c r="F29" s="161"/>
      <c r="G29" s="161"/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U29" s="161"/>
      <c r="V29" s="161"/>
      <c r="W29" s="161"/>
      <c r="X29" s="161"/>
      <c r="Y29" s="161"/>
      <c r="AA29" s="161"/>
      <c r="AB29" s="161"/>
      <c r="AC29" s="161"/>
      <c r="AD29" s="161"/>
      <c r="AE29" s="161"/>
      <c r="AG29" s="161"/>
      <c r="AH29" s="161"/>
      <c r="AI29" s="161"/>
      <c r="AJ29" s="161"/>
      <c r="AK29" s="161"/>
      <c r="AM29" s="161"/>
      <c r="AN29" s="161"/>
      <c r="AO29" s="161"/>
      <c r="AP29" s="161"/>
      <c r="AQ29" s="161"/>
      <c r="AS29" s="161"/>
      <c r="AT29" s="161"/>
      <c r="AU29" s="161"/>
      <c r="AV29" s="161"/>
      <c r="AW29" s="161"/>
      <c r="AX29" s="161"/>
      <c r="AY29" s="161"/>
      <c r="AZ29" s="161"/>
      <c r="BA29" s="161"/>
      <c r="BB29" s="161"/>
      <c r="BC29" s="161"/>
      <c r="BE29" s="161"/>
      <c r="BF29" s="161"/>
      <c r="BG29" s="161"/>
      <c r="BH29" s="161"/>
      <c r="BI29" s="161"/>
      <c r="BK29" s="161"/>
      <c r="BL29" s="161"/>
      <c r="BM29" s="161"/>
      <c r="BN29" s="161"/>
      <c r="BO29" s="161"/>
      <c r="BQ29" s="161"/>
      <c r="BR29" s="161"/>
      <c r="BS29" s="161"/>
      <c r="BT29" s="161"/>
      <c r="BU29" s="161"/>
      <c r="BV29" s="161"/>
      <c r="BW29" s="161"/>
      <c r="BX29" s="161"/>
      <c r="BY29" s="161"/>
      <c r="BZ29" s="161"/>
      <c r="CA29" s="161"/>
      <c r="CC29" s="161"/>
      <c r="CD29" s="161"/>
      <c r="CE29" s="161"/>
      <c r="CF29" s="161"/>
      <c r="CG29" s="161"/>
      <c r="CH29" s="161"/>
      <c r="CI29" s="161"/>
      <c r="CJ29" s="161"/>
      <c r="CK29" s="161"/>
      <c r="CL29" s="161"/>
      <c r="CM29" s="161"/>
      <c r="CN29" s="161"/>
      <c r="CO29" s="161"/>
      <c r="CP29" s="161"/>
      <c r="CQ29" s="161"/>
      <c r="CR29" s="161"/>
      <c r="CS29" s="161"/>
      <c r="CT29" s="161"/>
      <c r="CU29" s="161"/>
      <c r="CV29" s="161"/>
      <c r="CW29" s="161"/>
      <c r="CX29" s="161"/>
      <c r="CY29" s="161"/>
      <c r="CZ29" s="161"/>
    </row>
    <row r="30" spans="1:104">
      <c r="A30" s="20" t="s">
        <v>252</v>
      </c>
      <c r="B30" s="13" t="s">
        <v>45</v>
      </c>
      <c r="C30" s="161"/>
      <c r="D30" s="161"/>
      <c r="E30" s="161"/>
      <c r="F30" s="161"/>
      <c r="G30" s="161"/>
      <c r="I30" s="161"/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U30" s="161"/>
      <c r="V30" s="161">
        <v>1</v>
      </c>
      <c r="W30" s="161"/>
      <c r="X30" s="161"/>
      <c r="Y30" s="161">
        <v>1</v>
      </c>
      <c r="AA30" s="161"/>
      <c r="AB30" s="161"/>
      <c r="AC30" s="161"/>
      <c r="AD30" s="161"/>
      <c r="AE30" s="161"/>
      <c r="AG30" s="161"/>
      <c r="AH30" s="161"/>
      <c r="AI30" s="161"/>
      <c r="AJ30" s="161"/>
      <c r="AK30" s="161"/>
      <c r="AM30" s="161"/>
      <c r="AN30" s="161"/>
      <c r="AO30" s="161"/>
      <c r="AP30" s="161"/>
      <c r="AQ30" s="161"/>
      <c r="AS30" s="161"/>
      <c r="AT30" s="161"/>
      <c r="AU30" s="161"/>
      <c r="AV30" s="161"/>
      <c r="AW30" s="161"/>
      <c r="AX30" s="161"/>
      <c r="AY30" s="161"/>
      <c r="AZ30" s="161"/>
      <c r="BA30" s="161"/>
      <c r="BB30" s="161"/>
      <c r="BC30" s="161"/>
      <c r="BE30" s="161"/>
      <c r="BF30" s="161"/>
      <c r="BG30" s="161"/>
      <c r="BH30" s="161"/>
      <c r="BI30" s="161"/>
      <c r="BK30" s="161"/>
      <c r="BL30" s="161"/>
      <c r="BM30" s="161"/>
      <c r="BN30" s="161"/>
      <c r="BO30" s="161"/>
      <c r="BQ30" s="161"/>
      <c r="BR30" s="161"/>
      <c r="BS30" s="161"/>
      <c r="BT30" s="161"/>
      <c r="BU30" s="161"/>
      <c r="BV30" s="161"/>
      <c r="BW30" s="161"/>
      <c r="BX30" s="161"/>
      <c r="BY30" s="161"/>
      <c r="BZ30" s="161"/>
      <c r="CA30" s="161"/>
      <c r="CC30" s="161"/>
      <c r="CD30" s="161"/>
      <c r="CE30" s="161"/>
      <c r="CF30" s="161"/>
      <c r="CG30" s="161"/>
      <c r="CH30" s="161"/>
      <c r="CI30" s="161"/>
      <c r="CJ30" s="161"/>
      <c r="CK30" s="161"/>
      <c r="CL30" s="161"/>
      <c r="CM30" s="161"/>
      <c r="CN30" s="161"/>
      <c r="CO30" s="161"/>
      <c r="CP30" s="161"/>
      <c r="CQ30" s="161"/>
      <c r="CR30" s="161"/>
      <c r="CS30" s="161"/>
      <c r="CT30" s="161"/>
      <c r="CU30" s="161"/>
      <c r="CV30" s="161"/>
      <c r="CW30" s="161"/>
      <c r="CX30" s="161"/>
      <c r="CY30" s="161"/>
      <c r="CZ30" s="161"/>
    </row>
    <row r="31" spans="1:104">
      <c r="A31" s="20" t="s">
        <v>253</v>
      </c>
      <c r="B31" s="13" t="s">
        <v>46</v>
      </c>
      <c r="C31" s="161"/>
      <c r="D31" s="161"/>
      <c r="E31" s="161">
        <v>6</v>
      </c>
      <c r="F31" s="161">
        <v>11</v>
      </c>
      <c r="G31" s="161">
        <v>17</v>
      </c>
      <c r="I31" s="161"/>
      <c r="J31" s="161">
        <v>1</v>
      </c>
      <c r="K31" s="161"/>
      <c r="L31" s="161"/>
      <c r="M31" s="161">
        <v>1</v>
      </c>
      <c r="N31" s="161"/>
      <c r="O31" s="161"/>
      <c r="P31" s="161"/>
      <c r="Q31" s="161"/>
      <c r="R31" s="161"/>
      <c r="S31" s="161"/>
      <c r="U31" s="161"/>
      <c r="V31" s="161">
        <v>1</v>
      </c>
      <c r="W31" s="161">
        <v>19</v>
      </c>
      <c r="X31" s="161">
        <v>3</v>
      </c>
      <c r="Y31" s="161">
        <v>23</v>
      </c>
      <c r="AA31" s="161"/>
      <c r="AB31" s="161"/>
      <c r="AC31" s="161">
        <v>2</v>
      </c>
      <c r="AD31" s="161"/>
      <c r="AE31" s="161">
        <v>2</v>
      </c>
      <c r="AG31" s="161"/>
      <c r="AH31" s="161"/>
      <c r="AI31" s="161">
        <v>3</v>
      </c>
      <c r="AJ31" s="161"/>
      <c r="AK31" s="161">
        <v>3</v>
      </c>
      <c r="AM31" s="161"/>
      <c r="AN31" s="161"/>
      <c r="AO31" s="161">
        <v>4</v>
      </c>
      <c r="AP31" s="161"/>
      <c r="AQ31" s="161">
        <v>4</v>
      </c>
      <c r="AS31" s="161"/>
      <c r="AT31" s="161"/>
      <c r="AU31" s="161">
        <v>2</v>
      </c>
      <c r="AV31" s="161"/>
      <c r="AW31" s="161">
        <v>2</v>
      </c>
      <c r="AX31" s="161"/>
      <c r="AY31" s="161"/>
      <c r="AZ31" s="161"/>
      <c r="BA31" s="161">
        <v>4</v>
      </c>
      <c r="BB31" s="161"/>
      <c r="BC31" s="161">
        <v>4</v>
      </c>
      <c r="BE31" s="161"/>
      <c r="BF31" s="161"/>
      <c r="BG31" s="161"/>
      <c r="BH31" s="161"/>
      <c r="BI31" s="161"/>
      <c r="BK31" s="161"/>
      <c r="BL31" s="161"/>
      <c r="BM31" s="161"/>
      <c r="BN31" s="161"/>
      <c r="BO31" s="161"/>
      <c r="BQ31" s="161"/>
      <c r="BR31" s="161"/>
      <c r="BS31" s="161"/>
      <c r="BT31" s="161">
        <v>1</v>
      </c>
      <c r="BU31" s="161">
        <v>1</v>
      </c>
      <c r="BV31" s="161"/>
      <c r="BW31" s="161"/>
      <c r="BX31" s="161">
        <v>1</v>
      </c>
      <c r="BY31" s="161">
        <v>14</v>
      </c>
      <c r="BZ31" s="161">
        <v>3</v>
      </c>
      <c r="CA31" s="161">
        <v>18</v>
      </c>
      <c r="CC31" s="161"/>
      <c r="CD31" s="161"/>
      <c r="CE31" s="161"/>
      <c r="CF31" s="161"/>
      <c r="CG31" s="161"/>
      <c r="CH31" s="161"/>
      <c r="CI31" s="161"/>
      <c r="CJ31" s="161"/>
      <c r="CK31" s="161"/>
      <c r="CL31" s="161"/>
      <c r="CM31" s="161"/>
      <c r="CN31" s="161"/>
      <c r="CO31" s="161"/>
      <c r="CP31" s="161"/>
      <c r="CQ31" s="161"/>
      <c r="CR31" s="161"/>
      <c r="CS31" s="161"/>
      <c r="CT31" s="161"/>
      <c r="CU31" s="161"/>
      <c r="CV31" s="161"/>
      <c r="CW31" s="161"/>
      <c r="CX31" s="161">
        <v>1</v>
      </c>
      <c r="CY31" s="161"/>
      <c r="CZ31" s="161">
        <v>1</v>
      </c>
    </row>
    <row r="32" spans="1:104">
      <c r="A32" s="20" t="s">
        <v>254</v>
      </c>
      <c r="B32" s="13" t="s">
        <v>47</v>
      </c>
      <c r="C32" s="161"/>
      <c r="D32" s="161"/>
      <c r="E32" s="161">
        <v>2</v>
      </c>
      <c r="F32" s="161">
        <v>16</v>
      </c>
      <c r="G32" s="161">
        <v>18</v>
      </c>
      <c r="I32" s="161"/>
      <c r="J32" s="161"/>
      <c r="K32" s="161">
        <v>2</v>
      </c>
      <c r="L32" s="161"/>
      <c r="M32" s="161">
        <v>2</v>
      </c>
      <c r="N32" s="161"/>
      <c r="O32" s="161"/>
      <c r="P32" s="161"/>
      <c r="Q32" s="161"/>
      <c r="R32" s="161"/>
      <c r="S32" s="161"/>
      <c r="U32" s="161"/>
      <c r="V32" s="161">
        <v>5</v>
      </c>
      <c r="W32" s="161">
        <v>26</v>
      </c>
      <c r="X32" s="161">
        <v>7</v>
      </c>
      <c r="Y32" s="161">
        <v>36</v>
      </c>
      <c r="AA32" s="161"/>
      <c r="AB32" s="161"/>
      <c r="AC32" s="161"/>
      <c r="AD32" s="161"/>
      <c r="AE32" s="161"/>
      <c r="AG32" s="161"/>
      <c r="AH32" s="161"/>
      <c r="AI32" s="161">
        <v>3</v>
      </c>
      <c r="AJ32" s="161"/>
      <c r="AK32" s="161">
        <v>3</v>
      </c>
      <c r="AM32" s="161"/>
      <c r="AN32" s="161"/>
      <c r="AO32" s="161">
        <v>8</v>
      </c>
      <c r="AP32" s="161">
        <v>2</v>
      </c>
      <c r="AQ32" s="161">
        <v>10</v>
      </c>
      <c r="AS32" s="161"/>
      <c r="AT32" s="161"/>
      <c r="AU32" s="161">
        <v>1</v>
      </c>
      <c r="AV32" s="161"/>
      <c r="AW32" s="161">
        <v>1</v>
      </c>
      <c r="AX32" s="161"/>
      <c r="AY32" s="161"/>
      <c r="AZ32" s="161"/>
      <c r="BA32" s="161">
        <v>7</v>
      </c>
      <c r="BB32" s="161">
        <v>5</v>
      </c>
      <c r="BC32" s="161">
        <v>12</v>
      </c>
      <c r="BE32" s="161"/>
      <c r="BF32" s="161"/>
      <c r="BG32" s="161"/>
      <c r="BH32" s="161"/>
      <c r="BI32" s="161"/>
      <c r="BK32" s="161"/>
      <c r="BL32" s="161"/>
      <c r="BM32" s="161"/>
      <c r="BN32" s="161"/>
      <c r="BO32" s="161"/>
      <c r="BQ32" s="161"/>
      <c r="BR32" s="161"/>
      <c r="BS32" s="161"/>
      <c r="BT32" s="161"/>
      <c r="BU32" s="161"/>
      <c r="BV32" s="161"/>
      <c r="BW32" s="161"/>
      <c r="BX32" s="161">
        <v>3</v>
      </c>
      <c r="BY32" s="161">
        <v>1</v>
      </c>
      <c r="BZ32" s="161"/>
      <c r="CA32" s="161">
        <v>4</v>
      </c>
      <c r="CC32" s="161"/>
      <c r="CD32" s="161"/>
      <c r="CE32" s="161"/>
      <c r="CF32" s="161"/>
      <c r="CG32" s="161"/>
      <c r="CH32" s="161"/>
      <c r="CI32" s="161"/>
      <c r="CJ32" s="161"/>
      <c r="CK32" s="161"/>
      <c r="CL32" s="161"/>
      <c r="CM32" s="161"/>
      <c r="CN32" s="161"/>
      <c r="CO32" s="161"/>
      <c r="CP32" s="161"/>
      <c r="CQ32" s="161"/>
      <c r="CR32" s="161"/>
      <c r="CS32" s="161"/>
      <c r="CT32" s="161"/>
      <c r="CU32" s="161"/>
      <c r="CV32" s="161"/>
      <c r="CW32" s="161"/>
      <c r="CX32" s="161"/>
      <c r="CY32" s="161">
        <v>1</v>
      </c>
      <c r="CZ32" s="161">
        <v>1</v>
      </c>
    </row>
    <row r="33" spans="1:104">
      <c r="A33" s="20">
        <v>1864</v>
      </c>
      <c r="B33" s="13" t="s">
        <v>48</v>
      </c>
      <c r="C33" s="161"/>
      <c r="D33" s="161"/>
      <c r="E33" s="161"/>
      <c r="F33" s="161"/>
      <c r="G33" s="161"/>
      <c r="I33" s="161"/>
      <c r="J33" s="161"/>
      <c r="K33" s="161"/>
      <c r="L33" s="161"/>
      <c r="M33" s="161"/>
      <c r="N33" s="161"/>
      <c r="O33" s="161"/>
      <c r="P33" s="161"/>
      <c r="Q33" s="161"/>
      <c r="R33" s="161"/>
      <c r="S33" s="161"/>
      <c r="U33" s="161"/>
      <c r="V33" s="161"/>
      <c r="W33" s="161"/>
      <c r="X33" s="161"/>
      <c r="Y33" s="161"/>
      <c r="AA33" s="161"/>
      <c r="AB33" s="161"/>
      <c r="AC33" s="161"/>
      <c r="AD33" s="161"/>
      <c r="AE33" s="161"/>
      <c r="AG33" s="161"/>
      <c r="AH33" s="161"/>
      <c r="AI33" s="161"/>
      <c r="AJ33" s="161"/>
      <c r="AK33" s="161"/>
      <c r="AM33" s="161"/>
      <c r="AN33" s="161"/>
      <c r="AO33" s="161"/>
      <c r="AP33" s="161"/>
      <c r="AQ33" s="161"/>
      <c r="AS33" s="161"/>
      <c r="AT33" s="161"/>
      <c r="AU33" s="161"/>
      <c r="AV33" s="161"/>
      <c r="AW33" s="161"/>
      <c r="AX33" s="161"/>
      <c r="AY33" s="161"/>
      <c r="AZ33" s="161"/>
      <c r="BA33" s="161"/>
      <c r="BB33" s="161"/>
      <c r="BC33" s="161"/>
      <c r="BE33" s="161"/>
      <c r="BF33" s="161"/>
      <c r="BG33" s="161"/>
      <c r="BH33" s="161"/>
      <c r="BI33" s="161"/>
      <c r="BK33" s="161"/>
      <c r="BL33" s="161"/>
      <c r="BM33" s="161"/>
      <c r="BN33" s="161"/>
      <c r="BO33" s="161"/>
      <c r="BQ33" s="161"/>
      <c r="BR33" s="161"/>
      <c r="BS33" s="161"/>
      <c r="BT33" s="161"/>
      <c r="BU33" s="161"/>
      <c r="BV33" s="161"/>
      <c r="BW33" s="161"/>
      <c r="BX33" s="161"/>
      <c r="BY33" s="161"/>
      <c r="BZ33" s="161"/>
      <c r="CA33" s="161"/>
      <c r="CC33" s="161"/>
      <c r="CD33" s="161"/>
      <c r="CE33" s="161"/>
      <c r="CF33" s="161"/>
      <c r="CG33" s="161"/>
      <c r="CH33" s="161"/>
      <c r="CI33" s="161"/>
      <c r="CJ33" s="161"/>
      <c r="CK33" s="161"/>
      <c r="CL33" s="161"/>
      <c r="CM33" s="161"/>
      <c r="CN33" s="161"/>
      <c r="CO33" s="161"/>
      <c r="CP33" s="161"/>
      <c r="CQ33" s="161"/>
      <c r="CR33" s="161"/>
      <c r="CS33" s="161"/>
      <c r="CT33" s="161"/>
      <c r="CU33" s="161"/>
      <c r="CV33" s="161"/>
      <c r="CW33" s="161"/>
      <c r="CX33" s="161"/>
      <c r="CY33" s="161"/>
      <c r="CZ33" s="161"/>
    </row>
    <row r="34" spans="1:104">
      <c r="A34" s="20" t="s">
        <v>256</v>
      </c>
      <c r="B34" s="13" t="s">
        <v>131</v>
      </c>
      <c r="C34" s="161"/>
      <c r="D34" s="161"/>
      <c r="E34" s="161"/>
      <c r="F34" s="161">
        <v>1</v>
      </c>
      <c r="G34" s="161">
        <v>1</v>
      </c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U34" s="161"/>
      <c r="V34" s="161"/>
      <c r="W34" s="161">
        <v>2</v>
      </c>
      <c r="X34" s="161"/>
      <c r="Y34" s="161">
        <v>2</v>
      </c>
      <c r="AA34" s="161"/>
      <c r="AB34" s="161"/>
      <c r="AC34" s="161"/>
      <c r="AD34" s="161"/>
      <c r="AE34" s="161"/>
      <c r="AG34" s="161"/>
      <c r="AH34" s="161"/>
      <c r="AI34" s="161"/>
      <c r="AJ34" s="161"/>
      <c r="AK34" s="161"/>
      <c r="AM34" s="161"/>
      <c r="AN34" s="161"/>
      <c r="AO34" s="161"/>
      <c r="AP34" s="161">
        <v>1</v>
      </c>
      <c r="AQ34" s="161">
        <v>1</v>
      </c>
      <c r="AS34" s="161"/>
      <c r="AT34" s="161"/>
      <c r="AU34" s="161"/>
      <c r="AV34" s="161"/>
      <c r="AW34" s="161"/>
      <c r="AX34" s="161"/>
      <c r="AY34" s="161"/>
      <c r="AZ34" s="161"/>
      <c r="BA34" s="161"/>
      <c r="BB34" s="161"/>
      <c r="BC34" s="161"/>
      <c r="BE34" s="161"/>
      <c r="BF34" s="161"/>
      <c r="BG34" s="161"/>
      <c r="BH34" s="161"/>
      <c r="BI34" s="161"/>
      <c r="BK34" s="161"/>
      <c r="BL34" s="161"/>
      <c r="BM34" s="161"/>
      <c r="BN34" s="161"/>
      <c r="BO34" s="161"/>
      <c r="BQ34" s="161"/>
      <c r="BR34" s="161"/>
      <c r="BS34" s="161"/>
      <c r="BT34" s="161"/>
      <c r="BU34" s="161"/>
      <c r="BV34" s="161"/>
      <c r="BW34" s="161"/>
      <c r="BX34" s="161"/>
      <c r="BY34" s="161"/>
      <c r="BZ34" s="161"/>
      <c r="CA34" s="161"/>
      <c r="CC34" s="161"/>
      <c r="CD34" s="161"/>
      <c r="CE34" s="161"/>
      <c r="CF34" s="161"/>
      <c r="CG34" s="161"/>
      <c r="CH34" s="161"/>
      <c r="CI34" s="161"/>
      <c r="CJ34" s="161"/>
      <c r="CK34" s="161"/>
      <c r="CL34" s="161"/>
      <c r="CM34" s="161"/>
      <c r="CN34" s="161"/>
      <c r="CO34" s="161"/>
      <c r="CP34" s="161"/>
      <c r="CQ34" s="161"/>
      <c r="CR34" s="161"/>
      <c r="CS34" s="161"/>
      <c r="CT34" s="161"/>
      <c r="CU34" s="161"/>
      <c r="CV34" s="161"/>
      <c r="CW34" s="161"/>
      <c r="CX34" s="161"/>
      <c r="CY34" s="161"/>
      <c r="CZ34" s="161"/>
    </row>
    <row r="35" spans="1:104">
      <c r="B35" s="131" t="s">
        <v>360</v>
      </c>
      <c r="C35" s="20">
        <f>SUM(C9:C34)</f>
        <v>1</v>
      </c>
      <c r="D35" s="20">
        <f>SUM(D9:D34)</f>
        <v>3</v>
      </c>
      <c r="E35" s="20">
        <f>SUM(E9:E34)</f>
        <v>45</v>
      </c>
      <c r="F35" s="20">
        <f>SUM(F9:F34)</f>
        <v>122</v>
      </c>
      <c r="G35" s="20">
        <f>SUM(G9:G34)</f>
        <v>170</v>
      </c>
      <c r="I35" s="20">
        <f t="shared" ref="I35:CV35" si="0">SUM(I9:I34)</f>
        <v>0</v>
      </c>
      <c r="J35" s="20">
        <f>SUM(J9:J34)</f>
        <v>1</v>
      </c>
      <c r="K35" s="20">
        <f>SUM(K9:K34)</f>
        <v>4</v>
      </c>
      <c r="L35" s="20">
        <f>SUM(L9:L34)</f>
        <v>0</v>
      </c>
      <c r="M35" s="20">
        <f>SUM(M9:M34)</f>
        <v>5</v>
      </c>
      <c r="N35" s="20"/>
      <c r="O35" s="20">
        <f t="shared" si="0"/>
        <v>0</v>
      </c>
      <c r="P35" s="20">
        <f>SUM(P9:P34)</f>
        <v>0</v>
      </c>
      <c r="Q35" s="20">
        <f>SUM(Q9:Q34)</f>
        <v>0</v>
      </c>
      <c r="R35" s="20">
        <f>SUM(R9:R34)</f>
        <v>0</v>
      </c>
      <c r="S35" s="20">
        <f>SUM(S9:S34)</f>
        <v>0</v>
      </c>
      <c r="U35" s="20">
        <f t="shared" si="0"/>
        <v>0</v>
      </c>
      <c r="V35" s="20">
        <f>SUM(V9:V34)</f>
        <v>20</v>
      </c>
      <c r="W35" s="20">
        <f>SUM(W9:W34)</f>
        <v>147</v>
      </c>
      <c r="X35" s="20">
        <f>SUM(X9:X34)</f>
        <v>56</v>
      </c>
      <c r="Y35" s="20">
        <f>SUM(Y9:Y34)</f>
        <v>218</v>
      </c>
      <c r="AA35" s="20">
        <f t="shared" si="0"/>
        <v>0</v>
      </c>
      <c r="AB35" s="20">
        <f>SUM(AB9:AB34)</f>
        <v>1</v>
      </c>
      <c r="AC35" s="20">
        <f>SUM(AC9:AC34)</f>
        <v>7</v>
      </c>
      <c r="AD35" s="20">
        <f>SUM(AD9:AD34)</f>
        <v>3</v>
      </c>
      <c r="AE35" s="20">
        <f>SUM(AE9:AE34)</f>
        <v>11</v>
      </c>
      <c r="AG35" s="20">
        <f t="shared" si="0"/>
        <v>0</v>
      </c>
      <c r="AH35" s="20">
        <f>SUM(AH9:AH34)</f>
        <v>0</v>
      </c>
      <c r="AI35" s="20">
        <f>SUM(AI9:AI34)</f>
        <v>14</v>
      </c>
      <c r="AJ35" s="20">
        <f>SUM(AJ9:AJ34)</f>
        <v>8</v>
      </c>
      <c r="AK35" s="20">
        <f>SUM(AK9:AK34)</f>
        <v>22</v>
      </c>
      <c r="AM35" s="20">
        <f t="shared" si="0"/>
        <v>0</v>
      </c>
      <c r="AN35" s="20">
        <f>SUM(AN9:AN34)</f>
        <v>2</v>
      </c>
      <c r="AO35" s="20">
        <f>SUM(AO9:AO34)</f>
        <v>35</v>
      </c>
      <c r="AP35" s="20">
        <f>SUM(AP9:AP34)</f>
        <v>24</v>
      </c>
      <c r="AQ35" s="20">
        <f>SUM(AQ9:AQ34)</f>
        <v>61</v>
      </c>
      <c r="AS35" s="20">
        <f t="shared" si="0"/>
        <v>0</v>
      </c>
      <c r="AT35" s="20">
        <f>SUM(AT9:AT34)</f>
        <v>1</v>
      </c>
      <c r="AU35" s="20">
        <f>SUM(AU9:AU34)</f>
        <v>9</v>
      </c>
      <c r="AV35" s="20">
        <f>SUM(AV9:AV34)</f>
        <v>2</v>
      </c>
      <c r="AW35" s="20">
        <f>SUM(AW9:AW34)</f>
        <v>12</v>
      </c>
      <c r="AX35" s="20"/>
      <c r="AY35" s="20">
        <f t="shared" si="0"/>
        <v>0</v>
      </c>
      <c r="AZ35" s="20">
        <f>SUM(AZ9:AZ34)</f>
        <v>5</v>
      </c>
      <c r="BA35" s="20">
        <f>SUM(BA9:BA34)</f>
        <v>25</v>
      </c>
      <c r="BB35" s="20">
        <f>SUM(BB9:BB34)</f>
        <v>7</v>
      </c>
      <c r="BC35" s="20">
        <f>SUM(BC9:BC34)</f>
        <v>37</v>
      </c>
      <c r="BE35" s="20">
        <f t="shared" si="0"/>
        <v>0</v>
      </c>
      <c r="BF35" s="20">
        <f>SUM(BF9:BF34)</f>
        <v>0</v>
      </c>
      <c r="BG35" s="20">
        <f>SUM(BG9:BG34)</f>
        <v>0</v>
      </c>
      <c r="BH35" s="20">
        <f>SUM(BH9:BH34)</f>
        <v>0</v>
      </c>
      <c r="BI35" s="20">
        <f>SUM(BI9:BI34)</f>
        <v>0</v>
      </c>
      <c r="BK35" s="20">
        <f t="shared" si="0"/>
        <v>0</v>
      </c>
      <c r="BL35" s="20">
        <f>SUM(BL9:BL34)</f>
        <v>0</v>
      </c>
      <c r="BM35" s="20">
        <f>SUM(BM9:BM34)</f>
        <v>0</v>
      </c>
      <c r="BN35" s="20">
        <f>SUM(BN9:BN34)</f>
        <v>0</v>
      </c>
      <c r="BO35" s="20">
        <f>SUM(BO9:BO34)</f>
        <v>0</v>
      </c>
      <c r="BQ35" s="20">
        <f t="shared" si="0"/>
        <v>0</v>
      </c>
      <c r="BR35" s="20">
        <f>SUM(BR9:BR34)</f>
        <v>1</v>
      </c>
      <c r="BS35" s="20">
        <f>SUM(BS9:BS34)</f>
        <v>0</v>
      </c>
      <c r="BT35" s="20">
        <f>SUM(BT9:BT34)</f>
        <v>2</v>
      </c>
      <c r="BU35" s="20">
        <f>SUM(BU9:BU34)</f>
        <v>3</v>
      </c>
      <c r="BV35" s="20"/>
      <c r="BW35" s="20">
        <f t="shared" si="0"/>
        <v>0</v>
      </c>
      <c r="BX35" s="20">
        <f>SUM(BX9:BX34)</f>
        <v>12</v>
      </c>
      <c r="BY35" s="20">
        <f>SUM(BY9:BY34)</f>
        <v>31</v>
      </c>
      <c r="BZ35" s="20">
        <f>SUM(BZ9:BZ34)</f>
        <v>3</v>
      </c>
      <c r="CA35" s="20">
        <f>SUM(CA9:CA34)</f>
        <v>46</v>
      </c>
      <c r="CC35" s="20">
        <f t="shared" si="0"/>
        <v>0</v>
      </c>
      <c r="CD35" s="20">
        <f>SUM(CD9:CD34)</f>
        <v>0</v>
      </c>
      <c r="CE35" s="20"/>
      <c r="CF35" s="20">
        <f>SUM(CF9:CF34)</f>
        <v>0</v>
      </c>
      <c r="CG35" s="20">
        <f>SUM(CG9:CG34)</f>
        <v>0</v>
      </c>
      <c r="CH35" s="20">
        <f>SUM(CH9:CH34)</f>
        <v>0</v>
      </c>
      <c r="CI35" s="20"/>
      <c r="CJ35" s="20">
        <f t="shared" si="0"/>
        <v>0</v>
      </c>
      <c r="CK35" s="20">
        <f>SUM(CK9:CK34)</f>
        <v>1</v>
      </c>
      <c r="CL35" s="20">
        <f>SUM(CL9:CL34)</f>
        <v>0</v>
      </c>
      <c r="CM35" s="20">
        <f>SUM(CM9:CM34)</f>
        <v>0</v>
      </c>
      <c r="CN35" s="20">
        <f>SUM(CN9:CN34)</f>
        <v>1</v>
      </c>
      <c r="CO35" s="20"/>
      <c r="CP35" s="20">
        <f t="shared" si="0"/>
        <v>0</v>
      </c>
      <c r="CQ35" s="20">
        <f>SUM(CQ9:CQ34)</f>
        <v>0</v>
      </c>
      <c r="CR35" s="20">
        <f>SUM(CR9:CR34)</f>
        <v>0</v>
      </c>
      <c r="CS35" s="20">
        <f>SUM(CS9:CS34)</f>
        <v>0</v>
      </c>
      <c r="CT35" s="20">
        <f>SUM(CT9:CT34)</f>
        <v>0</v>
      </c>
      <c r="CU35" s="20"/>
      <c r="CV35" s="20">
        <f t="shared" si="0"/>
        <v>0</v>
      </c>
      <c r="CW35" s="20">
        <f>SUM(CW9:CW34)</f>
        <v>0</v>
      </c>
      <c r="CX35" s="20">
        <f>SUM(CX9:CX34)</f>
        <v>2</v>
      </c>
      <c r="CY35" s="20">
        <f>SUM(CY9:CY34)</f>
        <v>2</v>
      </c>
      <c r="CZ35" s="20">
        <f t="shared" ref="CZ35" si="1">SUM(CZ9:CZ34)</f>
        <v>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0"/>
  <sheetViews>
    <sheetView workbookViewId="0">
      <selection activeCell="C12" sqref="C12"/>
    </sheetView>
  </sheetViews>
  <sheetFormatPr defaultRowHeight="15"/>
  <cols>
    <col min="1" max="1" width="19" customWidth="1"/>
    <col min="2" max="2" width="17.42578125" customWidth="1"/>
    <col min="3" max="3" width="18.28515625" customWidth="1"/>
    <col min="4" max="4" width="17.42578125" customWidth="1"/>
    <col min="5" max="5" width="12.85546875" customWidth="1"/>
    <col min="6" max="6" width="13.7109375" customWidth="1"/>
    <col min="7" max="7" width="23" customWidth="1"/>
  </cols>
  <sheetData>
    <row r="1" spans="1:6" ht="15.75">
      <c r="A1" s="424" t="s">
        <v>1412</v>
      </c>
    </row>
    <row r="2" spans="1:6" ht="15.75">
      <c r="A2" s="425" t="s">
        <v>1413</v>
      </c>
    </row>
    <row r="3" spans="1:6">
      <c r="A3" s="423" t="s">
        <v>1411</v>
      </c>
    </row>
    <row r="4" spans="1:6" ht="15.75" thickBot="1">
      <c r="A4" s="423"/>
    </row>
    <row r="5" spans="1:6" ht="15.75" thickBot="1">
      <c r="A5" s="991" t="s">
        <v>1398</v>
      </c>
      <c r="B5" s="1004" t="s">
        <v>1400</v>
      </c>
      <c r="C5" s="1005"/>
      <c r="D5" s="1005"/>
      <c r="E5" s="1006"/>
      <c r="F5" s="414" t="s">
        <v>1414</v>
      </c>
    </row>
    <row r="6" spans="1:6" ht="15.75" thickBot="1">
      <c r="A6" s="992"/>
      <c r="B6" s="426">
        <v>2011</v>
      </c>
      <c r="C6" s="427">
        <v>2012</v>
      </c>
      <c r="D6" s="427">
        <v>2013</v>
      </c>
      <c r="E6" s="427">
        <v>2014</v>
      </c>
      <c r="F6" s="426" t="s">
        <v>1402</v>
      </c>
    </row>
    <row r="7" spans="1:6" ht="30.75" thickBot="1">
      <c r="A7" s="420" t="s">
        <v>1403</v>
      </c>
      <c r="B7" s="428">
        <v>96183</v>
      </c>
      <c r="C7" s="428">
        <v>104087</v>
      </c>
      <c r="D7" s="428">
        <v>93917</v>
      </c>
      <c r="E7" s="428">
        <v>105123</v>
      </c>
      <c r="F7" s="429">
        <v>1.093</v>
      </c>
    </row>
    <row r="8" spans="1:6" ht="15.75" thickBot="1">
      <c r="A8" s="420" t="s">
        <v>1408</v>
      </c>
      <c r="B8" s="428">
        <v>2325</v>
      </c>
      <c r="C8" s="428">
        <v>1835</v>
      </c>
      <c r="D8" s="428">
        <v>2157</v>
      </c>
      <c r="E8" s="428">
        <v>2399</v>
      </c>
      <c r="F8" s="429">
        <v>1.032</v>
      </c>
    </row>
    <row r="9" spans="1:6" ht="30.75" thickBot="1">
      <c r="A9" s="420" t="s">
        <v>1409</v>
      </c>
      <c r="B9" s="428">
        <v>7697</v>
      </c>
      <c r="C9" s="428">
        <v>7478</v>
      </c>
      <c r="D9" s="428">
        <v>7184</v>
      </c>
      <c r="E9" s="428">
        <v>7311</v>
      </c>
      <c r="F9" s="429">
        <v>0.95</v>
      </c>
    </row>
    <row r="10" spans="1:6" ht="15.75" thickBot="1">
      <c r="A10" s="420" t="s">
        <v>1410</v>
      </c>
      <c r="B10" s="426">
        <v>67</v>
      </c>
      <c r="C10" s="426">
        <v>81</v>
      </c>
      <c r="D10" s="426">
        <v>74</v>
      </c>
      <c r="E10" s="426">
        <v>73</v>
      </c>
      <c r="F10" s="429">
        <v>1.0900000000000001</v>
      </c>
    </row>
  </sheetData>
  <mergeCells count="2">
    <mergeCell ref="A5:A6"/>
    <mergeCell ref="B5:E5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>
  <dimension ref="A1:U33"/>
  <sheetViews>
    <sheetView zoomScale="75" zoomScaleNormal="75" workbookViewId="0">
      <selection activeCell="B1" sqref="B1"/>
    </sheetView>
  </sheetViews>
  <sheetFormatPr defaultRowHeight="15"/>
  <cols>
    <col min="1" max="1" width="18.7109375" style="16" customWidth="1"/>
    <col min="2" max="2" width="21.140625" style="16" customWidth="1"/>
    <col min="3" max="16384" width="9.140625" style="16"/>
  </cols>
  <sheetData>
    <row r="1" spans="1:21">
      <c r="B1" s="43" t="s">
        <v>292</v>
      </c>
    </row>
    <row r="2" spans="1:21">
      <c r="B2" s="43" t="s">
        <v>368</v>
      </c>
    </row>
    <row r="3" spans="1:21">
      <c r="B3" s="16" t="s">
        <v>369</v>
      </c>
    </row>
    <row r="4" spans="1:21">
      <c r="A4" s="145"/>
      <c r="B4" s="145"/>
    </row>
    <row r="5" spans="1:21">
      <c r="A5" s="145"/>
      <c r="B5" s="145"/>
      <c r="C5" s="134" t="s">
        <v>206</v>
      </c>
      <c r="D5" s="135" t="s">
        <v>207</v>
      </c>
      <c r="E5" s="126" t="s">
        <v>2</v>
      </c>
      <c r="G5" s="134" t="s">
        <v>206</v>
      </c>
      <c r="H5" s="135" t="s">
        <v>207</v>
      </c>
      <c r="I5" s="126" t="s">
        <v>2</v>
      </c>
      <c r="K5" s="134" t="s">
        <v>206</v>
      </c>
      <c r="L5" s="135" t="s">
        <v>207</v>
      </c>
      <c r="M5" s="126" t="s">
        <v>2</v>
      </c>
      <c r="N5" s="136"/>
      <c r="O5" s="134" t="s">
        <v>206</v>
      </c>
      <c r="P5" s="135" t="s">
        <v>207</v>
      </c>
      <c r="Q5" s="126" t="s">
        <v>2</v>
      </c>
      <c r="R5" s="136"/>
      <c r="S5" s="134" t="s">
        <v>206</v>
      </c>
      <c r="T5" s="135" t="s">
        <v>207</v>
      </c>
      <c r="U5" s="126" t="s">
        <v>2</v>
      </c>
    </row>
    <row r="6" spans="1:21">
      <c r="A6" s="172" t="s">
        <v>361</v>
      </c>
      <c r="B6" s="172" t="s">
        <v>362</v>
      </c>
      <c r="C6" s="134" t="s">
        <v>343</v>
      </c>
      <c r="D6" s="135" t="s">
        <v>343</v>
      </c>
      <c r="E6" s="126" t="s">
        <v>343</v>
      </c>
      <c r="G6" s="134" t="s">
        <v>346</v>
      </c>
      <c r="H6" s="135" t="s">
        <v>346</v>
      </c>
      <c r="I6" s="126" t="s">
        <v>346</v>
      </c>
      <c r="K6" s="134" t="s">
        <v>347</v>
      </c>
      <c r="L6" s="135" t="s">
        <v>347</v>
      </c>
      <c r="M6" s="126" t="s">
        <v>347</v>
      </c>
      <c r="N6" s="136"/>
      <c r="O6" s="134" t="s">
        <v>349</v>
      </c>
      <c r="P6" s="135" t="s">
        <v>349</v>
      </c>
      <c r="Q6" s="126" t="s">
        <v>349</v>
      </c>
      <c r="R6" s="136"/>
      <c r="S6" s="134" t="s">
        <v>355</v>
      </c>
      <c r="T6" s="135" t="s">
        <v>355</v>
      </c>
      <c r="U6" s="126" t="s">
        <v>355</v>
      </c>
    </row>
    <row r="7" spans="1:21" s="173" customFormat="1">
      <c r="A7" s="143">
        <v>1801</v>
      </c>
      <c r="B7" s="13" t="s">
        <v>4</v>
      </c>
      <c r="C7" s="143"/>
      <c r="D7" s="143"/>
      <c r="E7" s="143"/>
      <c r="G7" s="143"/>
      <c r="H7" s="143"/>
      <c r="I7" s="143"/>
      <c r="K7" s="143"/>
      <c r="L7" s="143"/>
      <c r="M7" s="143"/>
      <c r="N7" s="174"/>
      <c r="O7" s="143"/>
      <c r="P7" s="143"/>
      <c r="Q7" s="143"/>
      <c r="R7" s="174"/>
      <c r="S7" s="143"/>
      <c r="T7" s="143"/>
      <c r="U7" s="143"/>
    </row>
    <row r="8" spans="1:21">
      <c r="A8" s="20" t="s">
        <v>5</v>
      </c>
      <c r="B8" s="13" t="s">
        <v>111</v>
      </c>
      <c r="C8" s="161"/>
      <c r="D8" s="161">
        <v>1</v>
      </c>
      <c r="E8" s="161">
        <v>1</v>
      </c>
      <c r="G8" s="161"/>
      <c r="H8" s="161">
        <v>1</v>
      </c>
      <c r="I8" s="161">
        <v>1</v>
      </c>
      <c r="K8" s="161"/>
      <c r="L8" s="161"/>
      <c r="M8" s="161"/>
      <c r="N8" s="175"/>
      <c r="O8" s="161"/>
      <c r="P8" s="161"/>
      <c r="Q8" s="161"/>
      <c r="R8" s="175"/>
      <c r="S8" s="161"/>
      <c r="T8" s="161"/>
      <c r="U8" s="161"/>
    </row>
    <row r="9" spans="1:21">
      <c r="A9" s="20" t="s">
        <v>7</v>
      </c>
      <c r="B9" s="13" t="s">
        <v>112</v>
      </c>
      <c r="C9" s="161"/>
      <c r="D9" s="161">
        <v>1</v>
      </c>
      <c r="E9" s="161">
        <v>1</v>
      </c>
      <c r="G9" s="161"/>
      <c r="H9" s="161">
        <v>2</v>
      </c>
      <c r="I9" s="161">
        <v>2</v>
      </c>
      <c r="K9" s="161"/>
      <c r="L9" s="161"/>
      <c r="M9" s="161"/>
      <c r="N9" s="175"/>
      <c r="O9" s="161"/>
      <c r="P9" s="161"/>
      <c r="Q9" s="161"/>
      <c r="R9" s="175"/>
      <c r="S9" s="161"/>
      <c r="T9" s="161">
        <v>1</v>
      </c>
      <c r="U9" s="161">
        <v>1</v>
      </c>
    </row>
    <row r="10" spans="1:21">
      <c r="A10" s="20" t="s">
        <v>9</v>
      </c>
      <c r="B10" s="13" t="s">
        <v>113</v>
      </c>
      <c r="C10" s="161"/>
      <c r="D10" s="161">
        <v>10</v>
      </c>
      <c r="E10" s="161">
        <v>10</v>
      </c>
      <c r="G10" s="161">
        <v>2</v>
      </c>
      <c r="H10" s="161">
        <v>3</v>
      </c>
      <c r="I10" s="161">
        <v>5</v>
      </c>
      <c r="K10" s="161"/>
      <c r="L10" s="161"/>
      <c r="M10" s="161"/>
      <c r="N10" s="175"/>
      <c r="O10" s="161"/>
      <c r="P10" s="161">
        <v>1</v>
      </c>
      <c r="Q10" s="161">
        <v>1</v>
      </c>
      <c r="R10" s="175"/>
      <c r="S10" s="161"/>
      <c r="T10" s="161"/>
      <c r="U10" s="161"/>
    </row>
    <row r="11" spans="1:21">
      <c r="A11" s="20" t="s">
        <v>11</v>
      </c>
      <c r="B11" s="13" t="s">
        <v>114</v>
      </c>
      <c r="C11" s="161"/>
      <c r="D11" s="161">
        <v>1</v>
      </c>
      <c r="E11" s="161">
        <v>1</v>
      </c>
      <c r="G11" s="161"/>
      <c r="H11" s="161"/>
      <c r="I11" s="161"/>
      <c r="K11" s="161"/>
      <c r="L11" s="161"/>
      <c r="M11" s="161"/>
      <c r="N11" s="175"/>
      <c r="O11" s="161"/>
      <c r="P11" s="161"/>
      <c r="Q11" s="161"/>
      <c r="R11" s="175"/>
      <c r="S11" s="161"/>
      <c r="T11" s="161"/>
      <c r="U11" s="161"/>
    </row>
    <row r="12" spans="1:21">
      <c r="A12" s="20" t="s">
        <v>13</v>
      </c>
      <c r="B12" s="13" t="s">
        <v>115</v>
      </c>
      <c r="C12" s="161">
        <v>1</v>
      </c>
      <c r="D12" s="161"/>
      <c r="E12" s="161">
        <v>1</v>
      </c>
      <c r="G12" s="161">
        <v>2</v>
      </c>
      <c r="H12" s="161">
        <v>1</v>
      </c>
      <c r="I12" s="161">
        <v>3</v>
      </c>
      <c r="K12" s="161"/>
      <c r="L12" s="161"/>
      <c r="M12" s="161"/>
      <c r="N12" s="175"/>
      <c r="O12" s="161"/>
      <c r="P12" s="161"/>
      <c r="Q12" s="161"/>
      <c r="R12" s="175"/>
      <c r="S12" s="161"/>
      <c r="T12" s="161"/>
      <c r="U12" s="161"/>
    </row>
    <row r="13" spans="1:21">
      <c r="A13" s="20" t="s">
        <v>15</v>
      </c>
      <c r="B13" s="13" t="s">
        <v>116</v>
      </c>
      <c r="C13" s="161"/>
      <c r="D13" s="161"/>
      <c r="E13" s="161"/>
      <c r="G13" s="161"/>
      <c r="H13" s="161"/>
      <c r="I13" s="161"/>
      <c r="K13" s="161"/>
      <c r="L13" s="161"/>
      <c r="M13" s="161"/>
      <c r="N13" s="175"/>
      <c r="O13" s="161"/>
      <c r="P13" s="161"/>
      <c r="Q13" s="161"/>
      <c r="R13" s="175"/>
      <c r="S13" s="161">
        <v>1</v>
      </c>
      <c r="T13" s="161"/>
      <c r="U13" s="161">
        <v>1</v>
      </c>
    </row>
    <row r="14" spans="1:21">
      <c r="A14" s="20">
        <v>1808</v>
      </c>
      <c r="B14" s="13" t="s">
        <v>117</v>
      </c>
      <c r="C14" s="161"/>
      <c r="D14" s="161"/>
      <c r="E14" s="161"/>
      <c r="G14" s="161"/>
      <c r="H14" s="161"/>
      <c r="I14" s="161"/>
      <c r="K14" s="161"/>
      <c r="L14" s="161"/>
      <c r="M14" s="161"/>
      <c r="N14" s="175"/>
      <c r="O14" s="161"/>
      <c r="P14" s="161"/>
      <c r="Q14" s="161"/>
      <c r="R14" s="175"/>
      <c r="S14" s="161"/>
      <c r="T14" s="161"/>
      <c r="U14" s="161"/>
    </row>
    <row r="15" spans="1:21">
      <c r="A15" s="20" t="s">
        <v>21</v>
      </c>
      <c r="B15" s="13" t="s">
        <v>118</v>
      </c>
      <c r="C15" s="161">
        <v>2</v>
      </c>
      <c r="D15" s="161">
        <v>4</v>
      </c>
      <c r="E15" s="161">
        <v>6</v>
      </c>
      <c r="G15" s="161"/>
      <c r="H15" s="161">
        <v>1</v>
      </c>
      <c r="I15" s="161">
        <v>1</v>
      </c>
      <c r="K15" s="161"/>
      <c r="L15" s="161"/>
      <c r="M15" s="161"/>
      <c r="N15" s="175"/>
      <c r="O15" s="161"/>
      <c r="P15" s="161"/>
      <c r="Q15" s="161"/>
      <c r="R15" s="175"/>
      <c r="S15" s="161"/>
      <c r="T15" s="161"/>
      <c r="U15" s="161"/>
    </row>
    <row r="16" spans="1:21">
      <c r="A16" s="20" t="s">
        <v>23</v>
      </c>
      <c r="B16" s="13" t="s">
        <v>119</v>
      </c>
      <c r="C16" s="161"/>
      <c r="D16" s="161">
        <v>1</v>
      </c>
      <c r="E16" s="161">
        <v>1</v>
      </c>
      <c r="G16" s="161">
        <v>1</v>
      </c>
      <c r="H16" s="161"/>
      <c r="I16" s="161">
        <v>1</v>
      </c>
      <c r="K16" s="161"/>
      <c r="L16" s="161"/>
      <c r="M16" s="161"/>
      <c r="N16" s="175"/>
      <c r="O16" s="161"/>
      <c r="P16" s="161"/>
      <c r="Q16" s="161"/>
      <c r="R16" s="175"/>
      <c r="S16" s="161"/>
      <c r="T16" s="161"/>
      <c r="U16" s="161"/>
    </row>
    <row r="17" spans="1:21">
      <c r="A17" s="20" t="s">
        <v>25</v>
      </c>
      <c r="B17" s="13" t="s">
        <v>120</v>
      </c>
      <c r="C17" s="161">
        <v>1</v>
      </c>
      <c r="D17" s="161">
        <v>1</v>
      </c>
      <c r="E17" s="161">
        <v>2</v>
      </c>
      <c r="G17" s="161">
        <v>4</v>
      </c>
      <c r="H17" s="161">
        <v>1</v>
      </c>
      <c r="I17" s="161">
        <v>5</v>
      </c>
      <c r="K17" s="161"/>
      <c r="L17" s="161"/>
      <c r="M17" s="161"/>
      <c r="N17" s="175"/>
      <c r="O17" s="161"/>
      <c r="P17" s="161"/>
      <c r="Q17" s="161"/>
      <c r="R17" s="175"/>
      <c r="S17" s="161"/>
      <c r="T17" s="161"/>
      <c r="U17" s="161"/>
    </row>
    <row r="18" spans="1:21">
      <c r="A18" s="20" t="s">
        <v>27</v>
      </c>
      <c r="B18" s="13" t="s">
        <v>121</v>
      </c>
      <c r="C18" s="161">
        <v>1</v>
      </c>
      <c r="D18" s="161">
        <v>2</v>
      </c>
      <c r="E18" s="161">
        <v>3</v>
      </c>
      <c r="G18" s="161">
        <v>1</v>
      </c>
      <c r="H18" s="161">
        <v>2</v>
      </c>
      <c r="I18" s="161">
        <v>2</v>
      </c>
      <c r="K18" s="161">
        <v>1</v>
      </c>
      <c r="L18" s="161"/>
      <c r="M18" s="161">
        <v>1</v>
      </c>
      <c r="N18" s="175"/>
      <c r="O18" s="161"/>
      <c r="P18" s="161"/>
      <c r="Q18" s="161"/>
      <c r="R18" s="175"/>
      <c r="S18" s="161"/>
      <c r="T18" s="161"/>
      <c r="U18" s="161"/>
    </row>
    <row r="19" spans="1:21">
      <c r="A19" s="20" t="s">
        <v>29</v>
      </c>
      <c r="B19" s="13" t="s">
        <v>122</v>
      </c>
      <c r="C19" s="161"/>
      <c r="D19" s="161"/>
      <c r="E19" s="161"/>
      <c r="G19" s="161">
        <v>1</v>
      </c>
      <c r="H19" s="161"/>
      <c r="I19" s="161">
        <v>1</v>
      </c>
      <c r="K19" s="161"/>
      <c r="L19" s="161"/>
      <c r="M19" s="161"/>
      <c r="N19" s="175"/>
      <c r="O19" s="161"/>
      <c r="P19" s="161"/>
      <c r="Q19" s="161"/>
      <c r="R19" s="175"/>
      <c r="S19" s="161"/>
      <c r="T19" s="161"/>
      <c r="U19" s="161"/>
    </row>
    <row r="20" spans="1:21">
      <c r="A20" s="20" t="s">
        <v>31</v>
      </c>
      <c r="B20" s="13" t="s">
        <v>123</v>
      </c>
      <c r="C20" s="161">
        <v>2</v>
      </c>
      <c r="D20" s="161"/>
      <c r="E20" s="161">
        <v>2</v>
      </c>
      <c r="G20" s="161"/>
      <c r="H20" s="161"/>
      <c r="I20" s="161"/>
      <c r="K20" s="161"/>
      <c r="L20" s="161"/>
      <c r="M20" s="161"/>
      <c r="N20" s="175"/>
      <c r="O20" s="161"/>
      <c r="P20" s="161"/>
      <c r="Q20" s="161"/>
      <c r="R20" s="175"/>
      <c r="S20" s="161"/>
      <c r="T20" s="161"/>
      <c r="U20" s="161"/>
    </row>
    <row r="21" spans="1:21">
      <c r="A21" s="20" t="s">
        <v>33</v>
      </c>
      <c r="B21" s="13" t="s">
        <v>124</v>
      </c>
      <c r="C21" s="161"/>
      <c r="D21" s="161">
        <v>1</v>
      </c>
      <c r="E21" s="161">
        <v>1</v>
      </c>
      <c r="G21" s="161"/>
      <c r="H21" s="161">
        <v>4</v>
      </c>
      <c r="I21" s="161">
        <v>4</v>
      </c>
      <c r="K21" s="161"/>
      <c r="L21" s="161"/>
      <c r="M21" s="161"/>
      <c r="N21" s="175"/>
      <c r="O21" s="161">
        <v>1</v>
      </c>
      <c r="P21" s="161"/>
      <c r="Q21" s="161">
        <v>1</v>
      </c>
      <c r="R21" s="175"/>
      <c r="S21" s="161"/>
      <c r="T21" s="161"/>
      <c r="U21" s="161"/>
    </row>
    <row r="22" spans="1:21">
      <c r="A22" s="20" t="s">
        <v>35</v>
      </c>
      <c r="B22" s="13" t="s">
        <v>125</v>
      </c>
      <c r="C22" s="161"/>
      <c r="D22" s="161"/>
      <c r="E22" s="161"/>
      <c r="G22" s="161"/>
      <c r="H22" s="161"/>
      <c r="I22" s="161"/>
      <c r="K22" s="161"/>
      <c r="L22" s="161"/>
      <c r="M22" s="161"/>
      <c r="N22" s="175"/>
      <c r="O22" s="161">
        <v>1</v>
      </c>
      <c r="P22" s="161"/>
      <c r="Q22" s="161">
        <v>1</v>
      </c>
      <c r="R22" s="175"/>
      <c r="S22" s="161"/>
      <c r="T22" s="161"/>
      <c r="U22" s="161"/>
    </row>
    <row r="23" spans="1:21">
      <c r="A23" s="20">
        <v>1817</v>
      </c>
      <c r="B23" s="13" t="s">
        <v>126</v>
      </c>
      <c r="C23" s="161"/>
      <c r="D23" s="161"/>
      <c r="E23" s="161"/>
      <c r="G23" s="161"/>
      <c r="H23" s="161"/>
      <c r="I23" s="161"/>
      <c r="K23" s="161"/>
      <c r="L23" s="161"/>
      <c r="M23" s="161"/>
      <c r="N23" s="175"/>
      <c r="O23" s="161"/>
      <c r="P23" s="161"/>
      <c r="Q23" s="161"/>
      <c r="R23" s="175"/>
      <c r="S23" s="161"/>
      <c r="T23" s="161"/>
      <c r="U23" s="161"/>
    </row>
    <row r="24" spans="1:21">
      <c r="A24" s="20" t="s">
        <v>39</v>
      </c>
      <c r="B24" s="13" t="s">
        <v>127</v>
      </c>
      <c r="C24" s="161"/>
      <c r="D24" s="161"/>
      <c r="E24" s="161"/>
      <c r="G24" s="161">
        <v>1</v>
      </c>
      <c r="H24" s="161">
        <v>1</v>
      </c>
      <c r="I24" s="161">
        <v>2</v>
      </c>
      <c r="K24" s="161"/>
      <c r="L24" s="161"/>
      <c r="M24" s="161"/>
      <c r="N24" s="175"/>
      <c r="O24" s="161"/>
      <c r="P24" s="161"/>
      <c r="Q24" s="161"/>
      <c r="R24" s="175"/>
      <c r="S24" s="161"/>
      <c r="T24" s="161"/>
      <c r="U24" s="161"/>
    </row>
    <row r="25" spans="1:21">
      <c r="A25" s="20">
        <v>1819</v>
      </c>
      <c r="B25" s="13" t="s">
        <v>128</v>
      </c>
      <c r="C25" s="161"/>
      <c r="D25" s="161"/>
      <c r="E25" s="161"/>
      <c r="G25" s="161"/>
      <c r="H25" s="161"/>
      <c r="I25" s="161"/>
      <c r="K25" s="161"/>
      <c r="L25" s="161"/>
      <c r="M25" s="161"/>
      <c r="N25" s="175"/>
      <c r="O25" s="161"/>
      <c r="P25" s="161"/>
      <c r="Q25" s="161"/>
      <c r="R25" s="175"/>
      <c r="S25" s="161"/>
      <c r="T25" s="161"/>
      <c r="U25" s="161"/>
    </row>
    <row r="26" spans="1:21">
      <c r="A26" s="20" t="s">
        <v>43</v>
      </c>
      <c r="B26" s="13" t="s">
        <v>129</v>
      </c>
      <c r="C26" s="161"/>
      <c r="D26" s="161">
        <v>5</v>
      </c>
      <c r="E26" s="161">
        <v>5</v>
      </c>
      <c r="G26" s="161">
        <v>2</v>
      </c>
      <c r="H26" s="161"/>
      <c r="I26" s="161">
        <v>2</v>
      </c>
      <c r="K26" s="161"/>
      <c r="L26" s="161"/>
      <c r="M26" s="161"/>
      <c r="N26" s="175"/>
      <c r="O26" s="161"/>
      <c r="P26" s="161"/>
      <c r="Q26" s="161"/>
      <c r="R26" s="175"/>
      <c r="S26" s="161"/>
      <c r="T26" s="161"/>
      <c r="U26" s="161"/>
    </row>
    <row r="27" spans="1:21">
      <c r="A27" s="20">
        <v>1821</v>
      </c>
      <c r="B27" s="13" t="s">
        <v>130</v>
      </c>
      <c r="C27" s="161"/>
      <c r="D27" s="161"/>
      <c r="E27" s="161"/>
      <c r="G27" s="161"/>
      <c r="H27" s="161"/>
      <c r="I27" s="161"/>
      <c r="K27" s="161"/>
      <c r="L27" s="161"/>
      <c r="M27" s="161"/>
      <c r="N27" s="175"/>
      <c r="O27" s="161"/>
      <c r="P27" s="161"/>
      <c r="Q27" s="161"/>
      <c r="R27" s="175"/>
      <c r="S27" s="161"/>
      <c r="T27" s="161"/>
      <c r="U27" s="161"/>
    </row>
    <row r="28" spans="1:21">
      <c r="A28" s="20" t="s">
        <v>252</v>
      </c>
      <c r="B28" s="13" t="s">
        <v>45</v>
      </c>
      <c r="C28" s="161"/>
      <c r="D28" s="161"/>
      <c r="E28" s="161"/>
      <c r="G28" s="161"/>
      <c r="H28" s="161">
        <v>1</v>
      </c>
      <c r="I28" s="161">
        <v>1</v>
      </c>
      <c r="K28" s="161"/>
      <c r="L28" s="161"/>
      <c r="M28" s="161"/>
      <c r="N28" s="175"/>
      <c r="O28" s="161"/>
      <c r="P28" s="161"/>
      <c r="Q28" s="161"/>
      <c r="R28" s="175"/>
      <c r="S28" s="161"/>
      <c r="T28" s="161"/>
      <c r="U28" s="161"/>
    </row>
    <row r="29" spans="1:21">
      <c r="A29" s="20" t="s">
        <v>253</v>
      </c>
      <c r="B29" s="13" t="s">
        <v>46</v>
      </c>
      <c r="C29" s="161"/>
      <c r="D29" s="161"/>
      <c r="E29" s="161"/>
      <c r="G29" s="161"/>
      <c r="H29" s="161">
        <v>1</v>
      </c>
      <c r="I29" s="161">
        <v>1</v>
      </c>
      <c r="K29" s="161"/>
      <c r="L29" s="161"/>
      <c r="M29" s="161"/>
      <c r="N29" s="175"/>
      <c r="O29" s="161"/>
      <c r="P29" s="161"/>
      <c r="Q29" s="161"/>
      <c r="R29" s="175"/>
      <c r="S29" s="161"/>
      <c r="T29" s="161"/>
      <c r="U29" s="161"/>
    </row>
    <row r="30" spans="1:21">
      <c r="A30" s="20" t="s">
        <v>254</v>
      </c>
      <c r="B30" s="13" t="s">
        <v>47</v>
      </c>
      <c r="C30" s="161"/>
      <c r="D30" s="161">
        <v>1</v>
      </c>
      <c r="E30" s="161">
        <v>1</v>
      </c>
      <c r="G30" s="161"/>
      <c r="H30" s="161"/>
      <c r="I30" s="161"/>
      <c r="K30" s="161"/>
      <c r="L30" s="161"/>
      <c r="M30" s="161"/>
      <c r="N30" s="175"/>
      <c r="O30" s="161"/>
      <c r="P30" s="161"/>
      <c r="Q30" s="161"/>
      <c r="R30" s="175"/>
      <c r="S30" s="161"/>
      <c r="T30" s="161"/>
      <c r="U30" s="161"/>
    </row>
    <row r="31" spans="1:21">
      <c r="A31" s="20" t="s">
        <v>255</v>
      </c>
      <c r="B31" s="13" t="s">
        <v>48</v>
      </c>
      <c r="C31" s="161">
        <v>5</v>
      </c>
      <c r="D31" s="161">
        <v>2</v>
      </c>
      <c r="E31" s="161">
        <v>7</v>
      </c>
      <c r="G31" s="161">
        <v>8</v>
      </c>
      <c r="H31" s="161">
        <v>8</v>
      </c>
      <c r="I31" s="161">
        <v>15</v>
      </c>
      <c r="K31" s="161">
        <v>1</v>
      </c>
      <c r="L31" s="161">
        <v>1</v>
      </c>
      <c r="M31" s="161">
        <v>2</v>
      </c>
      <c r="N31" s="175"/>
      <c r="O31" s="161">
        <v>1</v>
      </c>
      <c r="P31" s="161"/>
      <c r="Q31" s="161">
        <v>1</v>
      </c>
      <c r="R31" s="175"/>
      <c r="S31" s="161">
        <v>1</v>
      </c>
      <c r="T31" s="161"/>
      <c r="U31" s="161">
        <v>1</v>
      </c>
    </row>
    <row r="32" spans="1:21">
      <c r="A32" s="20" t="s">
        <v>256</v>
      </c>
      <c r="B32" s="13" t="s">
        <v>131</v>
      </c>
      <c r="C32" s="161">
        <v>2</v>
      </c>
      <c r="D32" s="161">
        <v>2</v>
      </c>
      <c r="E32" s="161">
        <v>4</v>
      </c>
      <c r="G32" s="161">
        <v>8</v>
      </c>
      <c r="H32" s="161">
        <v>3</v>
      </c>
      <c r="I32" s="161">
        <v>11</v>
      </c>
      <c r="K32" s="161"/>
      <c r="L32" s="161"/>
      <c r="M32" s="161"/>
      <c r="N32" s="175"/>
      <c r="O32" s="161"/>
      <c r="P32" s="161">
        <v>1</v>
      </c>
      <c r="Q32" s="161">
        <v>1</v>
      </c>
      <c r="R32" s="175"/>
      <c r="S32" s="161"/>
      <c r="T32" s="161"/>
      <c r="U32" s="161"/>
    </row>
    <row r="33" spans="3:21">
      <c r="C33" s="20">
        <f>SUM(C7:C32)</f>
        <v>14</v>
      </c>
      <c r="D33" s="20">
        <f>SUM(D7:D32)</f>
        <v>32</v>
      </c>
      <c r="E33" s="20">
        <f>SUM(E7:E32)</f>
        <v>46</v>
      </c>
      <c r="G33" s="20">
        <f t="shared" ref="G33:S33" si="0">SUM(G7:G32)</f>
        <v>30</v>
      </c>
      <c r="H33" s="20">
        <f>SUM(H7:H32)</f>
        <v>29</v>
      </c>
      <c r="I33" s="20">
        <f>SUM(I7:I32)</f>
        <v>57</v>
      </c>
      <c r="K33" s="20">
        <f t="shared" si="0"/>
        <v>2</v>
      </c>
      <c r="L33" s="20">
        <f>SUM(L7:L32)</f>
        <v>1</v>
      </c>
      <c r="M33" s="20">
        <f>SUM(M7:M32)</f>
        <v>3</v>
      </c>
      <c r="N33" s="75"/>
      <c r="O33" s="20">
        <f t="shared" si="0"/>
        <v>3</v>
      </c>
      <c r="P33" s="20">
        <f>SUM(P7:P32)</f>
        <v>2</v>
      </c>
      <c r="Q33" s="20">
        <f>SUM(Q7:Q32)</f>
        <v>5</v>
      </c>
      <c r="R33" s="75"/>
      <c r="S33" s="20">
        <f t="shared" si="0"/>
        <v>2</v>
      </c>
      <c r="T33" s="20">
        <f>SUM(T7:T32)</f>
        <v>1</v>
      </c>
      <c r="U33" s="20">
        <f>SUM(U7:U32)</f>
        <v>3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ED33"/>
  <sheetViews>
    <sheetView workbookViewId="0">
      <pane xSplit="2" ySplit="5" topLeftCell="C6" activePane="bottomRight" state="frozen"/>
      <selection pane="topRight" activeCell="C1" sqref="C1"/>
      <selection pane="bottomLeft" activeCell="A2" sqref="A2"/>
      <selection pane="bottomRight" activeCell="B1" sqref="B1:B2"/>
    </sheetView>
  </sheetViews>
  <sheetFormatPr defaultRowHeight="15"/>
  <cols>
    <col min="1" max="1" width="9.140625" style="16"/>
    <col min="2" max="2" width="22.42578125" style="16" customWidth="1"/>
    <col min="3" max="3" width="7.5703125" style="16" customWidth="1"/>
    <col min="4" max="8" width="9.140625" style="16"/>
    <col min="9" max="9" width="7.42578125" style="16" customWidth="1"/>
    <col min="10" max="14" width="9.140625" style="16"/>
    <col min="15" max="15" width="21.140625" style="16" customWidth="1"/>
    <col min="16" max="26" width="9.140625" style="16"/>
    <col min="27" max="27" width="22.28515625" style="16" customWidth="1"/>
    <col min="28" max="38" width="9.140625" style="16"/>
    <col min="39" max="39" width="13.140625" style="16" customWidth="1"/>
    <col min="40" max="44" width="9.140625" style="16"/>
    <col min="45" max="45" width="11.5703125" style="16" customWidth="1"/>
    <col min="46" max="50" width="9.140625" style="16"/>
    <col min="51" max="51" width="28.7109375" style="16" customWidth="1"/>
    <col min="52" max="56" width="9.140625" style="16"/>
    <col min="57" max="57" width="9.85546875" style="16" customWidth="1"/>
    <col min="58" max="62" width="9.140625" style="16"/>
    <col min="63" max="63" width="29" style="16" customWidth="1"/>
    <col min="64" max="68" width="9.140625" style="16"/>
    <col min="69" max="69" width="92.42578125" style="16" customWidth="1"/>
    <col min="70" max="74" width="9.140625" style="16"/>
    <col min="75" max="75" width="43" style="16" customWidth="1"/>
    <col min="76" max="80" width="9.140625" style="16"/>
    <col min="81" max="81" width="9.5703125" style="16" customWidth="1"/>
    <col min="82" max="86" width="9.140625" style="16"/>
    <col min="87" max="87" width="16.5703125" style="16" customWidth="1"/>
    <col min="88" max="92" width="9.140625" style="16"/>
    <col min="93" max="93" width="14.28515625" style="16" customWidth="1"/>
    <col min="94" max="98" width="9.140625" style="16"/>
    <col min="99" max="99" width="35.42578125" style="16" customWidth="1"/>
    <col min="100" max="104" width="9.140625" style="16"/>
    <col min="105" max="105" width="36.5703125" style="16" customWidth="1"/>
    <col min="106" max="110" width="9.140625" style="16"/>
    <col min="111" max="111" width="40.85546875" style="16" customWidth="1"/>
    <col min="112" max="116" width="9.140625" style="16"/>
    <col min="117" max="117" width="30" style="16" customWidth="1"/>
    <col min="118" max="122" width="9.140625" style="16"/>
    <col min="123" max="123" width="33.28515625" style="16" customWidth="1"/>
    <col min="124" max="128" width="9.140625" style="16"/>
    <col min="129" max="129" width="11.140625" style="16" customWidth="1"/>
    <col min="130" max="16384" width="9.140625" style="16"/>
  </cols>
  <sheetData>
    <row r="1" spans="1:134">
      <c r="B1" s="43" t="s">
        <v>292</v>
      </c>
    </row>
    <row r="2" spans="1:134">
      <c r="B2" s="16" t="s">
        <v>443</v>
      </c>
    </row>
    <row r="4" spans="1:134">
      <c r="D4" s="21" t="s">
        <v>400</v>
      </c>
      <c r="J4" s="21" t="s">
        <v>401</v>
      </c>
      <c r="P4" s="21" t="s">
        <v>402</v>
      </c>
      <c r="V4" s="21" t="s">
        <v>403</v>
      </c>
      <c r="AB4" s="21" t="s">
        <v>404</v>
      </c>
      <c r="AH4" s="21" t="s">
        <v>405</v>
      </c>
      <c r="AN4" s="21" t="s">
        <v>406</v>
      </c>
      <c r="AT4" s="21" t="s">
        <v>407</v>
      </c>
      <c r="AZ4" s="21" t="s">
        <v>408</v>
      </c>
      <c r="BF4" s="21" t="s">
        <v>407</v>
      </c>
      <c r="BL4" s="21" t="s">
        <v>409</v>
      </c>
      <c r="BR4" s="21" t="s">
        <v>410</v>
      </c>
      <c r="BX4" s="21" t="s">
        <v>411</v>
      </c>
      <c r="CD4" s="21" t="s">
        <v>412</v>
      </c>
      <c r="CJ4" s="21" t="s">
        <v>413</v>
      </c>
      <c r="CP4" s="21" t="s">
        <v>414</v>
      </c>
      <c r="CV4" s="21" t="s">
        <v>415</v>
      </c>
      <c r="DB4" s="21" t="s">
        <v>416</v>
      </c>
      <c r="DH4" s="21" t="s">
        <v>417</v>
      </c>
      <c r="DN4" s="21" t="s">
        <v>418</v>
      </c>
      <c r="DT4" s="21" t="s">
        <v>419</v>
      </c>
      <c r="DZ4" s="21" t="s">
        <v>420</v>
      </c>
    </row>
    <row r="5" spans="1:134">
      <c r="D5" s="16" t="s">
        <v>421</v>
      </c>
      <c r="E5" s="16" t="s">
        <v>421</v>
      </c>
      <c r="F5" s="16" t="s">
        <v>421</v>
      </c>
      <c r="G5" s="16" t="s">
        <v>421</v>
      </c>
      <c r="H5" s="16" t="s">
        <v>421</v>
      </c>
      <c r="J5" s="16" t="s">
        <v>422</v>
      </c>
      <c r="K5" s="16" t="s">
        <v>422</v>
      </c>
      <c r="L5" s="16" t="s">
        <v>422</v>
      </c>
      <c r="M5" s="16" t="s">
        <v>422</v>
      </c>
      <c r="N5" s="16" t="s">
        <v>422</v>
      </c>
      <c r="P5" s="16" t="s">
        <v>423</v>
      </c>
      <c r="Q5" s="16" t="s">
        <v>423</v>
      </c>
      <c r="R5" s="16" t="s">
        <v>423</v>
      </c>
      <c r="S5" s="16" t="s">
        <v>423</v>
      </c>
      <c r="T5" s="16" t="s">
        <v>423</v>
      </c>
      <c r="V5" s="16" t="s">
        <v>424</v>
      </c>
      <c r="W5" s="16" t="s">
        <v>424</v>
      </c>
      <c r="X5" s="16" t="s">
        <v>424</v>
      </c>
      <c r="Y5" s="16" t="s">
        <v>424</v>
      </c>
      <c r="Z5" s="16" t="s">
        <v>424</v>
      </c>
      <c r="AB5" s="16" t="s">
        <v>425</v>
      </c>
      <c r="AC5" s="16" t="s">
        <v>425</v>
      </c>
      <c r="AD5" s="16" t="s">
        <v>425</v>
      </c>
      <c r="AE5" s="16" t="s">
        <v>425</v>
      </c>
      <c r="AF5" s="16" t="s">
        <v>425</v>
      </c>
      <c r="AH5" s="16" t="s">
        <v>426</v>
      </c>
      <c r="AI5" s="16" t="s">
        <v>426</v>
      </c>
      <c r="AJ5" s="16" t="s">
        <v>426</v>
      </c>
      <c r="AK5" s="16" t="s">
        <v>426</v>
      </c>
      <c r="AL5" s="16" t="s">
        <v>426</v>
      </c>
      <c r="AN5" s="16" t="s">
        <v>427</v>
      </c>
      <c r="AO5" s="16" t="s">
        <v>427</v>
      </c>
      <c r="AP5" s="16" t="s">
        <v>427</v>
      </c>
      <c r="AQ5" s="16" t="s">
        <v>427</v>
      </c>
      <c r="AR5" s="16" t="s">
        <v>427</v>
      </c>
      <c r="AT5" s="16" t="s">
        <v>428</v>
      </c>
      <c r="AU5" s="16" t="s">
        <v>428</v>
      </c>
      <c r="AV5" s="16" t="s">
        <v>428</v>
      </c>
      <c r="AW5" s="16" t="s">
        <v>428</v>
      </c>
      <c r="AX5" s="16" t="s">
        <v>428</v>
      </c>
      <c r="AZ5" s="16" t="s">
        <v>429</v>
      </c>
      <c r="BA5" s="16" t="s">
        <v>429</v>
      </c>
      <c r="BB5" s="16" t="s">
        <v>429</v>
      </c>
      <c r="BC5" s="16" t="s">
        <v>429</v>
      </c>
      <c r="BD5" s="16" t="s">
        <v>429</v>
      </c>
      <c r="BF5" s="16" t="s">
        <v>430</v>
      </c>
      <c r="BG5" s="16" t="s">
        <v>430</v>
      </c>
      <c r="BH5" s="16" t="s">
        <v>430</v>
      </c>
      <c r="BI5" s="16" t="s">
        <v>430</v>
      </c>
      <c r="BJ5" s="16" t="s">
        <v>430</v>
      </c>
      <c r="BL5" s="16" t="s">
        <v>431</v>
      </c>
      <c r="BM5" s="16" t="s">
        <v>431</v>
      </c>
      <c r="BN5" s="16" t="s">
        <v>431</v>
      </c>
      <c r="BO5" s="16" t="s">
        <v>431</v>
      </c>
      <c r="BP5" s="16" t="s">
        <v>431</v>
      </c>
      <c r="BR5" s="16" t="s">
        <v>432</v>
      </c>
      <c r="BS5" s="16" t="s">
        <v>432</v>
      </c>
      <c r="BT5" s="16" t="s">
        <v>432</v>
      </c>
      <c r="BU5" s="16" t="s">
        <v>432</v>
      </c>
      <c r="BV5" s="16" t="s">
        <v>432</v>
      </c>
      <c r="BX5" s="16" t="s">
        <v>433</v>
      </c>
      <c r="BY5" s="16" t="s">
        <v>433</v>
      </c>
      <c r="BZ5" s="16" t="s">
        <v>433</v>
      </c>
      <c r="CA5" s="16" t="s">
        <v>433</v>
      </c>
      <c r="CB5" s="16" t="s">
        <v>433</v>
      </c>
      <c r="CD5" s="16" t="s">
        <v>434</v>
      </c>
      <c r="CE5" s="16" t="s">
        <v>434</v>
      </c>
      <c r="CF5" s="16" t="s">
        <v>434</v>
      </c>
      <c r="CG5" s="16" t="s">
        <v>434</v>
      </c>
      <c r="CH5" s="16" t="s">
        <v>434</v>
      </c>
      <c r="CJ5" s="16" t="s">
        <v>435</v>
      </c>
      <c r="CK5" s="16" t="s">
        <v>435</v>
      </c>
      <c r="CL5" s="16" t="s">
        <v>435</v>
      </c>
      <c r="CM5" s="16" t="s">
        <v>435</v>
      </c>
      <c r="CN5" s="16" t="s">
        <v>435</v>
      </c>
      <c r="CP5" s="16" t="s">
        <v>436</v>
      </c>
      <c r="CQ5" s="16" t="s">
        <v>436</v>
      </c>
      <c r="CR5" s="16" t="s">
        <v>436</v>
      </c>
      <c r="CS5" s="16" t="s">
        <v>436</v>
      </c>
      <c r="CT5" s="16" t="s">
        <v>436</v>
      </c>
      <c r="CV5" s="16" t="s">
        <v>437</v>
      </c>
      <c r="CW5" s="16" t="s">
        <v>437</v>
      </c>
      <c r="CX5" s="16" t="s">
        <v>437</v>
      </c>
      <c r="CY5" s="16" t="s">
        <v>437</v>
      </c>
      <c r="CZ5" s="16" t="s">
        <v>437</v>
      </c>
      <c r="DB5" s="16" t="s">
        <v>438</v>
      </c>
      <c r="DC5" s="16" t="s">
        <v>438</v>
      </c>
      <c r="DD5" s="16" t="s">
        <v>438</v>
      </c>
      <c r="DE5" s="16" t="s">
        <v>438</v>
      </c>
      <c r="DF5" s="16" t="s">
        <v>438</v>
      </c>
      <c r="DH5" s="16" t="s">
        <v>439</v>
      </c>
      <c r="DI5" s="16" t="s">
        <v>439</v>
      </c>
      <c r="DJ5" s="16" t="s">
        <v>439</v>
      </c>
      <c r="DK5" s="16" t="s">
        <v>439</v>
      </c>
      <c r="DL5" s="16" t="s">
        <v>439</v>
      </c>
      <c r="DN5" s="16" t="s">
        <v>440</v>
      </c>
      <c r="DO5" s="16" t="s">
        <v>440</v>
      </c>
      <c r="DP5" s="16" t="s">
        <v>440</v>
      </c>
      <c r="DQ5" s="16" t="s">
        <v>440</v>
      </c>
      <c r="DR5" s="16" t="s">
        <v>440</v>
      </c>
      <c r="DT5" s="27" t="s">
        <v>441</v>
      </c>
      <c r="DU5" s="27" t="s">
        <v>441</v>
      </c>
      <c r="DV5" s="27" t="s">
        <v>441</v>
      </c>
      <c r="DW5" s="27" t="s">
        <v>441</v>
      </c>
      <c r="DX5" s="27" t="s">
        <v>441</v>
      </c>
      <c r="DZ5" s="16" t="s">
        <v>442</v>
      </c>
      <c r="EA5" s="16" t="s">
        <v>442</v>
      </c>
      <c r="EB5" s="16" t="s">
        <v>442</v>
      </c>
      <c r="EC5" s="16" t="s">
        <v>442</v>
      </c>
      <c r="ED5" s="16" t="s">
        <v>442</v>
      </c>
    </row>
    <row r="6" spans="1:134" s="27" customFormat="1">
      <c r="A6" s="20" t="s">
        <v>361</v>
      </c>
      <c r="B6" s="20" t="s">
        <v>362</v>
      </c>
      <c r="C6" s="75"/>
      <c r="D6" s="20" t="s">
        <v>204</v>
      </c>
      <c r="E6" s="20" t="s">
        <v>205</v>
      </c>
      <c r="F6" s="20" t="s">
        <v>206</v>
      </c>
      <c r="G6" s="20" t="s">
        <v>207</v>
      </c>
      <c r="H6" s="20" t="s">
        <v>2</v>
      </c>
      <c r="I6" s="75"/>
      <c r="J6" s="20" t="s">
        <v>204</v>
      </c>
      <c r="K6" s="20" t="s">
        <v>205</v>
      </c>
      <c r="L6" s="20" t="s">
        <v>206</v>
      </c>
      <c r="M6" s="20" t="s">
        <v>207</v>
      </c>
      <c r="N6" s="20" t="s">
        <v>2</v>
      </c>
      <c r="O6" s="75"/>
      <c r="P6" s="20" t="s">
        <v>204</v>
      </c>
      <c r="Q6" s="20" t="s">
        <v>205</v>
      </c>
      <c r="R6" s="20" t="s">
        <v>206</v>
      </c>
      <c r="S6" s="20" t="s">
        <v>207</v>
      </c>
      <c r="T6" s="20" t="s">
        <v>2</v>
      </c>
      <c r="V6" s="20" t="s">
        <v>204</v>
      </c>
      <c r="W6" s="20" t="s">
        <v>205</v>
      </c>
      <c r="X6" s="20" t="s">
        <v>206</v>
      </c>
      <c r="Y6" s="20" t="s">
        <v>207</v>
      </c>
      <c r="Z6" s="20" t="s">
        <v>2</v>
      </c>
      <c r="AA6" s="75"/>
      <c r="AB6" s="20" t="s">
        <v>204</v>
      </c>
      <c r="AC6" s="20" t="s">
        <v>205</v>
      </c>
      <c r="AD6" s="20" t="s">
        <v>206</v>
      </c>
      <c r="AE6" s="20" t="s">
        <v>207</v>
      </c>
      <c r="AF6" s="20" t="s">
        <v>2</v>
      </c>
      <c r="AH6" s="20" t="s">
        <v>204</v>
      </c>
      <c r="AI6" s="20" t="s">
        <v>205</v>
      </c>
      <c r="AJ6" s="20" t="s">
        <v>206</v>
      </c>
      <c r="AK6" s="20" t="s">
        <v>207</v>
      </c>
      <c r="AL6" s="20" t="s">
        <v>2</v>
      </c>
      <c r="AM6" s="75"/>
      <c r="AN6" s="20" t="s">
        <v>204</v>
      </c>
      <c r="AO6" s="20" t="s">
        <v>205</v>
      </c>
      <c r="AP6" s="20" t="s">
        <v>206</v>
      </c>
      <c r="AQ6" s="20" t="s">
        <v>207</v>
      </c>
      <c r="AR6" s="20" t="s">
        <v>2</v>
      </c>
      <c r="AT6" s="20" t="s">
        <v>204</v>
      </c>
      <c r="AU6" s="20" t="s">
        <v>205</v>
      </c>
      <c r="AV6" s="20" t="s">
        <v>206</v>
      </c>
      <c r="AW6" s="20" t="s">
        <v>207</v>
      </c>
      <c r="AX6" s="20" t="s">
        <v>2</v>
      </c>
      <c r="AY6" s="75"/>
      <c r="AZ6" s="20" t="s">
        <v>204</v>
      </c>
      <c r="BA6" s="20" t="s">
        <v>205</v>
      </c>
      <c r="BB6" s="20" t="s">
        <v>206</v>
      </c>
      <c r="BC6" s="20" t="s">
        <v>207</v>
      </c>
      <c r="BD6" s="20" t="s">
        <v>2</v>
      </c>
      <c r="BE6" s="75"/>
      <c r="BF6" s="227" t="s">
        <v>204</v>
      </c>
      <c r="BG6" s="227" t="s">
        <v>205</v>
      </c>
      <c r="BH6" s="227" t="s">
        <v>206</v>
      </c>
      <c r="BI6" s="227" t="s">
        <v>207</v>
      </c>
      <c r="BJ6" s="227" t="s">
        <v>2</v>
      </c>
      <c r="BK6" s="174"/>
      <c r="BL6" s="20" t="s">
        <v>204</v>
      </c>
      <c r="BM6" s="20" t="s">
        <v>205</v>
      </c>
      <c r="BN6" s="20" t="s">
        <v>206</v>
      </c>
      <c r="BO6" s="20" t="s">
        <v>207</v>
      </c>
      <c r="BP6" s="20" t="s">
        <v>2</v>
      </c>
      <c r="BR6" s="20" t="s">
        <v>204</v>
      </c>
      <c r="BS6" s="20" t="s">
        <v>205</v>
      </c>
      <c r="BT6" s="20" t="s">
        <v>206</v>
      </c>
      <c r="BU6" s="20" t="s">
        <v>207</v>
      </c>
      <c r="BV6" s="20" t="s">
        <v>2</v>
      </c>
      <c r="BW6" s="174"/>
      <c r="BX6" s="20" t="s">
        <v>204</v>
      </c>
      <c r="BY6" s="20" t="s">
        <v>205</v>
      </c>
      <c r="BZ6" s="20" t="s">
        <v>206</v>
      </c>
      <c r="CA6" s="20" t="s">
        <v>207</v>
      </c>
      <c r="CB6" s="20" t="s">
        <v>2</v>
      </c>
      <c r="CC6" s="174"/>
      <c r="CD6" s="227" t="s">
        <v>204</v>
      </c>
      <c r="CE6" s="227" t="s">
        <v>205</v>
      </c>
      <c r="CF6" s="227" t="s">
        <v>206</v>
      </c>
      <c r="CG6" s="227" t="s">
        <v>207</v>
      </c>
      <c r="CH6" s="227" t="s">
        <v>2</v>
      </c>
      <c r="CI6" s="174"/>
      <c r="CJ6" s="172" t="s">
        <v>204</v>
      </c>
      <c r="CK6" s="172" t="s">
        <v>205</v>
      </c>
      <c r="CL6" s="172" t="s">
        <v>206</v>
      </c>
      <c r="CM6" s="172" t="s">
        <v>207</v>
      </c>
      <c r="CN6" s="172" t="s">
        <v>2</v>
      </c>
      <c r="CO6" s="174"/>
      <c r="CP6" s="227" t="s">
        <v>204</v>
      </c>
      <c r="CQ6" s="227" t="s">
        <v>205</v>
      </c>
      <c r="CR6" s="227" t="s">
        <v>206</v>
      </c>
      <c r="CS6" s="227" t="s">
        <v>207</v>
      </c>
      <c r="CT6" s="227" t="s">
        <v>2</v>
      </c>
      <c r="CU6" s="174"/>
      <c r="CV6" s="20" t="s">
        <v>204</v>
      </c>
      <c r="CW6" s="20" t="s">
        <v>205</v>
      </c>
      <c r="CX6" s="20" t="s">
        <v>206</v>
      </c>
      <c r="CY6" s="20" t="s">
        <v>207</v>
      </c>
      <c r="CZ6" s="20" t="s">
        <v>2</v>
      </c>
      <c r="DB6" s="227" t="s">
        <v>204</v>
      </c>
      <c r="DC6" s="227" t="s">
        <v>205</v>
      </c>
      <c r="DD6" s="227" t="s">
        <v>206</v>
      </c>
      <c r="DE6" s="227" t="s">
        <v>207</v>
      </c>
      <c r="DF6" s="227" t="s">
        <v>2</v>
      </c>
      <c r="DH6" s="227" t="s">
        <v>204</v>
      </c>
      <c r="DI6" s="227" t="s">
        <v>205</v>
      </c>
      <c r="DJ6" s="227" t="s">
        <v>206</v>
      </c>
      <c r="DK6" s="227" t="s">
        <v>207</v>
      </c>
      <c r="DL6" s="227" t="s">
        <v>2</v>
      </c>
      <c r="DN6" s="227" t="s">
        <v>204</v>
      </c>
      <c r="DO6" s="227" t="s">
        <v>205</v>
      </c>
      <c r="DP6" s="227" t="s">
        <v>206</v>
      </c>
      <c r="DQ6" s="227" t="s">
        <v>207</v>
      </c>
      <c r="DR6" s="227" t="s">
        <v>2</v>
      </c>
      <c r="DT6" s="227" t="s">
        <v>204</v>
      </c>
      <c r="DU6" s="227" t="s">
        <v>205</v>
      </c>
      <c r="DV6" s="227" t="s">
        <v>206</v>
      </c>
      <c r="DW6" s="227" t="s">
        <v>207</v>
      </c>
      <c r="DX6" s="227" t="s">
        <v>2</v>
      </c>
      <c r="DZ6" s="172" t="s">
        <v>204</v>
      </c>
      <c r="EA6" s="172" t="s">
        <v>205</v>
      </c>
      <c r="EB6" s="172" t="s">
        <v>206</v>
      </c>
      <c r="EC6" s="172" t="s">
        <v>207</v>
      </c>
      <c r="ED6" s="172" t="s">
        <v>2</v>
      </c>
    </row>
    <row r="7" spans="1:134">
      <c r="A7" s="13" t="s">
        <v>104</v>
      </c>
      <c r="B7" s="13" t="s">
        <v>4</v>
      </c>
      <c r="C7" s="178"/>
      <c r="D7" s="13">
        <v>10</v>
      </c>
      <c r="E7" s="13">
        <v>22</v>
      </c>
      <c r="F7" s="13">
        <v>172</v>
      </c>
      <c r="G7" s="13">
        <v>51</v>
      </c>
      <c r="H7" s="13">
        <v>255</v>
      </c>
      <c r="I7" s="178"/>
      <c r="J7" s="13">
        <v>28</v>
      </c>
      <c r="K7" s="13">
        <v>0</v>
      </c>
      <c r="L7" s="13">
        <v>0</v>
      </c>
      <c r="M7" s="13">
        <v>0</v>
      </c>
      <c r="N7" s="13">
        <v>28</v>
      </c>
      <c r="O7" s="178"/>
      <c r="P7" s="13">
        <v>2</v>
      </c>
      <c r="Q7" s="13">
        <v>37</v>
      </c>
      <c r="R7" s="13">
        <v>378</v>
      </c>
      <c r="S7" s="13">
        <v>104</v>
      </c>
      <c r="T7" s="13">
        <v>518</v>
      </c>
      <c r="V7" s="13">
        <v>13</v>
      </c>
      <c r="W7" s="13">
        <v>0</v>
      </c>
      <c r="X7" s="13">
        <v>0</v>
      </c>
      <c r="Y7" s="13">
        <v>0</v>
      </c>
      <c r="Z7" s="13">
        <v>13</v>
      </c>
      <c r="AA7" s="178"/>
      <c r="AB7" s="13">
        <v>5</v>
      </c>
      <c r="AC7" s="13">
        <v>33</v>
      </c>
      <c r="AD7" s="13">
        <v>391</v>
      </c>
      <c r="AE7" s="13">
        <v>96</v>
      </c>
      <c r="AF7" s="13">
        <v>517</v>
      </c>
      <c r="AH7" s="13">
        <v>4</v>
      </c>
      <c r="AI7" s="13">
        <v>0</v>
      </c>
      <c r="AJ7" s="13">
        <v>0</v>
      </c>
      <c r="AK7" s="13">
        <v>0</v>
      </c>
      <c r="AL7" s="13">
        <v>4</v>
      </c>
      <c r="AM7" s="178"/>
      <c r="AN7" s="13">
        <v>6</v>
      </c>
      <c r="AO7" s="13">
        <v>18</v>
      </c>
      <c r="AP7" s="13">
        <v>73</v>
      </c>
      <c r="AQ7" s="13">
        <v>20</v>
      </c>
      <c r="AR7" s="13">
        <v>117</v>
      </c>
      <c r="AT7" s="13">
        <v>9</v>
      </c>
      <c r="AU7" s="13">
        <v>0</v>
      </c>
      <c r="AV7" s="13">
        <v>0</v>
      </c>
      <c r="AW7" s="13">
        <v>0</v>
      </c>
      <c r="AX7" s="13">
        <v>9</v>
      </c>
      <c r="AY7" s="178"/>
      <c r="AZ7" s="13">
        <v>8</v>
      </c>
      <c r="BA7" s="13">
        <v>25</v>
      </c>
      <c r="BB7" s="13">
        <v>99</v>
      </c>
      <c r="BC7" s="13">
        <v>27</v>
      </c>
      <c r="BD7" s="13">
        <v>156</v>
      </c>
      <c r="BE7" s="178"/>
      <c r="BF7" s="13"/>
      <c r="BG7" s="13"/>
      <c r="BH7" s="13"/>
      <c r="BI7" s="13"/>
      <c r="BJ7" s="13"/>
      <c r="BK7" s="178"/>
      <c r="BL7" s="13">
        <v>4</v>
      </c>
      <c r="BM7" s="13">
        <v>0</v>
      </c>
      <c r="BN7" s="13">
        <v>9</v>
      </c>
      <c r="BO7" s="13">
        <v>1</v>
      </c>
      <c r="BP7" s="13">
        <v>14</v>
      </c>
      <c r="BR7" s="13">
        <v>1</v>
      </c>
      <c r="BS7" s="13">
        <v>7</v>
      </c>
      <c r="BT7" s="13">
        <v>12</v>
      </c>
      <c r="BU7" s="13">
        <v>2</v>
      </c>
      <c r="BV7" s="13">
        <v>22</v>
      </c>
      <c r="BW7" s="178"/>
      <c r="BX7" s="13">
        <v>2</v>
      </c>
      <c r="BY7" s="13">
        <v>0</v>
      </c>
      <c r="BZ7" s="13">
        <v>3</v>
      </c>
      <c r="CA7" s="13">
        <v>0</v>
      </c>
      <c r="CB7" s="13">
        <v>5</v>
      </c>
      <c r="CC7" s="178"/>
      <c r="CD7" s="13"/>
      <c r="CE7" s="13"/>
      <c r="CF7" s="13"/>
      <c r="CG7" s="13"/>
      <c r="CH7" s="13"/>
      <c r="CI7" s="178"/>
      <c r="CJ7" s="128"/>
      <c r="CK7" s="128"/>
      <c r="CL7" s="128"/>
      <c r="CM7" s="128"/>
      <c r="CN7" s="128"/>
      <c r="CO7" s="178"/>
      <c r="CP7" s="13">
        <v>1</v>
      </c>
      <c r="CQ7" s="13"/>
      <c r="CR7" s="13"/>
      <c r="CS7" s="13"/>
      <c r="CT7" s="13">
        <v>1</v>
      </c>
      <c r="CU7" s="178"/>
      <c r="CV7" s="13">
        <v>2</v>
      </c>
      <c r="CW7" s="13">
        <v>0</v>
      </c>
      <c r="CX7" s="13">
        <v>0</v>
      </c>
      <c r="CY7" s="13">
        <v>0</v>
      </c>
      <c r="CZ7" s="13">
        <v>2</v>
      </c>
      <c r="DB7" s="13"/>
      <c r="DC7" s="13"/>
      <c r="DD7" s="13"/>
      <c r="DE7" s="13"/>
      <c r="DF7" s="13"/>
      <c r="DH7" s="13"/>
      <c r="DI7" s="13"/>
      <c r="DJ7" s="13"/>
      <c r="DK7" s="13"/>
      <c r="DL7" s="13"/>
      <c r="DN7" s="13"/>
      <c r="DO7" s="13"/>
      <c r="DP7" s="13"/>
      <c r="DQ7" s="13"/>
      <c r="DR7" s="13"/>
      <c r="DT7" s="13"/>
      <c r="DU7" s="13">
        <v>1</v>
      </c>
      <c r="DV7" s="13">
        <v>8</v>
      </c>
      <c r="DW7" s="13">
        <v>15</v>
      </c>
      <c r="DX7" s="13">
        <v>24</v>
      </c>
      <c r="DZ7" s="128"/>
      <c r="EA7" s="128"/>
      <c r="EB7" s="128"/>
      <c r="EC7" s="128"/>
      <c r="ED7" s="128"/>
    </row>
    <row r="8" spans="1:134">
      <c r="A8" s="13" t="s">
        <v>5</v>
      </c>
      <c r="B8" s="13" t="s">
        <v>111</v>
      </c>
      <c r="C8" s="178"/>
      <c r="D8" s="13">
        <v>36</v>
      </c>
      <c r="E8" s="13">
        <v>49</v>
      </c>
      <c r="F8" s="13">
        <v>178</v>
      </c>
      <c r="G8" s="13">
        <v>34</v>
      </c>
      <c r="H8" s="13">
        <v>297</v>
      </c>
      <c r="I8" s="178"/>
      <c r="J8" s="13">
        <v>24</v>
      </c>
      <c r="K8" s="13">
        <v>0</v>
      </c>
      <c r="L8" s="13">
        <v>0</v>
      </c>
      <c r="M8" s="13">
        <v>0</v>
      </c>
      <c r="N8" s="13">
        <v>24</v>
      </c>
      <c r="O8" s="178"/>
      <c r="P8" s="13">
        <v>34</v>
      </c>
      <c r="Q8" s="13">
        <v>56</v>
      </c>
      <c r="R8" s="13">
        <v>466</v>
      </c>
      <c r="S8" s="13">
        <v>76</v>
      </c>
      <c r="T8" s="13">
        <v>630</v>
      </c>
      <c r="V8" s="13">
        <v>62</v>
      </c>
      <c r="W8" s="13">
        <v>2</v>
      </c>
      <c r="X8" s="13">
        <v>0</v>
      </c>
      <c r="Y8" s="13">
        <v>0</v>
      </c>
      <c r="Z8" s="13">
        <v>64</v>
      </c>
      <c r="AA8" s="178"/>
      <c r="AB8" s="13">
        <v>40</v>
      </c>
      <c r="AC8" s="13">
        <v>124</v>
      </c>
      <c r="AD8" s="13">
        <v>1210</v>
      </c>
      <c r="AE8" s="13">
        <v>270</v>
      </c>
      <c r="AF8" s="13">
        <v>1617</v>
      </c>
      <c r="AH8" s="13">
        <v>29</v>
      </c>
      <c r="AI8" s="13">
        <v>0</v>
      </c>
      <c r="AJ8" s="13">
        <v>0</v>
      </c>
      <c r="AK8" s="13">
        <v>0</v>
      </c>
      <c r="AL8" s="13">
        <v>29</v>
      </c>
      <c r="AM8" s="178"/>
      <c r="AN8" s="13">
        <v>4</v>
      </c>
      <c r="AO8" s="13">
        <v>26</v>
      </c>
      <c r="AP8" s="13">
        <v>64</v>
      </c>
      <c r="AQ8" s="13">
        <v>12</v>
      </c>
      <c r="AR8" s="13">
        <v>106</v>
      </c>
      <c r="AT8" s="13">
        <v>10</v>
      </c>
      <c r="AU8" s="13">
        <v>0</v>
      </c>
      <c r="AV8" s="13">
        <v>0</v>
      </c>
      <c r="AW8" s="13">
        <v>0</v>
      </c>
      <c r="AX8" s="13">
        <v>10</v>
      </c>
      <c r="AY8" s="178"/>
      <c r="AZ8" s="13">
        <v>23</v>
      </c>
      <c r="BA8" s="13">
        <v>53</v>
      </c>
      <c r="BB8" s="13">
        <v>128</v>
      </c>
      <c r="BC8" s="13">
        <v>10</v>
      </c>
      <c r="BD8" s="13">
        <v>212</v>
      </c>
      <c r="BE8" s="178"/>
      <c r="BF8" s="13">
        <v>16</v>
      </c>
      <c r="BG8" s="13"/>
      <c r="BH8" s="13"/>
      <c r="BI8" s="13"/>
      <c r="BJ8" s="13">
        <v>16</v>
      </c>
      <c r="BK8" s="178"/>
      <c r="BL8" s="13">
        <v>4</v>
      </c>
      <c r="BM8" s="13">
        <v>11</v>
      </c>
      <c r="BN8" s="13">
        <v>8</v>
      </c>
      <c r="BO8" s="13">
        <v>0</v>
      </c>
      <c r="BP8" s="13">
        <v>22</v>
      </c>
      <c r="BR8" s="13">
        <v>2</v>
      </c>
      <c r="BS8" s="13">
        <v>8</v>
      </c>
      <c r="BT8" s="13">
        <v>14</v>
      </c>
      <c r="BU8" s="13">
        <v>0</v>
      </c>
      <c r="BV8" s="13">
        <v>24</v>
      </c>
      <c r="BW8" s="178"/>
      <c r="BX8" s="13">
        <v>0</v>
      </c>
      <c r="BY8" s="13">
        <v>0</v>
      </c>
      <c r="BZ8" s="13">
        <v>2</v>
      </c>
      <c r="CA8" s="13">
        <v>0</v>
      </c>
      <c r="CB8" s="13">
        <v>2</v>
      </c>
      <c r="CC8" s="178"/>
      <c r="CD8" s="13"/>
      <c r="CE8" s="13"/>
      <c r="CF8" s="13">
        <v>2</v>
      </c>
      <c r="CG8" s="13"/>
      <c r="CH8" s="13">
        <v>2</v>
      </c>
      <c r="CI8" s="178"/>
      <c r="CJ8" s="13">
        <v>13</v>
      </c>
      <c r="CK8" s="13">
        <v>1</v>
      </c>
      <c r="CL8" s="13"/>
      <c r="CM8" s="13"/>
      <c r="CN8" s="13">
        <v>13</v>
      </c>
      <c r="CO8" s="178"/>
      <c r="CP8" s="13"/>
      <c r="CQ8" s="13"/>
      <c r="CR8" s="13"/>
      <c r="CS8" s="13"/>
      <c r="CT8" s="13"/>
      <c r="CU8" s="178"/>
      <c r="CV8" s="13">
        <v>13</v>
      </c>
      <c r="CW8" s="13">
        <v>0</v>
      </c>
      <c r="CX8" s="13">
        <v>0</v>
      </c>
      <c r="CY8" s="13">
        <v>0</v>
      </c>
      <c r="CZ8" s="13">
        <v>13</v>
      </c>
      <c r="DB8" s="13">
        <v>3</v>
      </c>
      <c r="DC8" s="13"/>
      <c r="DD8" s="13"/>
      <c r="DE8" s="13"/>
      <c r="DF8" s="13">
        <v>3</v>
      </c>
      <c r="DH8" s="13"/>
      <c r="DI8" s="13">
        <v>1</v>
      </c>
      <c r="DJ8" s="13">
        <v>6</v>
      </c>
      <c r="DK8" s="13">
        <v>13</v>
      </c>
      <c r="DL8" s="13">
        <v>20</v>
      </c>
      <c r="DN8" s="13">
        <v>1</v>
      </c>
      <c r="DO8" s="13">
        <v>2</v>
      </c>
      <c r="DP8" s="13">
        <v>23</v>
      </c>
      <c r="DQ8" s="13">
        <v>78</v>
      </c>
      <c r="DR8" s="13">
        <v>104</v>
      </c>
      <c r="DT8" s="13"/>
      <c r="DU8" s="13"/>
      <c r="DV8" s="13"/>
      <c r="DW8" s="13"/>
      <c r="DX8" s="13"/>
      <c r="DZ8" s="128"/>
      <c r="EA8" s="128"/>
      <c r="EB8" s="128"/>
      <c r="EC8" s="128"/>
      <c r="ED8" s="128"/>
    </row>
    <row r="9" spans="1:134">
      <c r="A9" s="13" t="s">
        <v>7</v>
      </c>
      <c r="B9" s="13" t="s">
        <v>112</v>
      </c>
      <c r="C9" s="178"/>
      <c r="D9" s="13">
        <v>9</v>
      </c>
      <c r="E9" s="13">
        <v>37</v>
      </c>
      <c r="F9" s="13">
        <v>242</v>
      </c>
      <c r="G9" s="13">
        <v>27</v>
      </c>
      <c r="H9" s="13">
        <v>315</v>
      </c>
      <c r="I9" s="178"/>
      <c r="J9" s="13">
        <v>54</v>
      </c>
      <c r="K9" s="13">
        <v>0</v>
      </c>
      <c r="L9" s="13">
        <v>0</v>
      </c>
      <c r="M9" s="13">
        <v>0</v>
      </c>
      <c r="N9" s="13">
        <v>54</v>
      </c>
      <c r="O9" s="178"/>
      <c r="P9" s="13">
        <v>12</v>
      </c>
      <c r="Q9" s="13">
        <v>92</v>
      </c>
      <c r="R9" s="13">
        <v>1008</v>
      </c>
      <c r="S9" s="13">
        <v>245</v>
      </c>
      <c r="T9" s="13">
        <v>1339</v>
      </c>
      <c r="V9" s="13">
        <v>90</v>
      </c>
      <c r="W9" s="13">
        <v>1</v>
      </c>
      <c r="X9" s="13">
        <v>0</v>
      </c>
      <c r="Y9" s="13">
        <v>0</v>
      </c>
      <c r="Z9" s="13">
        <v>91</v>
      </c>
      <c r="AA9" s="178"/>
      <c r="AB9" s="13">
        <v>4</v>
      </c>
      <c r="AC9" s="13">
        <v>15</v>
      </c>
      <c r="AD9" s="13">
        <v>366</v>
      </c>
      <c r="AE9" s="13">
        <v>27</v>
      </c>
      <c r="AF9" s="13">
        <v>412</v>
      </c>
      <c r="AH9" s="13">
        <v>41</v>
      </c>
      <c r="AI9" s="13">
        <v>0</v>
      </c>
      <c r="AJ9" s="13">
        <v>0</v>
      </c>
      <c r="AK9" s="13">
        <v>0</v>
      </c>
      <c r="AL9" s="13">
        <v>41</v>
      </c>
      <c r="AM9" s="178"/>
      <c r="AN9" s="13">
        <v>6</v>
      </c>
      <c r="AO9" s="13">
        <v>35</v>
      </c>
      <c r="AP9" s="13">
        <v>107</v>
      </c>
      <c r="AQ9" s="13">
        <v>43</v>
      </c>
      <c r="AR9" s="13">
        <v>191</v>
      </c>
      <c r="AT9" s="13">
        <v>12</v>
      </c>
      <c r="AU9" s="13">
        <v>0</v>
      </c>
      <c r="AV9" s="13">
        <v>0</v>
      </c>
      <c r="AW9" s="13">
        <v>0</v>
      </c>
      <c r="AX9" s="13">
        <v>12</v>
      </c>
      <c r="AY9" s="178"/>
      <c r="AZ9" s="13">
        <v>5</v>
      </c>
      <c r="BA9" s="13">
        <v>19</v>
      </c>
      <c r="BB9" s="13">
        <v>83</v>
      </c>
      <c r="BC9" s="13">
        <v>23</v>
      </c>
      <c r="BD9" s="13">
        <v>128</v>
      </c>
      <c r="BE9" s="178"/>
      <c r="BF9" s="13">
        <v>13</v>
      </c>
      <c r="BG9" s="13"/>
      <c r="BH9" s="13"/>
      <c r="BI9" s="13"/>
      <c r="BJ9" s="13">
        <v>13</v>
      </c>
      <c r="BK9" s="178"/>
      <c r="BL9" s="13">
        <v>10</v>
      </c>
      <c r="BM9" s="13">
        <v>20</v>
      </c>
      <c r="BN9" s="13">
        <v>36</v>
      </c>
      <c r="BO9" s="13">
        <v>1</v>
      </c>
      <c r="BP9" s="13">
        <v>64</v>
      </c>
      <c r="BR9" s="13">
        <v>1</v>
      </c>
      <c r="BS9" s="13">
        <v>31</v>
      </c>
      <c r="BT9" s="13">
        <v>57</v>
      </c>
      <c r="BU9" s="13">
        <v>4</v>
      </c>
      <c r="BV9" s="13">
        <v>91</v>
      </c>
      <c r="BW9" s="178"/>
      <c r="BX9" s="13">
        <v>2</v>
      </c>
      <c r="BY9" s="13">
        <v>0</v>
      </c>
      <c r="BZ9" s="13">
        <v>4</v>
      </c>
      <c r="CA9" s="13">
        <v>1</v>
      </c>
      <c r="CB9" s="13">
        <v>7</v>
      </c>
      <c r="CC9" s="178"/>
      <c r="CD9" s="13"/>
      <c r="CE9" s="13">
        <v>1</v>
      </c>
      <c r="CF9" s="13"/>
      <c r="CG9" s="13"/>
      <c r="CH9" s="13">
        <v>1</v>
      </c>
      <c r="CI9" s="178"/>
      <c r="CJ9" s="13"/>
      <c r="CK9" s="13"/>
      <c r="CL9" s="13">
        <v>1</v>
      </c>
      <c r="CM9" s="13"/>
      <c r="CN9" s="13">
        <v>1</v>
      </c>
      <c r="CO9" s="178"/>
      <c r="CP9" s="13"/>
      <c r="CQ9" s="13"/>
      <c r="CR9" s="13"/>
      <c r="CS9" s="13"/>
      <c r="CT9" s="13"/>
      <c r="CU9" s="178"/>
      <c r="CV9" s="13">
        <v>21</v>
      </c>
      <c r="CW9" s="13">
        <v>0</v>
      </c>
      <c r="CX9" s="13">
        <v>0</v>
      </c>
      <c r="CY9" s="13">
        <v>0</v>
      </c>
      <c r="CZ9" s="13">
        <v>21</v>
      </c>
      <c r="DB9" s="13">
        <v>5</v>
      </c>
      <c r="DC9" s="13"/>
      <c r="DD9" s="13"/>
      <c r="DE9" s="13"/>
      <c r="DF9" s="13">
        <v>5</v>
      </c>
      <c r="DH9" s="13"/>
      <c r="DI9" s="13"/>
      <c r="DJ9" s="13"/>
      <c r="DK9" s="13"/>
      <c r="DL9" s="13"/>
      <c r="DN9" s="13"/>
      <c r="DO9" s="13"/>
      <c r="DP9" s="13"/>
      <c r="DQ9" s="13"/>
      <c r="DR9" s="13"/>
      <c r="DT9" s="13"/>
      <c r="DU9" s="13"/>
      <c r="DV9" s="13">
        <v>19</v>
      </c>
      <c r="DW9" s="13">
        <v>11</v>
      </c>
      <c r="DX9" s="13">
        <v>30</v>
      </c>
      <c r="DZ9" s="128"/>
      <c r="EA9" s="128"/>
      <c r="EB9" s="128"/>
      <c r="EC9" s="128"/>
      <c r="ED9" s="128"/>
    </row>
    <row r="10" spans="1:134">
      <c r="A10" s="13" t="s">
        <v>9</v>
      </c>
      <c r="B10" s="13" t="s">
        <v>113</v>
      </c>
      <c r="C10" s="178"/>
      <c r="D10" s="13">
        <v>15</v>
      </c>
      <c r="E10" s="13">
        <v>78</v>
      </c>
      <c r="F10" s="13">
        <v>347</v>
      </c>
      <c r="G10" s="13">
        <v>80</v>
      </c>
      <c r="H10" s="13">
        <v>520</v>
      </c>
      <c r="I10" s="178"/>
      <c r="J10" s="13">
        <v>122</v>
      </c>
      <c r="K10" s="13">
        <v>0</v>
      </c>
      <c r="L10" s="13">
        <v>0</v>
      </c>
      <c r="M10" s="13">
        <v>0</v>
      </c>
      <c r="N10" s="13">
        <v>122</v>
      </c>
      <c r="O10" s="178"/>
      <c r="P10" s="13">
        <v>12</v>
      </c>
      <c r="Q10" s="13">
        <v>167</v>
      </c>
      <c r="R10" s="13">
        <v>1486</v>
      </c>
      <c r="S10" s="13">
        <v>303</v>
      </c>
      <c r="T10" s="13">
        <v>1958</v>
      </c>
      <c r="V10" s="13">
        <v>172</v>
      </c>
      <c r="W10" s="13">
        <v>1</v>
      </c>
      <c r="X10" s="13">
        <v>0</v>
      </c>
      <c r="Y10" s="13">
        <v>0</v>
      </c>
      <c r="Z10" s="13">
        <v>173</v>
      </c>
      <c r="AA10" s="178"/>
      <c r="AB10" s="13">
        <v>11</v>
      </c>
      <c r="AC10" s="13">
        <v>203</v>
      </c>
      <c r="AD10" s="13">
        <v>2209</v>
      </c>
      <c r="AE10" s="13">
        <v>462</v>
      </c>
      <c r="AF10" s="13">
        <v>2839</v>
      </c>
      <c r="AH10" s="13">
        <v>36</v>
      </c>
      <c r="AI10" s="13">
        <v>0</v>
      </c>
      <c r="AJ10" s="13">
        <v>0</v>
      </c>
      <c r="AK10" s="13">
        <v>0</v>
      </c>
      <c r="AL10" s="13">
        <v>36</v>
      </c>
      <c r="AM10" s="178"/>
      <c r="AN10" s="13">
        <v>15</v>
      </c>
      <c r="AO10" s="13">
        <v>62</v>
      </c>
      <c r="AP10" s="13">
        <v>198</v>
      </c>
      <c r="AQ10" s="13">
        <v>60</v>
      </c>
      <c r="AR10" s="13">
        <v>335</v>
      </c>
      <c r="AT10" s="13">
        <v>4</v>
      </c>
      <c r="AU10" s="13">
        <v>0</v>
      </c>
      <c r="AV10" s="13">
        <v>0</v>
      </c>
      <c r="AW10" s="13">
        <v>0</v>
      </c>
      <c r="AX10" s="13">
        <v>4</v>
      </c>
      <c r="AY10" s="178"/>
      <c r="AZ10" s="13">
        <v>13</v>
      </c>
      <c r="BA10" s="13">
        <v>59</v>
      </c>
      <c r="BB10" s="13">
        <v>200</v>
      </c>
      <c r="BC10" s="13">
        <v>25</v>
      </c>
      <c r="BD10" s="13">
        <v>295</v>
      </c>
      <c r="BE10" s="178"/>
      <c r="BF10" s="13">
        <v>36</v>
      </c>
      <c r="BG10" s="13"/>
      <c r="BH10" s="13"/>
      <c r="BI10" s="13"/>
      <c r="BJ10" s="13">
        <v>36</v>
      </c>
      <c r="BK10" s="178"/>
      <c r="BL10" s="13">
        <v>8</v>
      </c>
      <c r="BM10" s="13">
        <v>15</v>
      </c>
      <c r="BN10" s="13">
        <v>31</v>
      </c>
      <c r="BO10" s="13">
        <v>0</v>
      </c>
      <c r="BP10" s="13">
        <v>53</v>
      </c>
      <c r="BR10" s="13">
        <v>0</v>
      </c>
      <c r="BS10" s="13">
        <v>4</v>
      </c>
      <c r="BT10" s="13">
        <v>14</v>
      </c>
      <c r="BU10" s="13">
        <v>0</v>
      </c>
      <c r="BV10" s="13">
        <v>18</v>
      </c>
      <c r="BW10" s="178"/>
      <c r="BX10" s="13">
        <v>1</v>
      </c>
      <c r="BY10" s="13">
        <v>0</v>
      </c>
      <c r="BZ10" s="13">
        <v>1</v>
      </c>
      <c r="CA10" s="13">
        <v>0</v>
      </c>
      <c r="CB10" s="13">
        <v>2</v>
      </c>
      <c r="CC10" s="178"/>
      <c r="CD10" s="13"/>
      <c r="CE10" s="13">
        <v>1</v>
      </c>
      <c r="CF10" s="13"/>
      <c r="CG10" s="13"/>
      <c r="CH10" s="13">
        <v>1</v>
      </c>
      <c r="CI10" s="178"/>
      <c r="CJ10" s="13"/>
      <c r="CK10" s="13"/>
      <c r="CL10" s="13"/>
      <c r="CM10" s="13"/>
      <c r="CN10" s="13"/>
      <c r="CO10" s="178"/>
      <c r="CP10" s="13">
        <v>33</v>
      </c>
      <c r="CQ10" s="13"/>
      <c r="CR10" s="13"/>
      <c r="CS10" s="13"/>
      <c r="CT10" s="13">
        <v>33</v>
      </c>
      <c r="CU10" s="178"/>
      <c r="CV10" s="13">
        <v>70</v>
      </c>
      <c r="CW10" s="13">
        <v>0</v>
      </c>
      <c r="CX10" s="13">
        <v>0</v>
      </c>
      <c r="CY10" s="13">
        <v>0</v>
      </c>
      <c r="CZ10" s="13">
        <v>70</v>
      </c>
      <c r="DB10" s="13">
        <v>22</v>
      </c>
      <c r="DC10" s="13"/>
      <c r="DD10" s="13"/>
      <c r="DE10" s="13"/>
      <c r="DF10" s="13">
        <v>22</v>
      </c>
      <c r="DH10" s="13"/>
      <c r="DI10" s="13">
        <v>3</v>
      </c>
      <c r="DJ10" s="13">
        <v>22</v>
      </c>
      <c r="DK10" s="13">
        <v>8</v>
      </c>
      <c r="DL10" s="13">
        <v>32</v>
      </c>
      <c r="DN10" s="13"/>
      <c r="DO10" s="13">
        <v>4</v>
      </c>
      <c r="DP10" s="13">
        <v>23</v>
      </c>
      <c r="DQ10" s="13">
        <v>4</v>
      </c>
      <c r="DR10" s="13">
        <v>31</v>
      </c>
      <c r="DT10" s="13"/>
      <c r="DU10" s="13">
        <v>1</v>
      </c>
      <c r="DV10" s="13">
        <v>24</v>
      </c>
      <c r="DW10" s="13">
        <v>103</v>
      </c>
      <c r="DX10" s="13">
        <v>127</v>
      </c>
      <c r="DZ10" s="128"/>
      <c r="EA10" s="128"/>
      <c r="EB10" s="128"/>
      <c r="EC10" s="128"/>
      <c r="ED10" s="128"/>
    </row>
    <row r="11" spans="1:134">
      <c r="A11" s="13" t="s">
        <v>11</v>
      </c>
      <c r="B11" s="13" t="s">
        <v>114</v>
      </c>
      <c r="C11" s="178"/>
      <c r="D11" s="13">
        <v>20</v>
      </c>
      <c r="E11" s="13">
        <v>43</v>
      </c>
      <c r="F11" s="13">
        <v>287</v>
      </c>
      <c r="G11" s="13">
        <v>97</v>
      </c>
      <c r="H11" s="13">
        <v>446</v>
      </c>
      <c r="I11" s="178"/>
      <c r="J11" s="13">
        <v>58</v>
      </c>
      <c r="K11" s="13">
        <v>0</v>
      </c>
      <c r="L11" s="13">
        <v>0</v>
      </c>
      <c r="M11" s="13">
        <v>0</v>
      </c>
      <c r="N11" s="13">
        <v>58</v>
      </c>
      <c r="O11" s="178"/>
      <c r="P11" s="13">
        <v>22</v>
      </c>
      <c r="Q11" s="13">
        <v>61</v>
      </c>
      <c r="R11" s="13">
        <v>831</v>
      </c>
      <c r="S11" s="13">
        <v>152</v>
      </c>
      <c r="T11" s="13">
        <v>1060</v>
      </c>
      <c r="V11" s="13">
        <v>65</v>
      </c>
      <c r="W11" s="13">
        <v>0</v>
      </c>
      <c r="X11" s="13">
        <v>0</v>
      </c>
      <c r="Y11" s="13">
        <v>0</v>
      </c>
      <c r="Z11" s="13">
        <v>65</v>
      </c>
      <c r="AA11" s="178"/>
      <c r="AB11" s="13">
        <v>35</v>
      </c>
      <c r="AC11" s="13">
        <v>127</v>
      </c>
      <c r="AD11" s="13">
        <v>1655</v>
      </c>
      <c r="AE11" s="13">
        <v>368</v>
      </c>
      <c r="AF11" s="13">
        <v>2162</v>
      </c>
      <c r="AH11" s="13">
        <v>37</v>
      </c>
      <c r="AI11" s="13">
        <v>0</v>
      </c>
      <c r="AJ11" s="13">
        <v>0</v>
      </c>
      <c r="AK11" s="13">
        <v>0</v>
      </c>
      <c r="AL11" s="13">
        <v>37</v>
      </c>
      <c r="AM11" s="178"/>
      <c r="AN11" s="13">
        <v>47</v>
      </c>
      <c r="AO11" s="13">
        <v>89</v>
      </c>
      <c r="AP11" s="13">
        <v>422</v>
      </c>
      <c r="AQ11" s="13">
        <v>54</v>
      </c>
      <c r="AR11" s="13">
        <v>610</v>
      </c>
      <c r="AT11" s="13">
        <v>42</v>
      </c>
      <c r="AU11" s="13">
        <v>0</v>
      </c>
      <c r="AV11" s="13">
        <v>0</v>
      </c>
      <c r="AW11" s="13">
        <v>0</v>
      </c>
      <c r="AX11" s="13">
        <v>42</v>
      </c>
      <c r="AY11" s="178"/>
      <c r="AZ11" s="13">
        <v>27</v>
      </c>
      <c r="BA11" s="13">
        <v>61</v>
      </c>
      <c r="BB11" s="13">
        <v>344</v>
      </c>
      <c r="BC11" s="13">
        <v>34</v>
      </c>
      <c r="BD11" s="13">
        <v>465</v>
      </c>
      <c r="BE11" s="178"/>
      <c r="BF11" s="13">
        <v>11</v>
      </c>
      <c r="BG11" s="13"/>
      <c r="BH11" s="13"/>
      <c r="BI11" s="13"/>
      <c r="BJ11" s="13">
        <v>11</v>
      </c>
      <c r="BK11" s="178"/>
      <c r="BL11" s="13">
        <v>41</v>
      </c>
      <c r="BM11" s="13">
        <v>36</v>
      </c>
      <c r="BN11" s="13">
        <v>151</v>
      </c>
      <c r="BO11" s="13">
        <v>5</v>
      </c>
      <c r="BP11" s="13">
        <v>230</v>
      </c>
      <c r="BR11" s="13">
        <v>1</v>
      </c>
      <c r="BS11" s="13">
        <v>7</v>
      </c>
      <c r="BT11" s="13">
        <v>10</v>
      </c>
      <c r="BU11" s="13">
        <v>0</v>
      </c>
      <c r="BV11" s="13">
        <v>16</v>
      </c>
      <c r="BW11" s="178"/>
      <c r="BX11" s="13">
        <v>1</v>
      </c>
      <c r="BY11" s="13">
        <v>0</v>
      </c>
      <c r="BZ11" s="13">
        <v>2</v>
      </c>
      <c r="CA11" s="13">
        <v>0</v>
      </c>
      <c r="CB11" s="13">
        <v>3</v>
      </c>
      <c r="CC11" s="178"/>
      <c r="CD11" s="13"/>
      <c r="CE11" s="13">
        <v>1</v>
      </c>
      <c r="CF11" s="13">
        <v>2</v>
      </c>
      <c r="CG11" s="13"/>
      <c r="CH11" s="13">
        <v>3</v>
      </c>
      <c r="CI11" s="178"/>
      <c r="CJ11" s="13"/>
      <c r="CK11" s="13"/>
      <c r="CL11" s="13"/>
      <c r="CM11" s="13"/>
      <c r="CN11" s="13"/>
      <c r="CO11" s="178"/>
      <c r="CP11" s="13"/>
      <c r="CQ11" s="13"/>
      <c r="CR11" s="13"/>
      <c r="CS11" s="13"/>
      <c r="CT11" s="13"/>
      <c r="CU11" s="178"/>
      <c r="CV11" s="13">
        <v>13</v>
      </c>
      <c r="CW11" s="13">
        <v>0</v>
      </c>
      <c r="CX11" s="13">
        <v>0</v>
      </c>
      <c r="CY11" s="13">
        <v>0</v>
      </c>
      <c r="CZ11" s="13">
        <v>13</v>
      </c>
      <c r="DB11" s="13">
        <v>2</v>
      </c>
      <c r="DC11" s="13"/>
      <c r="DD11" s="13"/>
      <c r="DE11" s="13"/>
      <c r="DF11" s="13">
        <v>2</v>
      </c>
      <c r="DH11" s="13"/>
      <c r="DI11" s="13"/>
      <c r="DJ11" s="13"/>
      <c r="DK11" s="13"/>
      <c r="DL11" s="13"/>
      <c r="DN11" s="13"/>
      <c r="DO11" s="13"/>
      <c r="DP11" s="13"/>
      <c r="DQ11" s="13"/>
      <c r="DR11" s="13"/>
      <c r="DT11" s="13"/>
      <c r="DU11" s="13"/>
      <c r="DV11" s="13"/>
      <c r="DW11" s="13">
        <v>2</v>
      </c>
      <c r="DX11" s="13">
        <v>2</v>
      </c>
      <c r="DZ11" s="128"/>
      <c r="EA11" s="128"/>
      <c r="EB11" s="128"/>
      <c r="EC11" s="128"/>
      <c r="ED11" s="128"/>
    </row>
    <row r="12" spans="1:134">
      <c r="A12" s="13" t="s">
        <v>13</v>
      </c>
      <c r="B12" s="13" t="s">
        <v>115</v>
      </c>
      <c r="C12" s="178"/>
      <c r="D12" s="13">
        <v>8</v>
      </c>
      <c r="E12" s="13">
        <v>41</v>
      </c>
      <c r="F12" s="13">
        <v>196</v>
      </c>
      <c r="G12" s="13">
        <v>53</v>
      </c>
      <c r="H12" s="13">
        <v>298</v>
      </c>
      <c r="I12" s="178"/>
      <c r="J12" s="13">
        <v>39</v>
      </c>
      <c r="K12" s="13">
        <v>0</v>
      </c>
      <c r="L12" s="13">
        <v>0</v>
      </c>
      <c r="M12" s="13">
        <v>0</v>
      </c>
      <c r="N12" s="13">
        <v>39</v>
      </c>
      <c r="O12" s="178"/>
      <c r="P12" s="13">
        <v>7</v>
      </c>
      <c r="Q12" s="13">
        <v>84</v>
      </c>
      <c r="R12" s="13">
        <v>722</v>
      </c>
      <c r="S12" s="13">
        <v>129</v>
      </c>
      <c r="T12" s="13">
        <v>934</v>
      </c>
      <c r="V12" s="13">
        <v>56</v>
      </c>
      <c r="W12" s="13">
        <v>0</v>
      </c>
      <c r="X12" s="13">
        <v>0</v>
      </c>
      <c r="Y12" s="13">
        <v>0</v>
      </c>
      <c r="Z12" s="13">
        <v>56</v>
      </c>
      <c r="AA12" s="178"/>
      <c r="AB12" s="13">
        <v>6</v>
      </c>
      <c r="AC12" s="13">
        <v>84</v>
      </c>
      <c r="AD12" s="13">
        <v>862</v>
      </c>
      <c r="AE12" s="13">
        <v>180</v>
      </c>
      <c r="AF12" s="13">
        <v>1123</v>
      </c>
      <c r="AH12" s="13">
        <v>34</v>
      </c>
      <c r="AI12" s="13">
        <v>0</v>
      </c>
      <c r="AJ12" s="13">
        <v>0</v>
      </c>
      <c r="AK12" s="13">
        <v>0</v>
      </c>
      <c r="AL12" s="13">
        <v>34</v>
      </c>
      <c r="AM12" s="178"/>
      <c r="AN12" s="13">
        <v>8</v>
      </c>
      <c r="AO12" s="13">
        <v>49</v>
      </c>
      <c r="AP12" s="13">
        <v>165</v>
      </c>
      <c r="AQ12" s="13">
        <v>22</v>
      </c>
      <c r="AR12" s="13">
        <v>244</v>
      </c>
      <c r="AT12" s="13">
        <v>2</v>
      </c>
      <c r="AU12" s="13">
        <v>0</v>
      </c>
      <c r="AV12" s="13">
        <v>0</v>
      </c>
      <c r="AW12" s="13">
        <v>0</v>
      </c>
      <c r="AX12" s="13">
        <v>2</v>
      </c>
      <c r="AY12" s="178"/>
      <c r="AZ12" s="13">
        <v>4</v>
      </c>
      <c r="BA12" s="13">
        <v>48</v>
      </c>
      <c r="BB12" s="13">
        <v>160</v>
      </c>
      <c r="BC12" s="13">
        <v>15</v>
      </c>
      <c r="BD12" s="13">
        <v>224</v>
      </c>
      <c r="BE12" s="178"/>
      <c r="BF12" s="13">
        <v>36</v>
      </c>
      <c r="BG12" s="13"/>
      <c r="BH12" s="13"/>
      <c r="BI12" s="13"/>
      <c r="BJ12" s="13">
        <v>36</v>
      </c>
      <c r="BK12" s="178"/>
      <c r="BL12" s="13">
        <v>26</v>
      </c>
      <c r="BM12" s="13">
        <v>28</v>
      </c>
      <c r="BN12" s="13">
        <v>60</v>
      </c>
      <c r="BO12" s="13">
        <v>1</v>
      </c>
      <c r="BP12" s="13">
        <v>112</v>
      </c>
      <c r="BR12" s="13">
        <v>1</v>
      </c>
      <c r="BS12" s="13">
        <v>14</v>
      </c>
      <c r="BT12" s="13">
        <v>31</v>
      </c>
      <c r="BU12" s="13">
        <v>0</v>
      </c>
      <c r="BV12" s="13">
        <v>45</v>
      </c>
      <c r="BW12" s="178"/>
      <c r="BX12" s="13">
        <v>0</v>
      </c>
      <c r="BY12" s="13">
        <v>1</v>
      </c>
      <c r="BZ12" s="13">
        <v>0</v>
      </c>
      <c r="CA12" s="13">
        <v>0</v>
      </c>
      <c r="CB12" s="13">
        <v>1</v>
      </c>
      <c r="CC12" s="178"/>
      <c r="CD12" s="13"/>
      <c r="CE12" s="13">
        <v>2</v>
      </c>
      <c r="CF12" s="13">
        <v>1</v>
      </c>
      <c r="CG12" s="13"/>
      <c r="CH12" s="13">
        <v>3</v>
      </c>
      <c r="CI12" s="178"/>
      <c r="CJ12" s="13"/>
      <c r="CK12" s="13"/>
      <c r="CL12" s="13"/>
      <c r="CM12" s="13"/>
      <c r="CN12" s="13"/>
      <c r="CO12" s="178"/>
      <c r="CP12" s="13"/>
      <c r="CQ12" s="13"/>
      <c r="CR12" s="13"/>
      <c r="CS12" s="13"/>
      <c r="CT12" s="13"/>
      <c r="CU12" s="178"/>
      <c r="CV12" s="13">
        <v>8</v>
      </c>
      <c r="CW12" s="13">
        <v>0</v>
      </c>
      <c r="CX12" s="13">
        <v>0</v>
      </c>
      <c r="CY12" s="13">
        <v>0</v>
      </c>
      <c r="CZ12" s="13">
        <v>8</v>
      </c>
      <c r="DB12" s="13">
        <v>1</v>
      </c>
      <c r="DC12" s="13"/>
      <c r="DD12" s="13"/>
      <c r="DE12" s="13"/>
      <c r="DF12" s="13">
        <v>1</v>
      </c>
      <c r="DH12" s="13"/>
      <c r="DI12" s="13"/>
      <c r="DJ12" s="13"/>
      <c r="DK12" s="13">
        <v>1</v>
      </c>
      <c r="DL12" s="13">
        <v>1</v>
      </c>
      <c r="DN12" s="13"/>
      <c r="DO12" s="13"/>
      <c r="DP12" s="13">
        <v>9</v>
      </c>
      <c r="DQ12" s="13">
        <v>6</v>
      </c>
      <c r="DR12" s="13">
        <v>14</v>
      </c>
      <c r="DT12" s="13"/>
      <c r="DU12" s="13"/>
      <c r="DV12" s="13">
        <v>5</v>
      </c>
      <c r="DW12" s="13">
        <v>2</v>
      </c>
      <c r="DX12" s="13">
        <v>7</v>
      </c>
      <c r="DZ12" s="13"/>
      <c r="EA12" s="13"/>
      <c r="EB12" s="13">
        <v>8</v>
      </c>
      <c r="EC12" s="13">
        <v>4</v>
      </c>
      <c r="ED12" s="13">
        <v>12</v>
      </c>
    </row>
    <row r="13" spans="1:134">
      <c r="A13" s="13" t="s">
        <v>15</v>
      </c>
      <c r="B13" s="13" t="s">
        <v>116</v>
      </c>
      <c r="C13" s="178"/>
      <c r="D13" s="13">
        <v>15</v>
      </c>
      <c r="E13" s="13">
        <v>50</v>
      </c>
      <c r="F13" s="13">
        <v>294</v>
      </c>
      <c r="G13" s="13">
        <v>33</v>
      </c>
      <c r="H13" s="13">
        <v>392</v>
      </c>
      <c r="I13" s="178"/>
      <c r="J13" s="13">
        <v>44</v>
      </c>
      <c r="K13" s="13">
        <v>0</v>
      </c>
      <c r="L13" s="13">
        <v>0</v>
      </c>
      <c r="M13" s="13">
        <v>0</v>
      </c>
      <c r="N13" s="13">
        <v>44</v>
      </c>
      <c r="O13" s="178"/>
      <c r="P13" s="13">
        <v>36</v>
      </c>
      <c r="Q13" s="13">
        <v>158</v>
      </c>
      <c r="R13" s="13">
        <v>1631</v>
      </c>
      <c r="S13" s="13">
        <v>188</v>
      </c>
      <c r="T13" s="13">
        <v>1997</v>
      </c>
      <c r="V13" s="13">
        <v>85</v>
      </c>
      <c r="W13" s="13">
        <v>2</v>
      </c>
      <c r="X13" s="13">
        <v>0</v>
      </c>
      <c r="Y13" s="13">
        <v>0</v>
      </c>
      <c r="Z13" s="13">
        <v>87</v>
      </c>
      <c r="AA13" s="178"/>
      <c r="AB13" s="13">
        <v>30</v>
      </c>
      <c r="AC13" s="13">
        <v>197</v>
      </c>
      <c r="AD13" s="13">
        <v>2085</v>
      </c>
      <c r="AE13" s="13">
        <v>213</v>
      </c>
      <c r="AF13" s="13">
        <v>2509</v>
      </c>
      <c r="AH13" s="13">
        <v>31</v>
      </c>
      <c r="AI13" s="13">
        <v>0</v>
      </c>
      <c r="AJ13" s="13">
        <v>0</v>
      </c>
      <c r="AK13" s="13">
        <v>0</v>
      </c>
      <c r="AL13" s="13">
        <v>31</v>
      </c>
      <c r="AM13" s="178"/>
      <c r="AN13" s="13">
        <v>17</v>
      </c>
      <c r="AO13" s="13">
        <v>71</v>
      </c>
      <c r="AP13" s="13">
        <v>520</v>
      </c>
      <c r="AQ13" s="13">
        <v>38</v>
      </c>
      <c r="AR13" s="13">
        <v>646</v>
      </c>
      <c r="AT13" s="13">
        <v>5</v>
      </c>
      <c r="AU13" s="13">
        <v>0</v>
      </c>
      <c r="AV13" s="13">
        <v>0</v>
      </c>
      <c r="AW13" s="13">
        <v>0</v>
      </c>
      <c r="AX13" s="13">
        <v>5</v>
      </c>
      <c r="AY13" s="178"/>
      <c r="AZ13" s="13">
        <v>19</v>
      </c>
      <c r="BA13" s="13">
        <v>95</v>
      </c>
      <c r="BB13" s="13">
        <v>453</v>
      </c>
      <c r="BC13" s="13">
        <v>15</v>
      </c>
      <c r="BD13" s="13">
        <v>577</v>
      </c>
      <c r="BE13" s="178"/>
      <c r="BF13" s="13">
        <v>11</v>
      </c>
      <c r="BG13" s="13">
        <v>1</v>
      </c>
      <c r="BH13" s="13"/>
      <c r="BI13" s="13"/>
      <c r="BJ13" s="13">
        <v>12</v>
      </c>
      <c r="BK13" s="178"/>
      <c r="BL13" s="13">
        <v>60</v>
      </c>
      <c r="BM13" s="13">
        <v>49</v>
      </c>
      <c r="BN13" s="13">
        <v>145</v>
      </c>
      <c r="BO13" s="13">
        <v>2</v>
      </c>
      <c r="BP13" s="13">
        <v>252</v>
      </c>
      <c r="BR13" s="13">
        <v>8</v>
      </c>
      <c r="BS13" s="13">
        <v>14</v>
      </c>
      <c r="BT13" s="13">
        <v>42</v>
      </c>
      <c r="BU13" s="13">
        <v>0</v>
      </c>
      <c r="BV13" s="13">
        <v>63</v>
      </c>
      <c r="BW13" s="178"/>
      <c r="BX13" s="13">
        <v>1</v>
      </c>
      <c r="BY13" s="13">
        <v>0</v>
      </c>
      <c r="BZ13" s="13">
        <v>2</v>
      </c>
      <c r="CA13" s="13">
        <v>0</v>
      </c>
      <c r="CB13" s="13">
        <v>3</v>
      </c>
      <c r="CC13" s="178"/>
      <c r="CD13" s="13"/>
      <c r="CE13" s="13">
        <v>1</v>
      </c>
      <c r="CF13" s="13">
        <v>6</v>
      </c>
      <c r="CG13" s="13"/>
      <c r="CH13" s="13">
        <v>7</v>
      </c>
      <c r="CI13" s="178"/>
      <c r="CJ13" s="13"/>
      <c r="CK13" s="13"/>
      <c r="CL13" s="13"/>
      <c r="CM13" s="13"/>
      <c r="CN13" s="13"/>
      <c r="CO13" s="178"/>
      <c r="CP13" s="13">
        <v>1</v>
      </c>
      <c r="CQ13" s="13"/>
      <c r="CR13" s="13"/>
      <c r="CS13" s="13"/>
      <c r="CT13" s="13">
        <v>1</v>
      </c>
      <c r="CU13" s="178"/>
      <c r="CV13" s="13">
        <v>12</v>
      </c>
      <c r="CW13" s="13">
        <v>0</v>
      </c>
      <c r="CX13" s="13">
        <v>0</v>
      </c>
      <c r="CY13" s="13">
        <v>0</v>
      </c>
      <c r="CZ13" s="13">
        <v>12</v>
      </c>
      <c r="DB13" s="13">
        <v>5</v>
      </c>
      <c r="DC13" s="13"/>
      <c r="DD13" s="13"/>
      <c r="DE13" s="13"/>
      <c r="DF13" s="13">
        <v>5</v>
      </c>
      <c r="DH13" s="13"/>
      <c r="DI13" s="13"/>
      <c r="DJ13" s="13"/>
      <c r="DK13" s="13"/>
      <c r="DL13" s="13"/>
      <c r="DN13" s="13"/>
      <c r="DO13" s="13">
        <v>1</v>
      </c>
      <c r="DP13" s="13"/>
      <c r="DQ13" s="13"/>
      <c r="DR13" s="13">
        <v>1</v>
      </c>
      <c r="DT13" s="13"/>
      <c r="DU13" s="13"/>
      <c r="DV13" s="13"/>
      <c r="DW13" s="13">
        <v>2</v>
      </c>
      <c r="DX13" s="13">
        <v>2</v>
      </c>
      <c r="DZ13" s="13"/>
      <c r="EA13" s="13"/>
      <c r="EB13" s="13"/>
      <c r="EC13" s="13"/>
      <c r="ED13" s="13"/>
    </row>
    <row r="14" spans="1:134">
      <c r="A14" s="13" t="s">
        <v>19</v>
      </c>
      <c r="B14" s="13" t="s">
        <v>117</v>
      </c>
      <c r="C14" s="178"/>
      <c r="D14" s="13">
        <v>6</v>
      </c>
      <c r="E14" s="13">
        <v>34</v>
      </c>
      <c r="F14" s="13">
        <v>196</v>
      </c>
      <c r="G14" s="13">
        <v>64</v>
      </c>
      <c r="H14" s="13">
        <v>300</v>
      </c>
      <c r="I14" s="178"/>
      <c r="J14" s="13">
        <v>31</v>
      </c>
      <c r="K14" s="13">
        <v>0</v>
      </c>
      <c r="L14" s="13">
        <v>0</v>
      </c>
      <c r="M14" s="13">
        <v>0</v>
      </c>
      <c r="N14" s="13">
        <v>31</v>
      </c>
      <c r="O14" s="178"/>
      <c r="P14" s="13">
        <v>5</v>
      </c>
      <c r="Q14" s="13">
        <v>92</v>
      </c>
      <c r="R14" s="13">
        <v>889</v>
      </c>
      <c r="S14" s="13">
        <v>215</v>
      </c>
      <c r="T14" s="13">
        <v>1190</v>
      </c>
      <c r="V14" s="13">
        <v>51</v>
      </c>
      <c r="W14" s="13">
        <v>1</v>
      </c>
      <c r="X14" s="13">
        <v>0</v>
      </c>
      <c r="Y14" s="13">
        <v>0</v>
      </c>
      <c r="Z14" s="13">
        <v>52</v>
      </c>
      <c r="AA14" s="178"/>
      <c r="AB14" s="13">
        <v>6</v>
      </c>
      <c r="AC14" s="13">
        <v>87</v>
      </c>
      <c r="AD14" s="13">
        <v>826</v>
      </c>
      <c r="AE14" s="13">
        <v>162</v>
      </c>
      <c r="AF14" s="13">
        <v>1075</v>
      </c>
      <c r="AH14" s="13">
        <v>20</v>
      </c>
      <c r="AI14" s="13">
        <v>0</v>
      </c>
      <c r="AJ14" s="13">
        <v>0</v>
      </c>
      <c r="AK14" s="13">
        <v>0</v>
      </c>
      <c r="AL14" s="13">
        <v>20</v>
      </c>
      <c r="AM14" s="178"/>
      <c r="AN14" s="13">
        <v>3</v>
      </c>
      <c r="AO14" s="13">
        <v>17</v>
      </c>
      <c r="AP14" s="13">
        <v>41</v>
      </c>
      <c r="AQ14" s="13">
        <v>12</v>
      </c>
      <c r="AR14" s="13">
        <v>73</v>
      </c>
      <c r="AT14" s="13">
        <v>2</v>
      </c>
      <c r="AU14" s="13">
        <v>0</v>
      </c>
      <c r="AV14" s="13">
        <v>0</v>
      </c>
      <c r="AW14" s="13">
        <v>0</v>
      </c>
      <c r="AX14" s="13">
        <v>2</v>
      </c>
      <c r="AY14" s="178"/>
      <c r="AZ14" s="13">
        <v>12</v>
      </c>
      <c r="BA14" s="13">
        <v>71</v>
      </c>
      <c r="BB14" s="13">
        <v>238</v>
      </c>
      <c r="BC14" s="13">
        <v>17</v>
      </c>
      <c r="BD14" s="13">
        <v>337</v>
      </c>
      <c r="BE14" s="178"/>
      <c r="BF14" s="13">
        <v>5</v>
      </c>
      <c r="BG14" s="13">
        <v>1</v>
      </c>
      <c r="BH14" s="13"/>
      <c r="BI14" s="13"/>
      <c r="BJ14" s="13">
        <v>6</v>
      </c>
      <c r="BK14" s="178"/>
      <c r="BL14" s="13">
        <v>6</v>
      </c>
      <c r="BM14" s="13">
        <v>21</v>
      </c>
      <c r="BN14" s="13">
        <v>42</v>
      </c>
      <c r="BO14" s="13">
        <v>2</v>
      </c>
      <c r="BP14" s="13">
        <v>70</v>
      </c>
      <c r="BR14" s="13">
        <v>1</v>
      </c>
      <c r="BS14" s="13">
        <v>8</v>
      </c>
      <c r="BT14" s="13">
        <v>9</v>
      </c>
      <c r="BU14" s="13">
        <v>1</v>
      </c>
      <c r="BV14" s="13">
        <v>19</v>
      </c>
      <c r="BW14" s="178"/>
      <c r="BX14" s="13"/>
      <c r="BY14" s="13"/>
      <c r="BZ14" s="13"/>
      <c r="CA14" s="13"/>
      <c r="CB14" s="13"/>
      <c r="CC14" s="178"/>
      <c r="CD14" s="13"/>
      <c r="CE14" s="13"/>
      <c r="CF14" s="13">
        <v>1</v>
      </c>
      <c r="CG14" s="13"/>
      <c r="CH14" s="13">
        <v>1</v>
      </c>
      <c r="CI14" s="178"/>
      <c r="CJ14" s="13"/>
      <c r="CK14" s="13"/>
      <c r="CL14" s="13"/>
      <c r="CM14" s="13"/>
      <c r="CN14" s="13"/>
      <c r="CO14" s="178"/>
      <c r="CP14" s="13">
        <v>14</v>
      </c>
      <c r="CQ14" s="13">
        <v>4</v>
      </c>
      <c r="CR14" s="13">
        <v>1</v>
      </c>
      <c r="CS14" s="13"/>
      <c r="CT14" s="13">
        <v>19</v>
      </c>
      <c r="CU14" s="178"/>
      <c r="CV14" s="13">
        <v>28</v>
      </c>
      <c r="CW14" s="13">
        <v>3</v>
      </c>
      <c r="CX14" s="13">
        <v>1</v>
      </c>
      <c r="CY14" s="13">
        <v>0</v>
      </c>
      <c r="CZ14" s="13">
        <v>32</v>
      </c>
      <c r="DB14" s="13">
        <v>16</v>
      </c>
      <c r="DC14" s="13">
        <v>4</v>
      </c>
      <c r="DD14" s="13">
        <v>1</v>
      </c>
      <c r="DE14" s="13"/>
      <c r="DF14" s="13">
        <v>20</v>
      </c>
      <c r="DH14" s="13"/>
      <c r="DI14" s="13"/>
      <c r="DJ14" s="13"/>
      <c r="DK14" s="13"/>
      <c r="DL14" s="13"/>
      <c r="DN14" s="13"/>
      <c r="DO14" s="13"/>
      <c r="DP14" s="13"/>
      <c r="DQ14" s="13"/>
      <c r="DR14" s="13"/>
      <c r="DT14" s="13"/>
      <c r="DU14" s="13"/>
      <c r="DV14" s="13"/>
      <c r="DW14" s="13"/>
      <c r="DX14" s="13"/>
      <c r="DZ14" s="13"/>
      <c r="EA14" s="13"/>
      <c r="EB14" s="13"/>
      <c r="EC14" s="13"/>
      <c r="ED14" s="13"/>
    </row>
    <row r="15" spans="1:134">
      <c r="A15" s="13" t="s">
        <v>21</v>
      </c>
      <c r="B15" s="13" t="s">
        <v>118</v>
      </c>
      <c r="C15" s="178"/>
      <c r="D15" s="13">
        <v>18</v>
      </c>
      <c r="E15" s="13">
        <v>66</v>
      </c>
      <c r="F15" s="13">
        <v>257</v>
      </c>
      <c r="G15" s="13">
        <v>91</v>
      </c>
      <c r="H15" s="13">
        <v>432</v>
      </c>
      <c r="I15" s="178"/>
      <c r="J15" s="13">
        <v>46</v>
      </c>
      <c r="K15" s="13">
        <v>0</v>
      </c>
      <c r="L15" s="13">
        <v>0</v>
      </c>
      <c r="M15" s="13">
        <v>0</v>
      </c>
      <c r="N15" s="13">
        <v>46</v>
      </c>
      <c r="O15" s="178"/>
      <c r="P15" s="13">
        <v>4</v>
      </c>
      <c r="Q15" s="13">
        <v>53</v>
      </c>
      <c r="R15" s="13">
        <v>529</v>
      </c>
      <c r="S15" s="13">
        <v>158</v>
      </c>
      <c r="T15" s="13">
        <v>739</v>
      </c>
      <c r="V15" s="13">
        <v>77</v>
      </c>
      <c r="W15" s="13">
        <v>2</v>
      </c>
      <c r="X15" s="13">
        <v>0</v>
      </c>
      <c r="Y15" s="13">
        <v>0</v>
      </c>
      <c r="Z15" s="13">
        <v>79</v>
      </c>
      <c r="AA15" s="178"/>
      <c r="AB15" s="13">
        <v>20</v>
      </c>
      <c r="AC15" s="13">
        <v>82</v>
      </c>
      <c r="AD15" s="13">
        <v>971</v>
      </c>
      <c r="AE15" s="13">
        <v>252</v>
      </c>
      <c r="AF15" s="13">
        <v>1313</v>
      </c>
      <c r="AH15" s="13">
        <v>17</v>
      </c>
      <c r="AI15" s="13">
        <v>1</v>
      </c>
      <c r="AJ15" s="13">
        <v>0</v>
      </c>
      <c r="AK15" s="13">
        <v>0</v>
      </c>
      <c r="AL15" s="13">
        <v>18</v>
      </c>
      <c r="AM15" s="178"/>
      <c r="AN15" s="13">
        <v>10</v>
      </c>
      <c r="AO15" s="13">
        <v>24</v>
      </c>
      <c r="AP15" s="13">
        <v>64</v>
      </c>
      <c r="AQ15" s="13">
        <v>18</v>
      </c>
      <c r="AR15" s="13">
        <v>116</v>
      </c>
      <c r="AT15" s="13">
        <v>4</v>
      </c>
      <c r="AU15" s="13">
        <v>0</v>
      </c>
      <c r="AV15" s="13">
        <v>0</v>
      </c>
      <c r="AW15" s="13">
        <v>0</v>
      </c>
      <c r="AX15" s="13">
        <v>4</v>
      </c>
      <c r="AY15" s="178"/>
      <c r="AZ15" s="13">
        <v>142</v>
      </c>
      <c r="BA15" s="13">
        <v>55</v>
      </c>
      <c r="BB15" s="13">
        <v>133</v>
      </c>
      <c r="BC15" s="13">
        <v>11</v>
      </c>
      <c r="BD15" s="13">
        <v>338</v>
      </c>
      <c r="BE15" s="178"/>
      <c r="BF15" s="13">
        <v>7</v>
      </c>
      <c r="BG15" s="13"/>
      <c r="BH15" s="13"/>
      <c r="BI15" s="13"/>
      <c r="BJ15" s="13">
        <v>7</v>
      </c>
      <c r="BK15" s="178"/>
      <c r="BL15" s="13">
        <v>3</v>
      </c>
      <c r="BM15" s="13">
        <v>12</v>
      </c>
      <c r="BN15" s="13">
        <v>20</v>
      </c>
      <c r="BO15" s="13">
        <v>0</v>
      </c>
      <c r="BP15" s="13">
        <v>35</v>
      </c>
      <c r="BR15" s="13">
        <v>0</v>
      </c>
      <c r="BS15" s="13">
        <v>7</v>
      </c>
      <c r="BT15" s="13">
        <v>11</v>
      </c>
      <c r="BU15" s="13">
        <v>0</v>
      </c>
      <c r="BV15" s="13">
        <v>18</v>
      </c>
      <c r="BW15" s="178"/>
      <c r="BX15" s="13">
        <v>2</v>
      </c>
      <c r="BY15" s="13">
        <v>0</v>
      </c>
      <c r="BZ15" s="13">
        <v>2</v>
      </c>
      <c r="CA15" s="13">
        <v>0</v>
      </c>
      <c r="CB15" s="13">
        <v>4</v>
      </c>
      <c r="CC15" s="178"/>
      <c r="CD15" s="13"/>
      <c r="CE15" s="13"/>
      <c r="CF15" s="13"/>
      <c r="CG15" s="13"/>
      <c r="CH15" s="13"/>
      <c r="CI15" s="178"/>
      <c r="CJ15" s="13"/>
      <c r="CK15" s="13"/>
      <c r="CL15" s="13"/>
      <c r="CM15" s="13"/>
      <c r="CN15" s="13"/>
      <c r="CO15" s="178"/>
      <c r="CP15" s="13">
        <v>5</v>
      </c>
      <c r="CQ15" s="13"/>
      <c r="CR15" s="13"/>
      <c r="CS15" s="13"/>
      <c r="CT15" s="13">
        <v>5</v>
      </c>
      <c r="CU15" s="178"/>
      <c r="CV15" s="13">
        <v>23</v>
      </c>
      <c r="CW15" s="13">
        <v>0</v>
      </c>
      <c r="CX15" s="13">
        <v>0</v>
      </c>
      <c r="CY15" s="13">
        <v>0</v>
      </c>
      <c r="CZ15" s="13">
        <v>23</v>
      </c>
      <c r="DB15" s="13">
        <v>5</v>
      </c>
      <c r="DC15" s="13"/>
      <c r="DD15" s="13"/>
      <c r="DE15" s="13"/>
      <c r="DF15" s="13">
        <v>5</v>
      </c>
      <c r="DH15" s="13"/>
      <c r="DI15" s="13"/>
      <c r="DJ15" s="13"/>
      <c r="DK15" s="13"/>
      <c r="DL15" s="13"/>
      <c r="DN15" s="13"/>
      <c r="DO15" s="13"/>
      <c r="DP15" s="13"/>
      <c r="DQ15" s="13"/>
      <c r="DR15" s="13"/>
      <c r="DT15" s="13"/>
      <c r="DU15" s="13"/>
      <c r="DV15" s="13"/>
      <c r="DW15" s="13">
        <v>1</v>
      </c>
      <c r="DX15" s="13">
        <v>1</v>
      </c>
      <c r="DZ15" s="13"/>
      <c r="EA15" s="13"/>
      <c r="EB15" s="13"/>
      <c r="EC15" s="13"/>
      <c r="ED15" s="13"/>
    </row>
    <row r="16" spans="1:134">
      <c r="A16" s="13" t="s">
        <v>23</v>
      </c>
      <c r="B16" s="13" t="s">
        <v>119</v>
      </c>
      <c r="C16" s="178"/>
      <c r="D16" s="13">
        <v>25</v>
      </c>
      <c r="E16" s="13">
        <v>102</v>
      </c>
      <c r="F16" s="13">
        <v>430</v>
      </c>
      <c r="G16" s="13">
        <v>117</v>
      </c>
      <c r="H16" s="13">
        <v>671</v>
      </c>
      <c r="I16" s="178"/>
      <c r="J16" s="13">
        <v>133</v>
      </c>
      <c r="K16" s="13">
        <v>0</v>
      </c>
      <c r="L16" s="13">
        <v>0</v>
      </c>
      <c r="M16" s="13">
        <v>0</v>
      </c>
      <c r="N16" s="13">
        <v>133</v>
      </c>
      <c r="O16" s="178"/>
      <c r="P16" s="13">
        <v>14</v>
      </c>
      <c r="Q16" s="13">
        <v>179</v>
      </c>
      <c r="R16" s="13">
        <v>1334</v>
      </c>
      <c r="S16" s="13">
        <v>315</v>
      </c>
      <c r="T16" s="13">
        <v>1824</v>
      </c>
      <c r="V16" s="13">
        <v>159</v>
      </c>
      <c r="W16" s="13">
        <v>3</v>
      </c>
      <c r="X16" s="13">
        <v>0</v>
      </c>
      <c r="Y16" s="13">
        <v>0</v>
      </c>
      <c r="Z16" s="13">
        <v>162</v>
      </c>
      <c r="AA16" s="178"/>
      <c r="AB16" s="13">
        <v>8</v>
      </c>
      <c r="AC16" s="13">
        <v>170</v>
      </c>
      <c r="AD16" s="13">
        <v>1932</v>
      </c>
      <c r="AE16" s="13">
        <v>521</v>
      </c>
      <c r="AF16" s="13">
        <v>2596</v>
      </c>
      <c r="AH16" s="13">
        <v>40</v>
      </c>
      <c r="AI16" s="13">
        <v>1</v>
      </c>
      <c r="AJ16" s="13">
        <v>0</v>
      </c>
      <c r="AK16" s="13">
        <v>0</v>
      </c>
      <c r="AL16" s="13">
        <v>41</v>
      </c>
      <c r="AM16" s="178"/>
      <c r="AN16" s="13">
        <v>8</v>
      </c>
      <c r="AO16" s="13">
        <v>53</v>
      </c>
      <c r="AP16" s="13">
        <v>166</v>
      </c>
      <c r="AQ16" s="13">
        <v>67</v>
      </c>
      <c r="AR16" s="13">
        <v>294</v>
      </c>
      <c r="AT16" s="13">
        <v>1</v>
      </c>
      <c r="AU16" s="13">
        <v>0</v>
      </c>
      <c r="AV16" s="13">
        <v>0</v>
      </c>
      <c r="AW16" s="13">
        <v>0</v>
      </c>
      <c r="AX16" s="13">
        <v>1</v>
      </c>
      <c r="AY16" s="178"/>
      <c r="AZ16" s="13">
        <v>12</v>
      </c>
      <c r="BA16" s="13">
        <v>75</v>
      </c>
      <c r="BB16" s="13">
        <v>277</v>
      </c>
      <c r="BC16" s="13">
        <v>25</v>
      </c>
      <c r="BD16" s="13">
        <v>383</v>
      </c>
      <c r="BE16" s="178"/>
      <c r="BF16" s="13">
        <v>239</v>
      </c>
      <c r="BG16" s="13">
        <v>1</v>
      </c>
      <c r="BH16" s="13"/>
      <c r="BI16" s="13"/>
      <c r="BJ16" s="13">
        <v>240</v>
      </c>
      <c r="BK16" s="178"/>
      <c r="BL16" s="13">
        <v>52</v>
      </c>
      <c r="BM16" s="13">
        <v>32</v>
      </c>
      <c r="BN16" s="13">
        <v>72</v>
      </c>
      <c r="BO16" s="13">
        <v>2</v>
      </c>
      <c r="BP16" s="13">
        <v>155</v>
      </c>
      <c r="BR16" s="13">
        <v>9</v>
      </c>
      <c r="BS16" s="13">
        <v>12</v>
      </c>
      <c r="BT16" s="13">
        <v>26</v>
      </c>
      <c r="BU16" s="13">
        <v>0</v>
      </c>
      <c r="BV16" s="13">
        <v>46</v>
      </c>
      <c r="BW16" s="178"/>
      <c r="BX16" s="13">
        <v>15</v>
      </c>
      <c r="BY16" s="13">
        <v>2</v>
      </c>
      <c r="BZ16" s="13">
        <v>19</v>
      </c>
      <c r="CA16" s="13">
        <v>0</v>
      </c>
      <c r="CB16" s="13">
        <v>36</v>
      </c>
      <c r="CC16" s="178"/>
      <c r="CD16" s="13"/>
      <c r="CE16" s="13"/>
      <c r="CF16" s="13">
        <v>1</v>
      </c>
      <c r="CG16" s="13"/>
      <c r="CH16" s="13">
        <v>1</v>
      </c>
      <c r="CI16" s="178"/>
      <c r="CJ16" s="13"/>
      <c r="CK16" s="13"/>
      <c r="CL16" s="13"/>
      <c r="CM16" s="13"/>
      <c r="CN16" s="13"/>
      <c r="CO16" s="178"/>
      <c r="CP16" s="13">
        <v>7</v>
      </c>
      <c r="CQ16" s="13"/>
      <c r="CR16" s="13"/>
      <c r="CS16" s="13"/>
      <c r="CT16" s="13">
        <v>7</v>
      </c>
      <c r="CU16" s="178"/>
      <c r="CV16" s="13">
        <v>25</v>
      </c>
      <c r="CW16" s="13">
        <v>0</v>
      </c>
      <c r="CX16" s="13">
        <v>0</v>
      </c>
      <c r="CY16" s="13">
        <v>0</v>
      </c>
      <c r="CZ16" s="13">
        <v>25</v>
      </c>
      <c r="DB16" s="13">
        <v>16</v>
      </c>
      <c r="DC16" s="13"/>
      <c r="DD16" s="13"/>
      <c r="DE16" s="13"/>
      <c r="DF16" s="13">
        <v>16</v>
      </c>
      <c r="DH16" s="13"/>
      <c r="DI16" s="13"/>
      <c r="DJ16" s="13"/>
      <c r="DK16" s="13"/>
      <c r="DL16" s="13"/>
      <c r="DN16" s="13"/>
      <c r="DO16" s="13"/>
      <c r="DP16" s="13">
        <v>2</v>
      </c>
      <c r="DQ16" s="13"/>
      <c r="DR16" s="13">
        <v>2</v>
      </c>
      <c r="DT16" s="13"/>
      <c r="DU16" s="13">
        <v>2</v>
      </c>
      <c r="DV16" s="13">
        <v>3</v>
      </c>
      <c r="DW16" s="13">
        <v>3</v>
      </c>
      <c r="DX16" s="13">
        <v>8</v>
      </c>
      <c r="DZ16" s="13"/>
      <c r="EA16" s="13"/>
      <c r="EB16" s="13"/>
      <c r="EC16" s="13"/>
      <c r="ED16" s="13"/>
    </row>
    <row r="17" spans="1:134">
      <c r="A17" s="13" t="s">
        <v>25</v>
      </c>
      <c r="B17" s="13" t="s">
        <v>120</v>
      </c>
      <c r="C17" s="178"/>
      <c r="D17" s="13">
        <v>23</v>
      </c>
      <c r="E17" s="13">
        <v>76</v>
      </c>
      <c r="F17" s="13">
        <v>416</v>
      </c>
      <c r="G17" s="13">
        <v>106</v>
      </c>
      <c r="H17" s="13">
        <v>621</v>
      </c>
      <c r="I17" s="178"/>
      <c r="J17" s="13">
        <v>100</v>
      </c>
      <c r="K17" s="13">
        <v>0</v>
      </c>
      <c r="L17" s="13">
        <v>0</v>
      </c>
      <c r="M17" s="13">
        <v>0</v>
      </c>
      <c r="N17" s="13">
        <v>100</v>
      </c>
      <c r="O17" s="178"/>
      <c r="P17" s="13">
        <v>21</v>
      </c>
      <c r="Q17" s="13">
        <v>150</v>
      </c>
      <c r="R17" s="13">
        <v>1464</v>
      </c>
      <c r="S17" s="13">
        <v>377</v>
      </c>
      <c r="T17" s="13">
        <v>2000</v>
      </c>
      <c r="V17" s="13">
        <v>204</v>
      </c>
      <c r="W17" s="13">
        <v>2</v>
      </c>
      <c r="X17" s="13">
        <v>0</v>
      </c>
      <c r="Y17" s="13">
        <v>0</v>
      </c>
      <c r="Z17" s="13">
        <v>205</v>
      </c>
      <c r="AA17" s="178"/>
      <c r="AB17" s="13">
        <v>23</v>
      </c>
      <c r="AC17" s="13">
        <v>171</v>
      </c>
      <c r="AD17" s="13">
        <v>2155</v>
      </c>
      <c r="AE17" s="13">
        <v>657</v>
      </c>
      <c r="AF17" s="13">
        <v>2969</v>
      </c>
      <c r="AH17" s="13">
        <v>115</v>
      </c>
      <c r="AI17" s="13">
        <v>0</v>
      </c>
      <c r="AJ17" s="13">
        <v>0</v>
      </c>
      <c r="AK17" s="13">
        <v>0</v>
      </c>
      <c r="AL17" s="13">
        <v>115</v>
      </c>
      <c r="AM17" s="178"/>
      <c r="AN17" s="13">
        <v>13</v>
      </c>
      <c r="AO17" s="13">
        <v>45</v>
      </c>
      <c r="AP17" s="13">
        <v>177</v>
      </c>
      <c r="AQ17" s="13">
        <v>31</v>
      </c>
      <c r="AR17" s="13">
        <v>263</v>
      </c>
      <c r="AT17" s="13">
        <v>97</v>
      </c>
      <c r="AU17" s="13">
        <v>0</v>
      </c>
      <c r="AV17" s="13">
        <v>0</v>
      </c>
      <c r="AW17" s="13">
        <v>0</v>
      </c>
      <c r="AX17" s="13">
        <v>97</v>
      </c>
      <c r="AY17" s="178"/>
      <c r="AZ17" s="13">
        <v>4</v>
      </c>
      <c r="BA17" s="13">
        <v>17</v>
      </c>
      <c r="BB17" s="13">
        <v>69</v>
      </c>
      <c r="BC17" s="13">
        <v>3</v>
      </c>
      <c r="BD17" s="13">
        <v>92</v>
      </c>
      <c r="BE17" s="178"/>
      <c r="BF17" s="13">
        <v>30</v>
      </c>
      <c r="BG17" s="13"/>
      <c r="BH17" s="13"/>
      <c r="BI17" s="13"/>
      <c r="BJ17" s="13">
        <v>30</v>
      </c>
      <c r="BK17" s="178"/>
      <c r="BL17" s="13">
        <v>12</v>
      </c>
      <c r="BM17" s="13">
        <v>25</v>
      </c>
      <c r="BN17" s="13">
        <v>75</v>
      </c>
      <c r="BO17" s="13">
        <v>3</v>
      </c>
      <c r="BP17" s="13">
        <v>114</v>
      </c>
      <c r="BR17" s="13">
        <v>1</v>
      </c>
      <c r="BS17" s="13">
        <v>7</v>
      </c>
      <c r="BT17" s="13">
        <v>4</v>
      </c>
      <c r="BU17" s="13">
        <v>0</v>
      </c>
      <c r="BV17" s="13">
        <v>12</v>
      </c>
      <c r="BW17" s="178"/>
      <c r="BX17" s="13">
        <v>1</v>
      </c>
      <c r="BY17" s="13">
        <v>0</v>
      </c>
      <c r="BZ17" s="13">
        <v>6</v>
      </c>
      <c r="CA17" s="13">
        <v>0</v>
      </c>
      <c r="CB17" s="13">
        <v>7</v>
      </c>
      <c r="CC17" s="178"/>
      <c r="CD17" s="13"/>
      <c r="CE17" s="13">
        <v>1</v>
      </c>
      <c r="CF17" s="13"/>
      <c r="CG17" s="13"/>
      <c r="CH17" s="13">
        <v>1</v>
      </c>
      <c r="CI17" s="178"/>
      <c r="CJ17" s="13"/>
      <c r="CK17" s="13"/>
      <c r="CL17" s="13"/>
      <c r="CM17" s="13"/>
      <c r="CN17" s="13"/>
      <c r="CO17" s="178"/>
      <c r="CP17" s="13"/>
      <c r="CQ17" s="13"/>
      <c r="CR17" s="13"/>
      <c r="CS17" s="13"/>
      <c r="CT17" s="13"/>
      <c r="CU17" s="178"/>
      <c r="CV17" s="13">
        <v>30</v>
      </c>
      <c r="CW17" s="13">
        <v>0</v>
      </c>
      <c r="CX17" s="13">
        <v>0</v>
      </c>
      <c r="CY17" s="13">
        <v>0</v>
      </c>
      <c r="CZ17" s="13">
        <v>30</v>
      </c>
      <c r="DB17" s="13">
        <v>8</v>
      </c>
      <c r="DC17" s="13"/>
      <c r="DD17" s="13"/>
      <c r="DE17" s="13"/>
      <c r="DF17" s="13">
        <v>8</v>
      </c>
      <c r="DH17" s="13"/>
      <c r="DI17" s="13"/>
      <c r="DJ17" s="13"/>
      <c r="DK17" s="13"/>
      <c r="DL17" s="13"/>
      <c r="DN17" s="13"/>
      <c r="DO17" s="13"/>
      <c r="DP17" s="13"/>
      <c r="DQ17" s="13"/>
      <c r="DR17" s="13"/>
      <c r="DT17" s="13"/>
      <c r="DU17" s="13">
        <v>3</v>
      </c>
      <c r="DV17" s="13">
        <v>5</v>
      </c>
      <c r="DW17" s="13">
        <v>13</v>
      </c>
      <c r="DX17" s="13">
        <v>21</v>
      </c>
      <c r="DZ17" s="13"/>
      <c r="EA17" s="13"/>
      <c r="EB17" s="13"/>
      <c r="EC17" s="13"/>
      <c r="ED17" s="13"/>
    </row>
    <row r="18" spans="1:134">
      <c r="A18" s="13" t="s">
        <v>27</v>
      </c>
      <c r="B18" s="13" t="s">
        <v>121</v>
      </c>
      <c r="C18" s="178"/>
      <c r="D18" s="13">
        <v>8</v>
      </c>
      <c r="E18" s="13">
        <v>39</v>
      </c>
      <c r="F18" s="13">
        <v>190</v>
      </c>
      <c r="G18" s="13">
        <v>45</v>
      </c>
      <c r="H18" s="13">
        <v>282</v>
      </c>
      <c r="I18" s="178"/>
      <c r="J18" s="13">
        <v>33</v>
      </c>
      <c r="K18" s="13">
        <v>0</v>
      </c>
      <c r="L18" s="13">
        <v>0</v>
      </c>
      <c r="M18" s="13">
        <v>0</v>
      </c>
      <c r="N18" s="13">
        <v>33</v>
      </c>
      <c r="O18" s="178"/>
      <c r="P18" s="13">
        <v>4</v>
      </c>
      <c r="Q18" s="13">
        <v>79</v>
      </c>
      <c r="R18" s="13">
        <v>869</v>
      </c>
      <c r="S18" s="13">
        <v>217</v>
      </c>
      <c r="T18" s="13">
        <v>1155</v>
      </c>
      <c r="V18" s="13">
        <v>50</v>
      </c>
      <c r="W18" s="13">
        <v>0</v>
      </c>
      <c r="X18" s="13">
        <v>0</v>
      </c>
      <c r="Y18" s="13">
        <v>0</v>
      </c>
      <c r="Z18" s="13">
        <v>50</v>
      </c>
      <c r="AA18" s="178"/>
      <c r="AB18" s="13">
        <v>6</v>
      </c>
      <c r="AC18" s="13">
        <v>61</v>
      </c>
      <c r="AD18" s="13">
        <v>635</v>
      </c>
      <c r="AE18" s="13">
        <v>151</v>
      </c>
      <c r="AF18" s="13">
        <v>847</v>
      </c>
      <c r="AH18" s="13">
        <v>11</v>
      </c>
      <c r="AI18" s="13">
        <v>0</v>
      </c>
      <c r="AJ18" s="13">
        <v>0</v>
      </c>
      <c r="AK18" s="13">
        <v>0</v>
      </c>
      <c r="AL18" s="13">
        <v>11</v>
      </c>
      <c r="AM18" s="178"/>
      <c r="AN18" s="13">
        <v>2</v>
      </c>
      <c r="AO18" s="13">
        <v>9</v>
      </c>
      <c r="AP18" s="13">
        <v>19</v>
      </c>
      <c r="AQ18" s="13">
        <v>8</v>
      </c>
      <c r="AR18" s="13">
        <v>38</v>
      </c>
      <c r="AT18" s="13">
        <v>17</v>
      </c>
      <c r="AU18" s="13">
        <v>0</v>
      </c>
      <c r="AV18" s="13">
        <v>0</v>
      </c>
      <c r="AW18" s="13">
        <v>0</v>
      </c>
      <c r="AX18" s="13">
        <v>17</v>
      </c>
      <c r="AY18" s="178"/>
      <c r="AZ18" s="13">
        <v>2</v>
      </c>
      <c r="BA18" s="13">
        <v>17</v>
      </c>
      <c r="BB18" s="13">
        <v>51</v>
      </c>
      <c r="BC18" s="13">
        <v>3</v>
      </c>
      <c r="BD18" s="13">
        <v>73</v>
      </c>
      <c r="BE18" s="178"/>
      <c r="BF18" s="13">
        <v>11</v>
      </c>
      <c r="BG18" s="13"/>
      <c r="BH18" s="13"/>
      <c r="BI18" s="13"/>
      <c r="BJ18" s="13">
        <v>11</v>
      </c>
      <c r="BK18" s="178"/>
      <c r="BL18" s="13">
        <v>3</v>
      </c>
      <c r="BM18" s="13">
        <v>9</v>
      </c>
      <c r="BN18" s="13">
        <v>19</v>
      </c>
      <c r="BO18" s="13">
        <v>1</v>
      </c>
      <c r="BP18" s="13">
        <v>30</v>
      </c>
      <c r="BR18" s="13">
        <v>0</v>
      </c>
      <c r="BS18" s="13">
        <v>3</v>
      </c>
      <c r="BT18" s="13">
        <v>4</v>
      </c>
      <c r="BU18" s="13">
        <v>0</v>
      </c>
      <c r="BV18" s="13">
        <v>7</v>
      </c>
      <c r="BW18" s="178"/>
      <c r="BX18" s="13">
        <v>1</v>
      </c>
      <c r="BY18" s="13">
        <v>0</v>
      </c>
      <c r="BZ18" s="13">
        <v>1</v>
      </c>
      <c r="CA18" s="13">
        <v>0</v>
      </c>
      <c r="CB18" s="13">
        <v>2</v>
      </c>
      <c r="CC18" s="178"/>
      <c r="CD18" s="13"/>
      <c r="CE18" s="13">
        <v>1</v>
      </c>
      <c r="CF18" s="13">
        <v>1</v>
      </c>
      <c r="CG18" s="13"/>
      <c r="CH18" s="13">
        <v>2</v>
      </c>
      <c r="CI18" s="178"/>
      <c r="CJ18" s="13"/>
      <c r="CK18" s="13"/>
      <c r="CL18" s="13"/>
      <c r="CM18" s="13"/>
      <c r="CN18" s="13"/>
      <c r="CO18" s="178"/>
      <c r="CP18" s="13">
        <v>9</v>
      </c>
      <c r="CQ18" s="13">
        <v>1</v>
      </c>
      <c r="CR18" s="13"/>
      <c r="CS18" s="13"/>
      <c r="CT18" s="13">
        <v>10</v>
      </c>
      <c r="CU18" s="178"/>
      <c r="CV18" s="13">
        <v>21</v>
      </c>
      <c r="CW18" s="13">
        <v>1</v>
      </c>
      <c r="CX18" s="13">
        <v>0</v>
      </c>
      <c r="CY18" s="13">
        <v>0</v>
      </c>
      <c r="CZ18" s="13">
        <v>22</v>
      </c>
      <c r="DB18" s="13">
        <v>8</v>
      </c>
      <c r="DC18" s="13"/>
      <c r="DD18" s="13"/>
      <c r="DE18" s="13"/>
      <c r="DF18" s="13">
        <v>8</v>
      </c>
      <c r="DH18" s="13"/>
      <c r="DI18" s="13"/>
      <c r="DJ18" s="13"/>
      <c r="DK18" s="13"/>
      <c r="DL18" s="13"/>
      <c r="DN18" s="13"/>
      <c r="DO18" s="13"/>
      <c r="DP18" s="13"/>
      <c r="DQ18" s="13"/>
      <c r="DR18" s="13"/>
      <c r="DT18" s="13"/>
      <c r="DU18" s="13"/>
      <c r="DV18" s="13">
        <v>1</v>
      </c>
      <c r="DW18" s="13"/>
      <c r="DX18" s="13">
        <v>1</v>
      </c>
      <c r="DZ18" s="13"/>
      <c r="EA18" s="13"/>
      <c r="EB18" s="13"/>
      <c r="EC18" s="13"/>
      <c r="ED18" s="13"/>
    </row>
    <row r="19" spans="1:134">
      <c r="A19" s="13" t="s">
        <v>29</v>
      </c>
      <c r="B19" s="13" t="s">
        <v>122</v>
      </c>
      <c r="C19" s="178"/>
      <c r="D19" s="13">
        <v>8</v>
      </c>
      <c r="E19" s="13">
        <v>46</v>
      </c>
      <c r="F19" s="13">
        <v>202</v>
      </c>
      <c r="G19" s="13">
        <v>40</v>
      </c>
      <c r="H19" s="13">
        <v>296</v>
      </c>
      <c r="I19" s="178"/>
      <c r="J19" s="13">
        <v>73</v>
      </c>
      <c r="K19" s="13">
        <v>0</v>
      </c>
      <c r="L19" s="13">
        <v>0</v>
      </c>
      <c r="M19" s="13">
        <v>0</v>
      </c>
      <c r="N19" s="13">
        <v>73</v>
      </c>
      <c r="O19" s="178"/>
      <c r="P19" s="13">
        <v>12</v>
      </c>
      <c r="Q19" s="13">
        <v>77</v>
      </c>
      <c r="R19" s="13">
        <v>576</v>
      </c>
      <c r="S19" s="13">
        <v>95</v>
      </c>
      <c r="T19" s="13">
        <v>759</v>
      </c>
      <c r="V19" s="13">
        <v>140</v>
      </c>
      <c r="W19" s="13">
        <v>2</v>
      </c>
      <c r="X19" s="13">
        <v>0</v>
      </c>
      <c r="Y19" s="13">
        <v>0</v>
      </c>
      <c r="Z19" s="13">
        <v>142</v>
      </c>
      <c r="AA19" s="178"/>
      <c r="AB19" s="13">
        <v>16</v>
      </c>
      <c r="AC19" s="13">
        <v>150</v>
      </c>
      <c r="AD19" s="13">
        <v>1401</v>
      </c>
      <c r="AE19" s="13">
        <v>263</v>
      </c>
      <c r="AF19" s="13">
        <v>1799</v>
      </c>
      <c r="AH19" s="13">
        <v>69</v>
      </c>
      <c r="AI19" s="13">
        <v>0</v>
      </c>
      <c r="AJ19" s="13">
        <v>0</v>
      </c>
      <c r="AK19" s="13">
        <v>0</v>
      </c>
      <c r="AL19" s="13">
        <v>69</v>
      </c>
      <c r="AM19" s="178"/>
      <c r="AN19" s="13">
        <v>16</v>
      </c>
      <c r="AO19" s="13">
        <v>44</v>
      </c>
      <c r="AP19" s="13">
        <v>125</v>
      </c>
      <c r="AQ19" s="13">
        <v>13</v>
      </c>
      <c r="AR19" s="13">
        <v>196</v>
      </c>
      <c r="AT19" s="13">
        <v>8</v>
      </c>
      <c r="AU19" s="13">
        <v>0</v>
      </c>
      <c r="AV19" s="13">
        <v>0</v>
      </c>
      <c r="AW19" s="13">
        <v>0</v>
      </c>
      <c r="AX19" s="13">
        <v>8</v>
      </c>
      <c r="AY19" s="178"/>
      <c r="AZ19" s="13">
        <v>12</v>
      </c>
      <c r="BA19" s="13">
        <v>52</v>
      </c>
      <c r="BB19" s="13">
        <v>191</v>
      </c>
      <c r="BC19" s="13">
        <v>12</v>
      </c>
      <c r="BD19" s="13">
        <v>265</v>
      </c>
      <c r="BE19" s="178"/>
      <c r="BF19" s="13">
        <v>46</v>
      </c>
      <c r="BG19" s="13">
        <v>1</v>
      </c>
      <c r="BH19" s="13"/>
      <c r="BI19" s="13"/>
      <c r="BJ19" s="13">
        <v>47</v>
      </c>
      <c r="BK19" s="178"/>
      <c r="BL19" s="13">
        <v>10</v>
      </c>
      <c r="BM19" s="13">
        <v>14</v>
      </c>
      <c r="BN19" s="13">
        <v>36</v>
      </c>
      <c r="BO19" s="13">
        <v>1</v>
      </c>
      <c r="BP19" s="13">
        <v>58</v>
      </c>
      <c r="BR19" s="13">
        <v>10</v>
      </c>
      <c r="BS19" s="13">
        <v>17</v>
      </c>
      <c r="BT19" s="13">
        <v>33</v>
      </c>
      <c r="BU19" s="13">
        <v>0</v>
      </c>
      <c r="BV19" s="13">
        <v>57</v>
      </c>
      <c r="BW19" s="178"/>
      <c r="BX19" s="13">
        <v>0</v>
      </c>
      <c r="BY19" s="13">
        <v>0</v>
      </c>
      <c r="BZ19" s="13">
        <v>2</v>
      </c>
      <c r="CA19" s="13">
        <v>0</v>
      </c>
      <c r="CB19" s="13">
        <v>2</v>
      </c>
      <c r="CC19" s="178"/>
      <c r="CD19" s="13"/>
      <c r="CE19" s="13"/>
      <c r="CF19" s="13"/>
      <c r="CG19" s="13"/>
      <c r="CH19" s="13"/>
      <c r="CI19" s="178"/>
      <c r="CJ19" s="13"/>
      <c r="CK19" s="13"/>
      <c r="CL19" s="13"/>
      <c r="CM19" s="13"/>
      <c r="CN19" s="13"/>
      <c r="CO19" s="178"/>
      <c r="CP19" s="13">
        <v>12</v>
      </c>
      <c r="CQ19" s="13"/>
      <c r="CR19" s="13"/>
      <c r="CS19" s="13"/>
      <c r="CT19" s="13">
        <v>12</v>
      </c>
      <c r="CU19" s="178"/>
      <c r="CV19" s="13">
        <v>16</v>
      </c>
      <c r="CW19" s="13">
        <v>0</v>
      </c>
      <c r="CX19" s="13">
        <v>0</v>
      </c>
      <c r="CY19" s="13">
        <v>0</v>
      </c>
      <c r="CZ19" s="13">
        <v>16</v>
      </c>
      <c r="DB19" s="13">
        <v>5</v>
      </c>
      <c r="DC19" s="13"/>
      <c r="DD19" s="13"/>
      <c r="DE19" s="13"/>
      <c r="DF19" s="13">
        <v>5</v>
      </c>
      <c r="DH19" s="13"/>
      <c r="DI19" s="13"/>
      <c r="DJ19" s="13"/>
      <c r="DK19" s="13"/>
      <c r="DL19" s="13"/>
      <c r="DN19" s="13"/>
      <c r="DO19" s="13"/>
      <c r="DP19" s="13">
        <v>2</v>
      </c>
      <c r="DQ19" s="13">
        <v>1</v>
      </c>
      <c r="DR19" s="13">
        <v>3</v>
      </c>
      <c r="DT19" s="13"/>
      <c r="DU19" s="13"/>
      <c r="DV19" s="13">
        <v>7</v>
      </c>
      <c r="DW19" s="13"/>
      <c r="DX19" s="13">
        <v>7</v>
      </c>
      <c r="DZ19" s="13"/>
      <c r="EA19" s="13"/>
      <c r="EB19" s="13">
        <v>1</v>
      </c>
      <c r="EC19" s="13"/>
      <c r="ED19" s="13">
        <v>1</v>
      </c>
    </row>
    <row r="20" spans="1:134">
      <c r="A20" s="13" t="s">
        <v>31</v>
      </c>
      <c r="B20" s="13" t="s">
        <v>123</v>
      </c>
      <c r="C20" s="178"/>
      <c r="D20" s="13">
        <v>13</v>
      </c>
      <c r="E20" s="13">
        <v>74</v>
      </c>
      <c r="F20" s="13">
        <v>309</v>
      </c>
      <c r="G20" s="13">
        <v>91</v>
      </c>
      <c r="H20" s="13">
        <v>487</v>
      </c>
      <c r="I20" s="178"/>
      <c r="J20" s="13">
        <v>104</v>
      </c>
      <c r="K20" s="13">
        <v>0</v>
      </c>
      <c r="L20" s="13">
        <v>0</v>
      </c>
      <c r="M20" s="13">
        <v>0</v>
      </c>
      <c r="N20" s="13">
        <v>104</v>
      </c>
      <c r="O20" s="178"/>
      <c r="P20" s="13">
        <v>8</v>
      </c>
      <c r="Q20" s="13">
        <v>163</v>
      </c>
      <c r="R20" s="13">
        <v>1770</v>
      </c>
      <c r="S20" s="13">
        <v>400</v>
      </c>
      <c r="T20" s="13">
        <v>2317</v>
      </c>
      <c r="V20" s="13">
        <v>132</v>
      </c>
      <c r="W20" s="13">
        <v>1</v>
      </c>
      <c r="X20" s="13">
        <v>0</v>
      </c>
      <c r="Y20" s="13">
        <v>0</v>
      </c>
      <c r="Z20" s="13">
        <v>133</v>
      </c>
      <c r="AA20" s="178"/>
      <c r="AB20" s="13">
        <v>4</v>
      </c>
      <c r="AC20" s="13">
        <v>99</v>
      </c>
      <c r="AD20" s="13">
        <v>912</v>
      </c>
      <c r="AE20" s="13">
        <v>139</v>
      </c>
      <c r="AF20" s="13">
        <v>1145</v>
      </c>
      <c r="AH20" s="13">
        <v>31</v>
      </c>
      <c r="AI20" s="13">
        <v>0</v>
      </c>
      <c r="AJ20" s="13">
        <v>0</v>
      </c>
      <c r="AK20" s="13">
        <v>0</v>
      </c>
      <c r="AL20" s="13">
        <v>31</v>
      </c>
      <c r="AM20" s="178"/>
      <c r="AN20" s="13">
        <v>4</v>
      </c>
      <c r="AO20" s="13">
        <v>45</v>
      </c>
      <c r="AP20" s="13">
        <v>165</v>
      </c>
      <c r="AQ20" s="13">
        <v>58</v>
      </c>
      <c r="AR20" s="13">
        <v>272</v>
      </c>
      <c r="AT20" s="13">
        <v>20</v>
      </c>
      <c r="AU20" s="13">
        <v>0</v>
      </c>
      <c r="AV20" s="13">
        <v>0</v>
      </c>
      <c r="AW20" s="13">
        <v>0</v>
      </c>
      <c r="AX20" s="13">
        <v>20</v>
      </c>
      <c r="AY20" s="178"/>
      <c r="AZ20" s="13">
        <v>7</v>
      </c>
      <c r="BA20" s="13">
        <v>59</v>
      </c>
      <c r="BB20" s="13">
        <v>148</v>
      </c>
      <c r="BC20" s="13">
        <v>10</v>
      </c>
      <c r="BD20" s="13">
        <v>223</v>
      </c>
      <c r="BE20" s="178"/>
      <c r="BF20" s="13">
        <v>57</v>
      </c>
      <c r="BG20" s="13"/>
      <c r="BH20" s="13"/>
      <c r="BI20" s="13"/>
      <c r="BJ20" s="13">
        <v>57</v>
      </c>
      <c r="BK20" s="178"/>
      <c r="BL20" s="13">
        <v>14</v>
      </c>
      <c r="BM20" s="13">
        <v>26</v>
      </c>
      <c r="BN20" s="13">
        <v>29</v>
      </c>
      <c r="BO20" s="13">
        <v>1</v>
      </c>
      <c r="BP20" s="13">
        <v>70</v>
      </c>
      <c r="BR20" s="13">
        <v>0</v>
      </c>
      <c r="BS20" s="13">
        <v>8</v>
      </c>
      <c r="BT20" s="13">
        <v>6</v>
      </c>
      <c r="BU20" s="13">
        <v>0</v>
      </c>
      <c r="BV20" s="13">
        <v>14</v>
      </c>
      <c r="BW20" s="178"/>
      <c r="BX20" s="13">
        <v>1</v>
      </c>
      <c r="BY20" s="13">
        <v>0</v>
      </c>
      <c r="BZ20" s="13">
        <v>1</v>
      </c>
      <c r="CA20" s="13">
        <v>0</v>
      </c>
      <c r="CB20" s="13">
        <v>2</v>
      </c>
      <c r="CC20" s="178"/>
      <c r="CD20" s="13"/>
      <c r="CE20" s="13"/>
      <c r="CF20" s="13"/>
      <c r="CG20" s="13"/>
      <c r="CH20" s="13"/>
      <c r="CI20" s="178"/>
      <c r="CJ20" s="13"/>
      <c r="CK20" s="13"/>
      <c r="CL20" s="13"/>
      <c r="CM20" s="13"/>
      <c r="CN20" s="13"/>
      <c r="CO20" s="178"/>
      <c r="CP20" s="13">
        <v>7</v>
      </c>
      <c r="CQ20" s="13"/>
      <c r="CR20" s="13"/>
      <c r="CS20" s="13"/>
      <c r="CT20" s="13">
        <v>7</v>
      </c>
      <c r="CU20" s="178"/>
      <c r="CV20" s="13">
        <v>33</v>
      </c>
      <c r="CW20" s="13">
        <v>0</v>
      </c>
      <c r="CX20" s="13">
        <v>0</v>
      </c>
      <c r="CY20" s="13">
        <v>0</v>
      </c>
      <c r="CZ20" s="13">
        <v>33</v>
      </c>
      <c r="DB20" s="13">
        <v>16</v>
      </c>
      <c r="DC20" s="13"/>
      <c r="DD20" s="13"/>
      <c r="DE20" s="13"/>
      <c r="DF20" s="13">
        <v>16</v>
      </c>
      <c r="DH20" s="13"/>
      <c r="DI20" s="13"/>
      <c r="DJ20" s="13"/>
      <c r="DK20" s="13"/>
      <c r="DL20" s="13"/>
      <c r="DN20" s="13"/>
      <c r="DO20" s="13"/>
      <c r="DP20" s="13">
        <v>3</v>
      </c>
      <c r="DQ20" s="13">
        <v>1</v>
      </c>
      <c r="DR20" s="13">
        <v>4</v>
      </c>
      <c r="DT20" s="13"/>
      <c r="DU20" s="13"/>
      <c r="DV20" s="13">
        <v>2</v>
      </c>
      <c r="DW20" s="13">
        <v>5</v>
      </c>
      <c r="DX20" s="13">
        <v>7</v>
      </c>
      <c r="DZ20" s="13"/>
      <c r="EA20" s="13"/>
      <c r="EB20" s="13"/>
      <c r="EC20" s="13"/>
      <c r="ED20" s="13"/>
    </row>
    <row r="21" spans="1:134">
      <c r="A21" s="13" t="s">
        <v>33</v>
      </c>
      <c r="B21" s="13" t="s">
        <v>124</v>
      </c>
      <c r="C21" s="178"/>
      <c r="D21" s="13">
        <v>21</v>
      </c>
      <c r="E21" s="13">
        <v>67</v>
      </c>
      <c r="F21" s="13">
        <v>345</v>
      </c>
      <c r="G21" s="13">
        <v>100</v>
      </c>
      <c r="H21" s="13">
        <v>533</v>
      </c>
      <c r="I21" s="178"/>
      <c r="J21" s="13">
        <v>60</v>
      </c>
      <c r="K21" s="13">
        <v>0</v>
      </c>
      <c r="L21" s="13">
        <v>0</v>
      </c>
      <c r="M21" s="13">
        <v>0</v>
      </c>
      <c r="N21" s="13">
        <v>60</v>
      </c>
      <c r="O21" s="178"/>
      <c r="P21" s="13">
        <v>20</v>
      </c>
      <c r="Q21" s="13">
        <v>143</v>
      </c>
      <c r="R21" s="13">
        <v>1388</v>
      </c>
      <c r="S21" s="13">
        <v>280</v>
      </c>
      <c r="T21" s="13">
        <v>1812</v>
      </c>
      <c r="V21" s="13">
        <v>94</v>
      </c>
      <c r="W21" s="13">
        <v>0</v>
      </c>
      <c r="X21" s="13">
        <v>0</v>
      </c>
      <c r="Y21" s="13">
        <v>0</v>
      </c>
      <c r="Z21" s="13">
        <v>94</v>
      </c>
      <c r="AA21" s="178"/>
      <c r="AB21" s="13">
        <v>12</v>
      </c>
      <c r="AC21" s="13">
        <v>101</v>
      </c>
      <c r="AD21" s="13">
        <v>1334</v>
      </c>
      <c r="AE21" s="13">
        <v>279</v>
      </c>
      <c r="AF21" s="13">
        <v>1711</v>
      </c>
      <c r="AH21" s="13">
        <v>55</v>
      </c>
      <c r="AI21" s="13">
        <v>2</v>
      </c>
      <c r="AJ21" s="13">
        <v>0</v>
      </c>
      <c r="AK21" s="13">
        <v>0</v>
      </c>
      <c r="AL21" s="13">
        <v>57</v>
      </c>
      <c r="AM21" s="178"/>
      <c r="AN21" s="13">
        <v>12</v>
      </c>
      <c r="AO21" s="13">
        <v>38</v>
      </c>
      <c r="AP21" s="13">
        <v>102</v>
      </c>
      <c r="AQ21" s="13">
        <v>27</v>
      </c>
      <c r="AR21" s="13">
        <v>179</v>
      </c>
      <c r="AT21" s="13">
        <v>10</v>
      </c>
      <c r="AU21" s="13">
        <v>0</v>
      </c>
      <c r="AV21" s="13">
        <v>0</v>
      </c>
      <c r="AW21" s="13">
        <v>0</v>
      </c>
      <c r="AX21" s="13">
        <v>10</v>
      </c>
      <c r="AY21" s="178"/>
      <c r="AZ21" s="13">
        <v>9</v>
      </c>
      <c r="BA21" s="13">
        <v>40</v>
      </c>
      <c r="BB21" s="13">
        <v>135</v>
      </c>
      <c r="BC21" s="13">
        <v>21</v>
      </c>
      <c r="BD21" s="13">
        <v>202</v>
      </c>
      <c r="BE21" s="178"/>
      <c r="BF21" s="13">
        <v>48</v>
      </c>
      <c r="BG21" s="13"/>
      <c r="BH21" s="13"/>
      <c r="BI21" s="13"/>
      <c r="BJ21" s="13">
        <v>48</v>
      </c>
      <c r="BK21" s="178"/>
      <c r="BL21" s="13">
        <v>19</v>
      </c>
      <c r="BM21" s="13">
        <v>25</v>
      </c>
      <c r="BN21" s="13">
        <v>21</v>
      </c>
      <c r="BO21" s="13">
        <v>1</v>
      </c>
      <c r="BP21" s="13">
        <v>65</v>
      </c>
      <c r="BR21" s="13">
        <v>5</v>
      </c>
      <c r="BS21" s="13">
        <v>10</v>
      </c>
      <c r="BT21" s="13">
        <v>17</v>
      </c>
      <c r="BU21" s="13">
        <v>1</v>
      </c>
      <c r="BV21" s="13">
        <v>33</v>
      </c>
      <c r="BW21" s="178"/>
      <c r="BX21" s="13">
        <v>6</v>
      </c>
      <c r="BY21" s="13">
        <v>0</v>
      </c>
      <c r="BZ21" s="13">
        <v>8</v>
      </c>
      <c r="CA21" s="13">
        <v>0</v>
      </c>
      <c r="CB21" s="13">
        <v>14</v>
      </c>
      <c r="CC21" s="178"/>
      <c r="CD21" s="13"/>
      <c r="CE21" s="13"/>
      <c r="CF21" s="13">
        <v>1</v>
      </c>
      <c r="CG21" s="13"/>
      <c r="CH21" s="13">
        <v>1</v>
      </c>
      <c r="CI21" s="178"/>
      <c r="CJ21" s="13"/>
      <c r="CK21" s="13"/>
      <c r="CL21" s="13">
        <v>1</v>
      </c>
      <c r="CM21" s="13"/>
      <c r="CN21" s="13">
        <v>1</v>
      </c>
      <c r="CO21" s="178"/>
      <c r="CP21" s="13"/>
      <c r="CQ21" s="13"/>
      <c r="CR21" s="13"/>
      <c r="CS21" s="13"/>
      <c r="CT21" s="13"/>
      <c r="CU21" s="178"/>
      <c r="CV21" s="13">
        <v>18</v>
      </c>
      <c r="CW21" s="13">
        <v>0</v>
      </c>
      <c r="CX21" s="13">
        <v>0</v>
      </c>
      <c r="CY21" s="13">
        <v>0</v>
      </c>
      <c r="CZ21" s="13">
        <v>18</v>
      </c>
      <c r="DB21" s="13">
        <v>1</v>
      </c>
      <c r="DC21" s="13"/>
      <c r="DD21" s="13"/>
      <c r="DE21" s="13"/>
      <c r="DF21" s="13">
        <v>1</v>
      </c>
      <c r="DH21" s="13"/>
      <c r="DI21" s="13"/>
      <c r="DJ21" s="13"/>
      <c r="DK21" s="13"/>
      <c r="DL21" s="13"/>
      <c r="DN21" s="13"/>
      <c r="DO21" s="13"/>
      <c r="DP21" s="13">
        <v>3</v>
      </c>
      <c r="DQ21" s="13"/>
      <c r="DR21" s="13">
        <v>3</v>
      </c>
      <c r="DT21" s="13">
        <v>1</v>
      </c>
      <c r="DU21" s="13">
        <v>1</v>
      </c>
      <c r="DV21" s="13">
        <v>6</v>
      </c>
      <c r="DW21" s="13">
        <v>12</v>
      </c>
      <c r="DX21" s="13">
        <v>20</v>
      </c>
      <c r="DZ21" s="13"/>
      <c r="EA21" s="13"/>
      <c r="EB21" s="13"/>
      <c r="EC21" s="13"/>
      <c r="ED21" s="13"/>
    </row>
    <row r="22" spans="1:134">
      <c r="A22" s="13" t="s">
        <v>35</v>
      </c>
      <c r="B22" s="13" t="s">
        <v>125</v>
      </c>
      <c r="C22" s="178"/>
      <c r="D22" s="13">
        <v>26</v>
      </c>
      <c r="E22" s="13">
        <v>155</v>
      </c>
      <c r="F22" s="13">
        <v>778</v>
      </c>
      <c r="G22" s="13">
        <v>160</v>
      </c>
      <c r="H22" s="13">
        <v>1118</v>
      </c>
      <c r="I22" s="178"/>
      <c r="J22" s="13">
        <v>162</v>
      </c>
      <c r="K22" s="13">
        <v>0</v>
      </c>
      <c r="L22" s="13">
        <v>0</v>
      </c>
      <c r="M22" s="13">
        <v>0</v>
      </c>
      <c r="N22" s="13">
        <v>162</v>
      </c>
      <c r="O22" s="178"/>
      <c r="P22" s="13">
        <v>26</v>
      </c>
      <c r="Q22" s="13">
        <v>286</v>
      </c>
      <c r="R22" s="13">
        <v>2907</v>
      </c>
      <c r="S22" s="13">
        <v>463</v>
      </c>
      <c r="T22" s="13">
        <v>3647</v>
      </c>
      <c r="V22" s="13">
        <v>279</v>
      </c>
      <c r="W22" s="13">
        <v>4</v>
      </c>
      <c r="X22" s="13">
        <v>0</v>
      </c>
      <c r="Y22" s="13">
        <v>0</v>
      </c>
      <c r="Z22" s="13">
        <v>283</v>
      </c>
      <c r="AA22" s="178"/>
      <c r="AB22" s="13">
        <v>23</v>
      </c>
      <c r="AC22" s="13">
        <v>267</v>
      </c>
      <c r="AD22" s="13">
        <v>2929</v>
      </c>
      <c r="AE22" s="13">
        <v>513</v>
      </c>
      <c r="AF22" s="13">
        <v>3685</v>
      </c>
      <c r="AH22" s="13">
        <v>131</v>
      </c>
      <c r="AI22" s="13">
        <v>2</v>
      </c>
      <c r="AJ22" s="13">
        <v>0</v>
      </c>
      <c r="AK22" s="13">
        <v>0</v>
      </c>
      <c r="AL22" s="13">
        <v>133</v>
      </c>
      <c r="AM22" s="178"/>
      <c r="AN22" s="13">
        <v>37</v>
      </c>
      <c r="AO22" s="13">
        <v>124</v>
      </c>
      <c r="AP22" s="13">
        <v>444</v>
      </c>
      <c r="AQ22" s="13">
        <v>104</v>
      </c>
      <c r="AR22" s="13">
        <v>707</v>
      </c>
      <c r="AT22" s="13">
        <v>29</v>
      </c>
      <c r="AU22" s="13">
        <v>0</v>
      </c>
      <c r="AV22" s="13">
        <v>0</v>
      </c>
      <c r="AW22" s="13">
        <v>0</v>
      </c>
      <c r="AX22" s="13">
        <v>29</v>
      </c>
      <c r="AY22" s="178"/>
      <c r="AZ22" s="13">
        <v>21</v>
      </c>
      <c r="BA22" s="13">
        <v>95</v>
      </c>
      <c r="BB22" s="13">
        <v>429</v>
      </c>
      <c r="BC22" s="13">
        <v>44</v>
      </c>
      <c r="BD22" s="13">
        <v>583</v>
      </c>
      <c r="BE22" s="178"/>
      <c r="BF22" s="13">
        <v>300</v>
      </c>
      <c r="BG22" s="13"/>
      <c r="BH22" s="13"/>
      <c r="BI22" s="13"/>
      <c r="BJ22" s="13">
        <v>300</v>
      </c>
      <c r="BK22" s="178"/>
      <c r="BL22" s="13">
        <v>124</v>
      </c>
      <c r="BM22" s="13">
        <v>70</v>
      </c>
      <c r="BN22" s="13">
        <v>161</v>
      </c>
      <c r="BO22" s="13">
        <v>1</v>
      </c>
      <c r="BP22" s="13">
        <v>351</v>
      </c>
      <c r="BR22" s="13">
        <v>41</v>
      </c>
      <c r="BS22" s="13">
        <v>54</v>
      </c>
      <c r="BT22" s="13">
        <v>120</v>
      </c>
      <c r="BU22" s="13">
        <v>3</v>
      </c>
      <c r="BV22" s="13">
        <v>216</v>
      </c>
      <c r="BW22" s="178"/>
      <c r="BX22" s="13">
        <v>46</v>
      </c>
      <c r="BY22" s="13">
        <v>4</v>
      </c>
      <c r="BZ22" s="13">
        <v>57</v>
      </c>
      <c r="CA22" s="13">
        <v>0</v>
      </c>
      <c r="CB22" s="13">
        <v>107</v>
      </c>
      <c r="CC22" s="178"/>
      <c r="CD22" s="13"/>
      <c r="CE22" s="13">
        <v>5</v>
      </c>
      <c r="CF22" s="13">
        <v>6</v>
      </c>
      <c r="CG22" s="13"/>
      <c r="CH22" s="13">
        <v>11</v>
      </c>
      <c r="CI22" s="178"/>
      <c r="CJ22" s="13"/>
      <c r="CK22" s="13"/>
      <c r="CL22" s="13"/>
      <c r="CM22" s="13"/>
      <c r="CN22" s="13"/>
      <c r="CO22" s="178"/>
      <c r="CP22" s="13">
        <v>9</v>
      </c>
      <c r="CQ22" s="13"/>
      <c r="CR22" s="13"/>
      <c r="CS22" s="13"/>
      <c r="CT22" s="13">
        <v>9</v>
      </c>
      <c r="CU22" s="178"/>
      <c r="CV22" s="13">
        <v>64</v>
      </c>
      <c r="CW22" s="13">
        <v>0</v>
      </c>
      <c r="CX22" s="13">
        <v>1</v>
      </c>
      <c r="CY22" s="13">
        <v>0</v>
      </c>
      <c r="CZ22" s="13">
        <v>65</v>
      </c>
      <c r="DB22" s="13">
        <v>11</v>
      </c>
      <c r="DC22" s="13"/>
      <c r="DD22" s="13"/>
      <c r="DE22" s="13"/>
      <c r="DF22" s="13">
        <v>11</v>
      </c>
      <c r="DH22" s="13"/>
      <c r="DI22" s="13"/>
      <c r="DJ22" s="13"/>
      <c r="DK22" s="13">
        <v>1</v>
      </c>
      <c r="DL22" s="13">
        <v>1</v>
      </c>
      <c r="DN22" s="13"/>
      <c r="DO22" s="13">
        <v>2</v>
      </c>
      <c r="DP22" s="13">
        <v>17</v>
      </c>
      <c r="DQ22" s="13">
        <v>24</v>
      </c>
      <c r="DR22" s="13">
        <v>42</v>
      </c>
      <c r="DT22" s="13">
        <v>3</v>
      </c>
      <c r="DU22" s="13">
        <v>3</v>
      </c>
      <c r="DV22" s="13">
        <v>35</v>
      </c>
      <c r="DW22" s="13">
        <v>19</v>
      </c>
      <c r="DX22" s="13">
        <v>60</v>
      </c>
      <c r="DZ22" s="13"/>
      <c r="EA22" s="13"/>
      <c r="EB22" s="13"/>
      <c r="EC22" s="13"/>
      <c r="ED22" s="13"/>
    </row>
    <row r="23" spans="1:134">
      <c r="A23" s="13" t="s">
        <v>37</v>
      </c>
      <c r="B23" s="13" t="s">
        <v>126</v>
      </c>
      <c r="C23" s="178"/>
      <c r="D23" s="13">
        <v>45</v>
      </c>
      <c r="E23" s="13">
        <v>79</v>
      </c>
      <c r="F23" s="13">
        <v>367</v>
      </c>
      <c r="G23" s="13">
        <v>67</v>
      </c>
      <c r="H23" s="13">
        <v>557</v>
      </c>
      <c r="I23" s="178"/>
      <c r="J23" s="13">
        <v>69</v>
      </c>
      <c r="K23" s="13">
        <v>0</v>
      </c>
      <c r="L23" s="13">
        <v>0</v>
      </c>
      <c r="M23" s="13">
        <v>0</v>
      </c>
      <c r="N23" s="13">
        <v>69</v>
      </c>
      <c r="O23" s="178"/>
      <c r="P23" s="13">
        <v>24</v>
      </c>
      <c r="Q23" s="13">
        <v>87</v>
      </c>
      <c r="R23" s="13">
        <v>846</v>
      </c>
      <c r="S23" s="13">
        <v>126</v>
      </c>
      <c r="T23" s="13">
        <v>1081</v>
      </c>
      <c r="V23" s="13">
        <v>79</v>
      </c>
      <c r="W23" s="13">
        <v>0</v>
      </c>
      <c r="X23" s="13">
        <v>0</v>
      </c>
      <c r="Y23" s="13">
        <v>0</v>
      </c>
      <c r="Z23" s="13">
        <v>79</v>
      </c>
      <c r="AA23" s="178"/>
      <c r="AB23" s="13">
        <v>20</v>
      </c>
      <c r="AC23" s="13">
        <v>149</v>
      </c>
      <c r="AD23" s="13">
        <v>1886</v>
      </c>
      <c r="AE23" s="13">
        <v>354</v>
      </c>
      <c r="AF23" s="13">
        <v>2381</v>
      </c>
      <c r="AH23" s="13">
        <v>47</v>
      </c>
      <c r="AI23" s="13">
        <v>0</v>
      </c>
      <c r="AJ23" s="13">
        <v>0</v>
      </c>
      <c r="AK23" s="13">
        <v>0</v>
      </c>
      <c r="AL23" s="13">
        <v>47</v>
      </c>
      <c r="AM23" s="178"/>
      <c r="AN23" s="13">
        <v>15</v>
      </c>
      <c r="AO23" s="13">
        <v>25</v>
      </c>
      <c r="AP23" s="13">
        <v>67</v>
      </c>
      <c r="AQ23" s="13">
        <v>2</v>
      </c>
      <c r="AR23" s="13">
        <v>109</v>
      </c>
      <c r="AT23" s="13">
        <v>44</v>
      </c>
      <c r="AU23" s="13">
        <v>0</v>
      </c>
      <c r="AV23" s="13">
        <v>0</v>
      </c>
      <c r="AW23" s="13">
        <v>0</v>
      </c>
      <c r="AX23" s="13">
        <v>44</v>
      </c>
      <c r="AY23" s="178"/>
      <c r="AZ23" s="13">
        <v>23</v>
      </c>
      <c r="BA23" s="13">
        <v>53</v>
      </c>
      <c r="BB23" s="13">
        <v>246</v>
      </c>
      <c r="BC23" s="13">
        <v>24</v>
      </c>
      <c r="BD23" s="13">
        <v>344</v>
      </c>
      <c r="BE23" s="178"/>
      <c r="BF23" s="13">
        <v>14</v>
      </c>
      <c r="BG23" s="13"/>
      <c r="BH23" s="13"/>
      <c r="BI23" s="13"/>
      <c r="BJ23" s="13">
        <v>14</v>
      </c>
      <c r="BK23" s="178"/>
      <c r="BL23" s="13">
        <v>8</v>
      </c>
      <c r="BM23" s="13">
        <v>27</v>
      </c>
      <c r="BN23" s="13">
        <v>31</v>
      </c>
      <c r="BO23" s="13">
        <v>2</v>
      </c>
      <c r="BP23" s="13">
        <v>68</v>
      </c>
      <c r="BR23" s="13">
        <v>0</v>
      </c>
      <c r="BS23" s="13">
        <v>10</v>
      </c>
      <c r="BT23" s="13">
        <v>10</v>
      </c>
      <c r="BU23" s="13">
        <v>0</v>
      </c>
      <c r="BV23" s="13">
        <v>20</v>
      </c>
      <c r="BW23" s="178"/>
      <c r="BX23" s="13"/>
      <c r="BY23" s="13"/>
      <c r="BZ23" s="13"/>
      <c r="CA23" s="13"/>
      <c r="CB23" s="13"/>
      <c r="CC23" s="178"/>
      <c r="CD23" s="13"/>
      <c r="CE23" s="13">
        <v>1</v>
      </c>
      <c r="CF23" s="13"/>
      <c r="CG23" s="13"/>
      <c r="CH23" s="13">
        <v>1</v>
      </c>
      <c r="CI23" s="178"/>
      <c r="CJ23" s="13">
        <v>1</v>
      </c>
      <c r="CK23" s="13"/>
      <c r="CL23" s="13"/>
      <c r="CM23" s="13"/>
      <c r="CN23" s="13">
        <v>1</v>
      </c>
      <c r="CO23" s="178"/>
      <c r="CP23" s="13">
        <v>1</v>
      </c>
      <c r="CQ23" s="13"/>
      <c r="CR23" s="13"/>
      <c r="CS23" s="13"/>
      <c r="CT23" s="13">
        <v>1</v>
      </c>
      <c r="CU23" s="178"/>
      <c r="CV23" s="13">
        <v>18</v>
      </c>
      <c r="CW23" s="13">
        <v>0</v>
      </c>
      <c r="CX23" s="13">
        <v>0</v>
      </c>
      <c r="CY23" s="13">
        <v>0</v>
      </c>
      <c r="CZ23" s="13">
        <v>18</v>
      </c>
      <c r="DB23" s="13">
        <v>2</v>
      </c>
      <c r="DC23" s="13"/>
      <c r="DD23" s="13"/>
      <c r="DE23" s="13"/>
      <c r="DF23" s="13">
        <v>2</v>
      </c>
      <c r="DH23" s="13"/>
      <c r="DI23" s="13"/>
      <c r="DJ23" s="13"/>
      <c r="DK23" s="13">
        <v>1</v>
      </c>
      <c r="DL23" s="13">
        <v>1</v>
      </c>
      <c r="DN23" s="13"/>
      <c r="DO23" s="13"/>
      <c r="DP23" s="13"/>
      <c r="DQ23" s="13"/>
      <c r="DR23" s="13"/>
      <c r="DT23" s="13"/>
      <c r="DU23" s="13"/>
      <c r="DV23" s="13">
        <v>3</v>
      </c>
      <c r="DW23" s="13">
        <v>2</v>
      </c>
      <c r="DX23" s="13">
        <v>5</v>
      </c>
      <c r="DZ23" s="13"/>
      <c r="EA23" s="13"/>
      <c r="EB23" s="13"/>
      <c r="EC23" s="13"/>
      <c r="ED23" s="13"/>
    </row>
    <row r="24" spans="1:134">
      <c r="A24" s="13" t="s">
        <v>39</v>
      </c>
      <c r="B24" s="13" t="s">
        <v>127</v>
      </c>
      <c r="C24" s="178"/>
      <c r="D24" s="13">
        <v>12</v>
      </c>
      <c r="E24" s="13">
        <v>49</v>
      </c>
      <c r="F24" s="13">
        <v>320</v>
      </c>
      <c r="G24" s="13">
        <v>89</v>
      </c>
      <c r="H24" s="13">
        <v>469</v>
      </c>
      <c r="I24" s="178"/>
      <c r="J24" s="13">
        <v>97</v>
      </c>
      <c r="K24" s="13">
        <v>0</v>
      </c>
      <c r="L24" s="13">
        <v>0</v>
      </c>
      <c r="M24" s="13">
        <v>0</v>
      </c>
      <c r="N24" s="13">
        <v>97</v>
      </c>
      <c r="O24" s="178"/>
      <c r="P24" s="13">
        <v>9</v>
      </c>
      <c r="Q24" s="13">
        <v>120</v>
      </c>
      <c r="R24" s="13">
        <v>982</v>
      </c>
      <c r="S24" s="13">
        <v>270</v>
      </c>
      <c r="T24" s="13">
        <v>1372</v>
      </c>
      <c r="V24" s="13">
        <v>146</v>
      </c>
      <c r="W24" s="13">
        <v>3</v>
      </c>
      <c r="X24" s="13">
        <v>0</v>
      </c>
      <c r="Y24" s="13">
        <v>0</v>
      </c>
      <c r="Z24" s="13">
        <v>147</v>
      </c>
      <c r="AA24" s="178"/>
      <c r="AB24" s="13">
        <v>9</v>
      </c>
      <c r="AC24" s="13">
        <v>125</v>
      </c>
      <c r="AD24" s="13">
        <v>1587</v>
      </c>
      <c r="AE24" s="13">
        <v>418</v>
      </c>
      <c r="AF24" s="13">
        <v>2111</v>
      </c>
      <c r="AH24" s="13">
        <v>51</v>
      </c>
      <c r="AI24" s="13">
        <v>0</v>
      </c>
      <c r="AJ24" s="13">
        <v>0</v>
      </c>
      <c r="AK24" s="13">
        <v>0</v>
      </c>
      <c r="AL24" s="13">
        <v>51</v>
      </c>
      <c r="AM24" s="178"/>
      <c r="AN24" s="13">
        <v>3</v>
      </c>
      <c r="AO24" s="13">
        <v>10</v>
      </c>
      <c r="AP24" s="13">
        <v>42</v>
      </c>
      <c r="AQ24" s="13">
        <v>14</v>
      </c>
      <c r="AR24" s="13">
        <v>69</v>
      </c>
      <c r="AT24" s="13">
        <v>264</v>
      </c>
      <c r="AU24" s="13">
        <v>0</v>
      </c>
      <c r="AV24" s="13">
        <v>0</v>
      </c>
      <c r="AW24" s="13">
        <v>0</v>
      </c>
      <c r="AX24" s="13">
        <v>264</v>
      </c>
      <c r="AY24" s="178"/>
      <c r="AZ24" s="13">
        <v>4</v>
      </c>
      <c r="BA24" s="13">
        <v>33</v>
      </c>
      <c r="BB24" s="13">
        <v>151</v>
      </c>
      <c r="BC24" s="13">
        <v>21</v>
      </c>
      <c r="BD24" s="13">
        <v>205</v>
      </c>
      <c r="BE24" s="178"/>
      <c r="BF24" s="13">
        <v>21</v>
      </c>
      <c r="BG24" s="13"/>
      <c r="BH24" s="13"/>
      <c r="BI24" s="13"/>
      <c r="BJ24" s="13">
        <v>21</v>
      </c>
      <c r="BK24" s="178"/>
      <c r="BL24" s="13">
        <v>9</v>
      </c>
      <c r="BM24" s="13">
        <v>14</v>
      </c>
      <c r="BN24" s="13">
        <v>42</v>
      </c>
      <c r="BO24" s="13">
        <v>1</v>
      </c>
      <c r="BP24" s="13">
        <v>63</v>
      </c>
      <c r="BR24" s="13">
        <v>1</v>
      </c>
      <c r="BS24" s="13">
        <v>7</v>
      </c>
      <c r="BT24" s="13">
        <v>21</v>
      </c>
      <c r="BU24" s="13">
        <v>0</v>
      </c>
      <c r="BV24" s="13">
        <v>28</v>
      </c>
      <c r="BW24" s="178"/>
      <c r="BX24" s="13">
        <v>7</v>
      </c>
      <c r="BY24" s="13">
        <v>1</v>
      </c>
      <c r="BZ24" s="13">
        <v>8</v>
      </c>
      <c r="CA24" s="13">
        <v>0</v>
      </c>
      <c r="CB24" s="13">
        <v>16</v>
      </c>
      <c r="CC24" s="178"/>
      <c r="CD24" s="13"/>
      <c r="CE24" s="13"/>
      <c r="CF24" s="13">
        <v>6</v>
      </c>
      <c r="CG24" s="13"/>
      <c r="CH24" s="13">
        <v>6</v>
      </c>
      <c r="CI24" s="178"/>
      <c r="CJ24" s="13"/>
      <c r="CK24" s="13"/>
      <c r="CL24" s="13"/>
      <c r="CM24" s="13"/>
      <c r="CN24" s="13"/>
      <c r="CO24" s="178"/>
      <c r="CP24" s="13">
        <v>6</v>
      </c>
      <c r="CQ24" s="13"/>
      <c r="CR24" s="13"/>
      <c r="CS24" s="13"/>
      <c r="CT24" s="13">
        <v>6</v>
      </c>
      <c r="CU24" s="178"/>
      <c r="CV24" s="13">
        <v>58</v>
      </c>
      <c r="CW24" s="13">
        <v>0</v>
      </c>
      <c r="CX24" s="13">
        <v>0</v>
      </c>
      <c r="CY24" s="13">
        <v>0</v>
      </c>
      <c r="CZ24" s="13">
        <v>58</v>
      </c>
      <c r="DB24" s="13">
        <v>5</v>
      </c>
      <c r="DC24" s="13"/>
      <c r="DD24" s="13"/>
      <c r="DE24" s="13"/>
      <c r="DF24" s="13">
        <v>5</v>
      </c>
      <c r="DH24" s="13"/>
      <c r="DI24" s="13"/>
      <c r="DJ24" s="13"/>
      <c r="DK24" s="13"/>
      <c r="DL24" s="13"/>
      <c r="DN24" s="13"/>
      <c r="DO24" s="13"/>
      <c r="DP24" s="13"/>
      <c r="DQ24" s="13"/>
      <c r="DR24" s="13"/>
      <c r="DT24" s="13"/>
      <c r="DU24" s="13"/>
      <c r="DV24" s="13">
        <v>1</v>
      </c>
      <c r="DW24" s="13">
        <v>3</v>
      </c>
      <c r="DX24" s="13">
        <v>4</v>
      </c>
      <c r="DZ24" s="13"/>
      <c r="EA24" s="13"/>
      <c r="EB24" s="13"/>
      <c r="EC24" s="13"/>
      <c r="ED24" s="13"/>
    </row>
    <row r="25" spans="1:134">
      <c r="A25" s="13" t="s">
        <v>41</v>
      </c>
      <c r="B25" s="13" t="s">
        <v>128</v>
      </c>
      <c r="C25" s="178"/>
      <c r="D25" s="13">
        <v>11</v>
      </c>
      <c r="E25" s="13">
        <v>61</v>
      </c>
      <c r="F25" s="13">
        <v>244</v>
      </c>
      <c r="G25" s="13">
        <v>60</v>
      </c>
      <c r="H25" s="13">
        <v>376</v>
      </c>
      <c r="I25" s="178"/>
      <c r="J25" s="13">
        <v>51</v>
      </c>
      <c r="K25" s="13">
        <v>0</v>
      </c>
      <c r="L25" s="13">
        <v>0</v>
      </c>
      <c r="M25" s="13">
        <v>0</v>
      </c>
      <c r="N25" s="13">
        <v>51</v>
      </c>
      <c r="O25" s="178"/>
      <c r="P25" s="13">
        <v>12</v>
      </c>
      <c r="Q25" s="13">
        <v>117</v>
      </c>
      <c r="R25" s="13">
        <v>940</v>
      </c>
      <c r="S25" s="13">
        <v>192</v>
      </c>
      <c r="T25" s="13">
        <v>1250</v>
      </c>
      <c r="V25" s="13">
        <v>96</v>
      </c>
      <c r="W25" s="13">
        <v>2</v>
      </c>
      <c r="X25" s="13">
        <v>0</v>
      </c>
      <c r="Y25" s="13">
        <v>0</v>
      </c>
      <c r="Z25" s="13">
        <v>98</v>
      </c>
      <c r="AA25" s="178"/>
      <c r="AB25" s="13">
        <v>4</v>
      </c>
      <c r="AC25" s="13">
        <v>83</v>
      </c>
      <c r="AD25" s="13">
        <v>781</v>
      </c>
      <c r="AE25" s="13">
        <v>161</v>
      </c>
      <c r="AF25" s="13">
        <v>1018</v>
      </c>
      <c r="AH25" s="13">
        <v>39</v>
      </c>
      <c r="AI25" s="13">
        <v>2</v>
      </c>
      <c r="AJ25" s="13">
        <v>0</v>
      </c>
      <c r="AK25" s="13">
        <v>0</v>
      </c>
      <c r="AL25" s="13">
        <v>41</v>
      </c>
      <c r="AM25" s="178"/>
      <c r="AN25" s="13">
        <v>6</v>
      </c>
      <c r="AO25" s="13">
        <v>28</v>
      </c>
      <c r="AP25" s="13">
        <v>77</v>
      </c>
      <c r="AQ25" s="13">
        <v>17</v>
      </c>
      <c r="AR25" s="13">
        <v>128</v>
      </c>
      <c r="AT25" s="13">
        <v>307</v>
      </c>
      <c r="AU25" s="13">
        <v>1</v>
      </c>
      <c r="AV25" s="13">
        <v>0</v>
      </c>
      <c r="AW25" s="13">
        <v>0</v>
      </c>
      <c r="AX25" s="13">
        <v>308</v>
      </c>
      <c r="AY25" s="178"/>
      <c r="AZ25" s="13">
        <v>51</v>
      </c>
      <c r="BA25" s="13">
        <v>50</v>
      </c>
      <c r="BB25" s="13">
        <v>185</v>
      </c>
      <c r="BC25" s="13">
        <v>20</v>
      </c>
      <c r="BD25" s="13">
        <v>304</v>
      </c>
      <c r="BE25" s="178"/>
      <c r="BF25" s="13">
        <v>30</v>
      </c>
      <c r="BG25" s="13">
        <v>1</v>
      </c>
      <c r="BH25" s="13"/>
      <c r="BI25" s="13"/>
      <c r="BJ25" s="13">
        <v>30</v>
      </c>
      <c r="BK25" s="178"/>
      <c r="BL25" s="13">
        <v>13</v>
      </c>
      <c r="BM25" s="13">
        <v>24</v>
      </c>
      <c r="BN25" s="13">
        <v>28</v>
      </c>
      <c r="BO25" s="13">
        <v>0</v>
      </c>
      <c r="BP25" s="13">
        <v>63</v>
      </c>
      <c r="BR25" s="13">
        <v>5</v>
      </c>
      <c r="BS25" s="13">
        <v>13</v>
      </c>
      <c r="BT25" s="13">
        <v>23</v>
      </c>
      <c r="BU25" s="13">
        <v>0</v>
      </c>
      <c r="BV25" s="13">
        <v>40</v>
      </c>
      <c r="BW25" s="178"/>
      <c r="BX25" s="13">
        <v>6</v>
      </c>
      <c r="BY25" s="13">
        <v>0</v>
      </c>
      <c r="BZ25" s="13">
        <v>8</v>
      </c>
      <c r="CA25" s="13">
        <v>0</v>
      </c>
      <c r="CB25" s="13">
        <v>14</v>
      </c>
      <c r="CC25" s="178"/>
      <c r="CD25" s="13"/>
      <c r="CE25" s="13">
        <v>2</v>
      </c>
      <c r="CF25" s="13">
        <v>1</v>
      </c>
      <c r="CG25" s="13"/>
      <c r="CH25" s="13">
        <v>3</v>
      </c>
      <c r="CI25" s="178"/>
      <c r="CJ25" s="13"/>
      <c r="CK25" s="13"/>
      <c r="CL25" s="13"/>
      <c r="CM25" s="13"/>
      <c r="CN25" s="13"/>
      <c r="CO25" s="178"/>
      <c r="CP25" s="13"/>
      <c r="CQ25" s="13"/>
      <c r="CR25" s="13"/>
      <c r="CS25" s="13"/>
      <c r="CT25" s="13"/>
      <c r="CU25" s="178"/>
      <c r="CV25" s="13">
        <v>23</v>
      </c>
      <c r="CW25" s="13">
        <v>0</v>
      </c>
      <c r="CX25" s="13">
        <v>0</v>
      </c>
      <c r="CY25" s="13">
        <v>0</v>
      </c>
      <c r="CZ25" s="13">
        <v>23</v>
      </c>
      <c r="DB25" s="13">
        <v>2</v>
      </c>
      <c r="DC25" s="13"/>
      <c r="DD25" s="13"/>
      <c r="DE25" s="13"/>
      <c r="DF25" s="13">
        <v>2</v>
      </c>
      <c r="DH25" s="13"/>
      <c r="DI25" s="13"/>
      <c r="DJ25" s="13"/>
      <c r="DK25" s="13">
        <v>1</v>
      </c>
      <c r="DL25" s="13">
        <v>1</v>
      </c>
      <c r="DN25" s="13"/>
      <c r="DO25" s="13"/>
      <c r="DP25" s="13">
        <v>4</v>
      </c>
      <c r="DQ25" s="13">
        <v>6</v>
      </c>
      <c r="DR25" s="13">
        <v>10</v>
      </c>
      <c r="DT25" s="13"/>
      <c r="DU25" s="13"/>
      <c r="DV25" s="13">
        <v>31</v>
      </c>
      <c r="DW25" s="13">
        <v>18</v>
      </c>
      <c r="DX25" s="13">
        <v>49</v>
      </c>
      <c r="DZ25" s="13"/>
      <c r="EA25" s="13"/>
      <c r="EB25" s="13"/>
      <c r="EC25" s="13"/>
      <c r="ED25" s="13"/>
    </row>
    <row r="26" spans="1:134">
      <c r="A26" s="13" t="s">
        <v>43</v>
      </c>
      <c r="B26" s="13" t="s">
        <v>129</v>
      </c>
      <c r="C26" s="178"/>
      <c r="D26" s="13">
        <v>8</v>
      </c>
      <c r="E26" s="13">
        <v>42</v>
      </c>
      <c r="F26" s="13">
        <v>215</v>
      </c>
      <c r="G26" s="13">
        <v>54</v>
      </c>
      <c r="H26" s="13">
        <v>319</v>
      </c>
      <c r="I26" s="178"/>
      <c r="J26" s="13">
        <v>44</v>
      </c>
      <c r="K26" s="13">
        <v>0</v>
      </c>
      <c r="L26" s="13">
        <v>0</v>
      </c>
      <c r="M26" s="13">
        <v>0</v>
      </c>
      <c r="N26" s="13">
        <v>44</v>
      </c>
      <c r="O26" s="178"/>
      <c r="P26" s="13">
        <v>3</v>
      </c>
      <c r="Q26" s="13">
        <v>39</v>
      </c>
      <c r="R26" s="13">
        <v>566</v>
      </c>
      <c r="S26" s="13">
        <v>116</v>
      </c>
      <c r="T26" s="13">
        <v>717</v>
      </c>
      <c r="V26" s="13">
        <v>47</v>
      </c>
      <c r="W26" s="13">
        <v>0</v>
      </c>
      <c r="X26" s="13">
        <v>0</v>
      </c>
      <c r="Y26" s="13">
        <v>0</v>
      </c>
      <c r="Z26" s="13">
        <v>47</v>
      </c>
      <c r="AA26" s="178"/>
      <c r="AB26" s="13">
        <v>3</v>
      </c>
      <c r="AC26" s="13">
        <v>75</v>
      </c>
      <c r="AD26" s="13">
        <v>818</v>
      </c>
      <c r="AE26" s="13">
        <v>188</v>
      </c>
      <c r="AF26" s="13">
        <v>1071</v>
      </c>
      <c r="AH26" s="13">
        <v>35</v>
      </c>
      <c r="AI26" s="13">
        <v>0</v>
      </c>
      <c r="AJ26" s="13">
        <v>0</v>
      </c>
      <c r="AK26" s="13">
        <v>0</v>
      </c>
      <c r="AL26" s="13">
        <v>35</v>
      </c>
      <c r="AM26" s="178"/>
      <c r="AN26" s="13">
        <v>7</v>
      </c>
      <c r="AO26" s="13">
        <v>21</v>
      </c>
      <c r="AP26" s="13">
        <v>65</v>
      </c>
      <c r="AQ26" s="13">
        <v>16</v>
      </c>
      <c r="AR26" s="13">
        <v>108</v>
      </c>
      <c r="AT26" s="13">
        <v>8</v>
      </c>
      <c r="AU26" s="13">
        <v>0</v>
      </c>
      <c r="AV26" s="13">
        <v>0</v>
      </c>
      <c r="AW26" s="13">
        <v>0</v>
      </c>
      <c r="AX26" s="13">
        <v>8</v>
      </c>
      <c r="AY26" s="178"/>
      <c r="AZ26" s="13">
        <v>0</v>
      </c>
      <c r="BA26" s="13">
        <v>13</v>
      </c>
      <c r="BB26" s="13">
        <v>58</v>
      </c>
      <c r="BC26" s="13">
        <v>7</v>
      </c>
      <c r="BD26" s="13">
        <v>78</v>
      </c>
      <c r="BE26" s="178"/>
      <c r="BF26" s="13">
        <v>17</v>
      </c>
      <c r="BG26" s="13"/>
      <c r="BH26" s="13"/>
      <c r="BI26" s="13"/>
      <c r="BJ26" s="13">
        <v>17</v>
      </c>
      <c r="BK26" s="178"/>
      <c r="BL26" s="13">
        <v>8</v>
      </c>
      <c r="BM26" s="13">
        <v>15</v>
      </c>
      <c r="BN26" s="13">
        <v>53</v>
      </c>
      <c r="BO26" s="13">
        <v>1</v>
      </c>
      <c r="BP26" s="13">
        <v>76</v>
      </c>
      <c r="BR26" s="13">
        <v>1</v>
      </c>
      <c r="BS26" s="13">
        <v>7</v>
      </c>
      <c r="BT26" s="13">
        <v>7</v>
      </c>
      <c r="BU26" s="13">
        <v>0</v>
      </c>
      <c r="BV26" s="13">
        <v>15</v>
      </c>
      <c r="BW26" s="178"/>
      <c r="BX26" s="13"/>
      <c r="BY26" s="13"/>
      <c r="BZ26" s="13"/>
      <c r="CA26" s="13"/>
      <c r="CB26" s="13"/>
      <c r="CC26" s="178"/>
      <c r="CD26" s="13"/>
      <c r="CE26" s="13"/>
      <c r="CF26" s="13">
        <v>1</v>
      </c>
      <c r="CG26" s="13"/>
      <c r="CH26" s="13">
        <v>1</v>
      </c>
      <c r="CI26" s="178"/>
      <c r="CJ26" s="13"/>
      <c r="CK26" s="13"/>
      <c r="CL26" s="13"/>
      <c r="CM26" s="13"/>
      <c r="CN26" s="13"/>
      <c r="CO26" s="178"/>
      <c r="CP26" s="13"/>
      <c r="CQ26" s="13"/>
      <c r="CR26" s="13"/>
      <c r="CS26" s="13"/>
      <c r="CT26" s="13"/>
      <c r="CU26" s="178"/>
      <c r="CV26" s="13">
        <v>12</v>
      </c>
      <c r="CW26" s="13">
        <v>0</v>
      </c>
      <c r="CX26" s="13">
        <v>0</v>
      </c>
      <c r="CY26" s="13">
        <v>0</v>
      </c>
      <c r="CZ26" s="13">
        <v>12</v>
      </c>
      <c r="DB26" s="13">
        <v>2</v>
      </c>
      <c r="DC26" s="13"/>
      <c r="DD26" s="13"/>
      <c r="DE26" s="13"/>
      <c r="DF26" s="13">
        <v>2</v>
      </c>
      <c r="DH26" s="13"/>
      <c r="DI26" s="13"/>
      <c r="DJ26" s="13">
        <v>4</v>
      </c>
      <c r="DK26" s="13">
        <v>10</v>
      </c>
      <c r="DL26" s="13">
        <v>14</v>
      </c>
      <c r="DN26" s="13"/>
      <c r="DO26" s="13"/>
      <c r="DP26" s="13">
        <v>3</v>
      </c>
      <c r="DQ26" s="13">
        <v>4</v>
      </c>
      <c r="DR26" s="13">
        <v>7</v>
      </c>
      <c r="DT26" s="13"/>
      <c r="DU26" s="13">
        <v>1</v>
      </c>
      <c r="DV26" s="13">
        <v>1</v>
      </c>
      <c r="DW26" s="13">
        <v>9</v>
      </c>
      <c r="DX26" s="13">
        <v>11</v>
      </c>
      <c r="DZ26" s="13"/>
      <c r="EA26" s="13"/>
      <c r="EB26" s="13">
        <v>6</v>
      </c>
      <c r="EC26" s="13">
        <v>11</v>
      </c>
      <c r="ED26" s="13">
        <v>17</v>
      </c>
    </row>
    <row r="27" spans="1:134">
      <c r="A27" s="13" t="s">
        <v>17</v>
      </c>
      <c r="B27" s="13" t="s">
        <v>130</v>
      </c>
      <c r="C27" s="178"/>
      <c r="D27" s="13">
        <v>11</v>
      </c>
      <c r="E27" s="13">
        <v>25</v>
      </c>
      <c r="F27" s="13">
        <v>147</v>
      </c>
      <c r="G27" s="13">
        <v>31</v>
      </c>
      <c r="H27" s="13">
        <v>214</v>
      </c>
      <c r="I27" s="178"/>
      <c r="J27" s="13">
        <v>16</v>
      </c>
      <c r="K27" s="13">
        <v>0</v>
      </c>
      <c r="L27" s="13">
        <v>0</v>
      </c>
      <c r="M27" s="13">
        <v>0</v>
      </c>
      <c r="N27" s="13">
        <v>16</v>
      </c>
      <c r="O27" s="178"/>
      <c r="P27" s="13">
        <v>16</v>
      </c>
      <c r="Q27" s="13">
        <v>33</v>
      </c>
      <c r="R27" s="13">
        <v>445</v>
      </c>
      <c r="S27" s="13">
        <v>93</v>
      </c>
      <c r="T27" s="13">
        <v>584</v>
      </c>
      <c r="V27" s="13">
        <v>22</v>
      </c>
      <c r="W27" s="13">
        <v>0</v>
      </c>
      <c r="X27" s="13">
        <v>0</v>
      </c>
      <c r="Y27" s="13">
        <v>0</v>
      </c>
      <c r="Z27" s="13">
        <v>22</v>
      </c>
      <c r="AA27" s="178"/>
      <c r="AB27" s="13">
        <v>11</v>
      </c>
      <c r="AC27" s="13">
        <v>26</v>
      </c>
      <c r="AD27" s="13">
        <v>414</v>
      </c>
      <c r="AE27" s="13">
        <v>61</v>
      </c>
      <c r="AF27" s="13">
        <v>509</v>
      </c>
      <c r="AH27" s="13">
        <v>6</v>
      </c>
      <c r="AI27" s="13">
        <v>0</v>
      </c>
      <c r="AJ27" s="13">
        <v>0</v>
      </c>
      <c r="AK27" s="13">
        <v>0</v>
      </c>
      <c r="AL27" s="13">
        <v>6</v>
      </c>
      <c r="AM27" s="178"/>
      <c r="AN27" s="13">
        <v>6</v>
      </c>
      <c r="AO27" s="13">
        <v>8</v>
      </c>
      <c r="AP27" s="13">
        <v>50</v>
      </c>
      <c r="AQ27" s="13">
        <v>4</v>
      </c>
      <c r="AR27" s="13">
        <v>68</v>
      </c>
      <c r="AT27" s="13">
        <v>24</v>
      </c>
      <c r="AU27" s="13">
        <v>0</v>
      </c>
      <c r="AV27" s="13">
        <v>0</v>
      </c>
      <c r="AW27" s="13">
        <v>0</v>
      </c>
      <c r="AX27" s="13">
        <v>24</v>
      </c>
      <c r="AY27" s="178"/>
      <c r="AZ27" s="13">
        <v>43</v>
      </c>
      <c r="BA27" s="13">
        <v>17</v>
      </c>
      <c r="BB27" s="13">
        <v>101</v>
      </c>
      <c r="BC27" s="13">
        <v>24</v>
      </c>
      <c r="BD27" s="13">
        <v>185</v>
      </c>
      <c r="BE27" s="178"/>
      <c r="BF27" s="13">
        <v>3</v>
      </c>
      <c r="BG27" s="13"/>
      <c r="BH27" s="13"/>
      <c r="BI27" s="13"/>
      <c r="BJ27" s="13">
        <v>3</v>
      </c>
      <c r="BK27" s="178"/>
      <c r="BL27" s="13">
        <v>12</v>
      </c>
      <c r="BM27" s="13">
        <v>6</v>
      </c>
      <c r="BN27" s="13">
        <v>16</v>
      </c>
      <c r="BO27" s="13">
        <v>0</v>
      </c>
      <c r="BP27" s="13">
        <v>34</v>
      </c>
      <c r="BR27" s="13">
        <v>1</v>
      </c>
      <c r="BS27" s="13">
        <v>1</v>
      </c>
      <c r="BT27" s="13">
        <v>1</v>
      </c>
      <c r="BU27" s="13">
        <v>0</v>
      </c>
      <c r="BV27" s="13">
        <v>3</v>
      </c>
      <c r="BW27" s="178"/>
      <c r="BX27" s="13"/>
      <c r="BY27" s="13"/>
      <c r="BZ27" s="13"/>
      <c r="CA27" s="13"/>
      <c r="CB27" s="13"/>
      <c r="CC27" s="178"/>
      <c r="CD27" s="13"/>
      <c r="CE27" s="13"/>
      <c r="CF27" s="13"/>
      <c r="CG27" s="13"/>
      <c r="CH27" s="13"/>
      <c r="CI27" s="178"/>
      <c r="CJ27" s="13"/>
      <c r="CK27" s="13"/>
      <c r="CL27" s="13"/>
      <c r="CM27" s="13"/>
      <c r="CN27" s="13"/>
      <c r="CO27" s="178"/>
      <c r="CP27" s="13"/>
      <c r="CQ27" s="13"/>
      <c r="CR27" s="13"/>
      <c r="CS27" s="13"/>
      <c r="CT27" s="13"/>
      <c r="CU27" s="178"/>
      <c r="CV27" s="13">
        <v>4</v>
      </c>
      <c r="CW27" s="13">
        <v>0</v>
      </c>
      <c r="CX27" s="13">
        <v>0</v>
      </c>
      <c r="CY27" s="13">
        <v>0</v>
      </c>
      <c r="CZ27" s="13">
        <v>4</v>
      </c>
      <c r="DB27" s="13">
        <v>1</v>
      </c>
      <c r="DC27" s="13"/>
      <c r="DD27" s="13"/>
      <c r="DE27" s="13"/>
      <c r="DF27" s="13">
        <v>1</v>
      </c>
      <c r="DH27" s="13"/>
      <c r="DI27" s="13"/>
      <c r="DJ27" s="13"/>
      <c r="DK27" s="13"/>
      <c r="DL27" s="13"/>
      <c r="DN27" s="13"/>
      <c r="DO27" s="13"/>
      <c r="DP27" s="13"/>
      <c r="DQ27" s="13"/>
      <c r="DR27" s="13"/>
      <c r="DT27" s="13"/>
      <c r="DU27" s="13"/>
      <c r="DV27" s="13">
        <v>6</v>
      </c>
      <c r="DW27" s="13">
        <v>11</v>
      </c>
      <c r="DX27" s="13">
        <v>17</v>
      </c>
      <c r="DZ27" s="13"/>
      <c r="EA27" s="13"/>
      <c r="EB27" s="13"/>
      <c r="EC27" s="13"/>
      <c r="ED27" s="13"/>
    </row>
    <row r="28" spans="1:134">
      <c r="A28" s="13" t="s">
        <v>252</v>
      </c>
      <c r="B28" s="13" t="s">
        <v>45</v>
      </c>
      <c r="C28" s="178"/>
      <c r="D28" s="13">
        <v>6</v>
      </c>
      <c r="E28" s="13">
        <v>33</v>
      </c>
      <c r="F28" s="13">
        <v>169</v>
      </c>
      <c r="G28" s="13">
        <v>24</v>
      </c>
      <c r="H28" s="13">
        <v>232</v>
      </c>
      <c r="I28" s="178"/>
      <c r="J28" s="13">
        <v>29</v>
      </c>
      <c r="K28" s="13">
        <v>0</v>
      </c>
      <c r="L28" s="13">
        <v>0</v>
      </c>
      <c r="M28" s="13">
        <v>0</v>
      </c>
      <c r="N28" s="13">
        <v>29</v>
      </c>
      <c r="O28" s="178"/>
      <c r="P28" s="13">
        <v>9</v>
      </c>
      <c r="Q28" s="13">
        <v>96</v>
      </c>
      <c r="R28" s="13">
        <v>883</v>
      </c>
      <c r="S28" s="13">
        <v>117</v>
      </c>
      <c r="T28" s="13">
        <v>1099</v>
      </c>
      <c r="V28" s="13">
        <v>41</v>
      </c>
      <c r="W28" s="13">
        <v>1</v>
      </c>
      <c r="X28" s="13">
        <v>0</v>
      </c>
      <c r="Y28" s="13">
        <v>0</v>
      </c>
      <c r="Z28" s="13">
        <v>42</v>
      </c>
      <c r="AA28" s="178"/>
      <c r="AB28" s="13">
        <v>10</v>
      </c>
      <c r="AC28" s="13">
        <v>116</v>
      </c>
      <c r="AD28" s="13">
        <v>1040</v>
      </c>
      <c r="AE28" s="13">
        <v>148</v>
      </c>
      <c r="AF28" s="13">
        <v>1303</v>
      </c>
      <c r="AH28" s="13">
        <v>13</v>
      </c>
      <c r="AI28" s="13">
        <v>0</v>
      </c>
      <c r="AJ28" s="13">
        <v>0</v>
      </c>
      <c r="AK28" s="13">
        <v>0</v>
      </c>
      <c r="AL28" s="13">
        <v>13</v>
      </c>
      <c r="AM28" s="178"/>
      <c r="AN28" s="13">
        <v>10</v>
      </c>
      <c r="AO28" s="13">
        <v>28</v>
      </c>
      <c r="AP28" s="13">
        <v>196</v>
      </c>
      <c r="AQ28" s="13">
        <v>15</v>
      </c>
      <c r="AR28" s="13">
        <v>249</v>
      </c>
      <c r="AT28" s="13">
        <v>11</v>
      </c>
      <c r="AU28" s="13">
        <v>0</v>
      </c>
      <c r="AV28" s="13">
        <v>0</v>
      </c>
      <c r="AW28" s="13">
        <v>0</v>
      </c>
      <c r="AX28" s="13">
        <v>11</v>
      </c>
      <c r="AY28" s="178"/>
      <c r="AZ28" s="13">
        <v>15</v>
      </c>
      <c r="BA28" s="13">
        <v>61</v>
      </c>
      <c r="BB28" s="13">
        <v>270</v>
      </c>
      <c r="BC28" s="13">
        <v>25</v>
      </c>
      <c r="BD28" s="13">
        <v>368</v>
      </c>
      <c r="BE28" s="178"/>
      <c r="BF28" s="13">
        <v>8</v>
      </c>
      <c r="BG28" s="13"/>
      <c r="BH28" s="13"/>
      <c r="BI28" s="13"/>
      <c r="BJ28" s="13">
        <v>8</v>
      </c>
      <c r="BK28" s="178"/>
      <c r="BL28" s="13">
        <v>7</v>
      </c>
      <c r="BM28" s="13">
        <v>30</v>
      </c>
      <c r="BN28" s="13">
        <v>79</v>
      </c>
      <c r="BO28" s="13">
        <v>2</v>
      </c>
      <c r="BP28" s="13">
        <v>116</v>
      </c>
      <c r="BR28" s="13">
        <v>0</v>
      </c>
      <c r="BS28" s="13">
        <v>12</v>
      </c>
      <c r="BT28" s="13">
        <v>33</v>
      </c>
      <c r="BU28" s="13">
        <v>2</v>
      </c>
      <c r="BV28" s="13">
        <v>47</v>
      </c>
      <c r="BW28" s="178"/>
      <c r="BX28" s="13">
        <v>1</v>
      </c>
      <c r="BY28" s="13">
        <v>1</v>
      </c>
      <c r="BZ28" s="13">
        <v>1</v>
      </c>
      <c r="CA28" s="13">
        <v>0</v>
      </c>
      <c r="CB28" s="13">
        <v>3</v>
      </c>
      <c r="CC28" s="178"/>
      <c r="CD28" s="13"/>
      <c r="CE28" s="13">
        <v>1</v>
      </c>
      <c r="CF28" s="13">
        <v>2</v>
      </c>
      <c r="CG28" s="13"/>
      <c r="CH28" s="13">
        <v>3</v>
      </c>
      <c r="CI28" s="178"/>
      <c r="CJ28" s="13"/>
      <c r="CK28" s="13"/>
      <c r="CL28" s="13"/>
      <c r="CM28" s="13"/>
      <c r="CN28" s="13"/>
      <c r="CO28" s="178"/>
      <c r="CP28" s="13"/>
      <c r="CQ28" s="13"/>
      <c r="CR28" s="13"/>
      <c r="CS28" s="13"/>
      <c r="CT28" s="13"/>
      <c r="CU28" s="178"/>
      <c r="CV28" s="13">
        <v>5</v>
      </c>
      <c r="CW28" s="13">
        <v>0</v>
      </c>
      <c r="CX28" s="13">
        <v>0</v>
      </c>
      <c r="CY28" s="13">
        <v>0</v>
      </c>
      <c r="CZ28" s="13">
        <v>5</v>
      </c>
      <c r="DB28" s="13">
        <v>1</v>
      </c>
      <c r="DC28" s="13"/>
      <c r="DD28" s="13"/>
      <c r="DE28" s="13"/>
      <c r="DF28" s="13">
        <v>1</v>
      </c>
      <c r="DH28" s="13"/>
      <c r="DI28" s="13"/>
      <c r="DJ28" s="13"/>
      <c r="DK28" s="13"/>
      <c r="DL28" s="13"/>
      <c r="DN28" s="13"/>
      <c r="DO28" s="13"/>
      <c r="DP28" s="13"/>
      <c r="DQ28" s="13"/>
      <c r="DR28" s="13"/>
      <c r="DT28" s="13"/>
      <c r="DU28" s="13"/>
      <c r="DV28" s="13"/>
      <c r="DW28" s="13"/>
      <c r="DX28" s="13"/>
      <c r="DZ28" s="13"/>
      <c r="EA28" s="13"/>
      <c r="EB28" s="13"/>
      <c r="EC28" s="13"/>
      <c r="ED28" s="13"/>
    </row>
    <row r="29" spans="1:134">
      <c r="A29" s="13" t="s">
        <v>253</v>
      </c>
      <c r="B29" s="13" t="s">
        <v>46</v>
      </c>
      <c r="C29" s="178"/>
      <c r="D29" s="13">
        <v>12</v>
      </c>
      <c r="E29" s="13">
        <v>51</v>
      </c>
      <c r="F29" s="13">
        <v>234</v>
      </c>
      <c r="G29" s="13">
        <v>59</v>
      </c>
      <c r="H29" s="13">
        <v>356</v>
      </c>
      <c r="I29" s="178"/>
      <c r="J29" s="13">
        <v>88</v>
      </c>
      <c r="K29" s="13">
        <v>0</v>
      </c>
      <c r="L29" s="13">
        <v>0</v>
      </c>
      <c r="M29" s="13">
        <v>0</v>
      </c>
      <c r="N29" s="13">
        <v>88</v>
      </c>
      <c r="O29" s="178"/>
      <c r="P29" s="13">
        <v>10</v>
      </c>
      <c r="Q29" s="13">
        <v>61</v>
      </c>
      <c r="R29" s="13">
        <v>566</v>
      </c>
      <c r="S29" s="13">
        <v>137</v>
      </c>
      <c r="T29" s="13">
        <v>772</v>
      </c>
      <c r="V29" s="13">
        <v>112</v>
      </c>
      <c r="W29" s="13">
        <v>0</v>
      </c>
      <c r="X29" s="13">
        <v>0</v>
      </c>
      <c r="Y29" s="13">
        <v>0</v>
      </c>
      <c r="Z29" s="13">
        <v>112</v>
      </c>
      <c r="AA29" s="178"/>
      <c r="AB29" s="13">
        <v>13</v>
      </c>
      <c r="AC29" s="13">
        <v>122</v>
      </c>
      <c r="AD29" s="13">
        <v>1564</v>
      </c>
      <c r="AE29" s="13">
        <v>400</v>
      </c>
      <c r="AF29" s="13">
        <v>2075</v>
      </c>
      <c r="AH29" s="13">
        <v>47</v>
      </c>
      <c r="AI29" s="13">
        <v>0</v>
      </c>
      <c r="AJ29" s="13">
        <v>0</v>
      </c>
      <c r="AK29" s="13">
        <v>0</v>
      </c>
      <c r="AL29" s="13">
        <v>47</v>
      </c>
      <c r="AM29" s="178"/>
      <c r="AN29" s="13">
        <v>14</v>
      </c>
      <c r="AO29" s="13">
        <v>50</v>
      </c>
      <c r="AP29" s="13">
        <v>125</v>
      </c>
      <c r="AQ29" s="13">
        <v>20</v>
      </c>
      <c r="AR29" s="13">
        <v>208</v>
      </c>
      <c r="AT29" s="13">
        <v>24</v>
      </c>
      <c r="AU29" s="13">
        <v>0</v>
      </c>
      <c r="AV29" s="13">
        <v>0</v>
      </c>
      <c r="AW29" s="13">
        <v>0</v>
      </c>
      <c r="AX29" s="13">
        <v>24</v>
      </c>
      <c r="AY29" s="178"/>
      <c r="AZ29" s="13">
        <v>13</v>
      </c>
      <c r="BA29" s="13">
        <v>63</v>
      </c>
      <c r="BB29" s="13">
        <v>243</v>
      </c>
      <c r="BC29" s="13">
        <v>23</v>
      </c>
      <c r="BD29" s="13">
        <v>338</v>
      </c>
      <c r="BE29" s="178"/>
      <c r="BF29" s="13">
        <v>21</v>
      </c>
      <c r="BG29" s="13"/>
      <c r="BH29" s="13"/>
      <c r="BI29" s="13"/>
      <c r="BJ29" s="13">
        <v>21</v>
      </c>
      <c r="BK29" s="178"/>
      <c r="BL29" s="13">
        <v>11</v>
      </c>
      <c r="BM29" s="13">
        <v>20</v>
      </c>
      <c r="BN29" s="13">
        <v>50</v>
      </c>
      <c r="BO29" s="13">
        <v>4</v>
      </c>
      <c r="BP29" s="13">
        <v>85</v>
      </c>
      <c r="BR29" s="13">
        <v>4</v>
      </c>
      <c r="BS29" s="13">
        <v>25</v>
      </c>
      <c r="BT29" s="13">
        <v>50</v>
      </c>
      <c r="BU29" s="13">
        <v>4</v>
      </c>
      <c r="BV29" s="13">
        <v>82</v>
      </c>
      <c r="BW29" s="178"/>
      <c r="BX29" s="13">
        <v>0</v>
      </c>
      <c r="BY29" s="13">
        <v>0</v>
      </c>
      <c r="BZ29" s="13">
        <v>2</v>
      </c>
      <c r="CA29" s="13">
        <v>0</v>
      </c>
      <c r="CB29" s="13">
        <v>2</v>
      </c>
      <c r="CC29" s="178"/>
      <c r="CD29" s="13"/>
      <c r="CE29" s="13"/>
      <c r="CF29" s="13"/>
      <c r="CG29" s="13"/>
      <c r="CH29" s="13"/>
      <c r="CI29" s="178"/>
      <c r="CJ29" s="13"/>
      <c r="CK29" s="13"/>
      <c r="CL29" s="13"/>
      <c r="CM29" s="13"/>
      <c r="CN29" s="13"/>
      <c r="CO29" s="178"/>
      <c r="CP29" s="13">
        <v>16</v>
      </c>
      <c r="CQ29" s="13">
        <v>1</v>
      </c>
      <c r="CR29" s="13"/>
      <c r="CS29" s="13"/>
      <c r="CT29" s="13">
        <v>17</v>
      </c>
      <c r="CU29" s="178"/>
      <c r="CV29" s="13">
        <v>23</v>
      </c>
      <c r="CW29" s="13">
        <v>1</v>
      </c>
      <c r="CX29" s="13">
        <v>0</v>
      </c>
      <c r="CY29" s="13">
        <v>0</v>
      </c>
      <c r="CZ29" s="13">
        <v>24</v>
      </c>
      <c r="DB29" s="13">
        <v>7</v>
      </c>
      <c r="DC29" s="13">
        <v>1</v>
      </c>
      <c r="DD29" s="13"/>
      <c r="DE29" s="13"/>
      <c r="DF29" s="13">
        <v>8</v>
      </c>
      <c r="DH29" s="13"/>
      <c r="DI29" s="13"/>
      <c r="DJ29" s="13">
        <v>3</v>
      </c>
      <c r="DK29" s="13">
        <v>5</v>
      </c>
      <c r="DL29" s="13">
        <v>8</v>
      </c>
      <c r="DN29" s="13"/>
      <c r="DO29" s="13"/>
      <c r="DP29" s="13"/>
      <c r="DQ29" s="13"/>
      <c r="DR29" s="13"/>
      <c r="DT29" s="13"/>
      <c r="DU29" s="13"/>
      <c r="DV29" s="13"/>
      <c r="DW29" s="13">
        <v>5</v>
      </c>
      <c r="DX29" s="13">
        <v>5</v>
      </c>
      <c r="DZ29" s="13"/>
      <c r="EA29" s="13"/>
      <c r="EB29" s="13">
        <v>1</v>
      </c>
      <c r="EC29" s="13">
        <v>1</v>
      </c>
      <c r="ED29" s="13">
        <v>2</v>
      </c>
    </row>
    <row r="30" spans="1:134">
      <c r="A30" s="13" t="s">
        <v>254</v>
      </c>
      <c r="B30" s="13" t="s">
        <v>47</v>
      </c>
      <c r="C30" s="178"/>
      <c r="D30" s="13">
        <v>45</v>
      </c>
      <c r="E30" s="13">
        <v>272</v>
      </c>
      <c r="F30" s="13">
        <v>1159</v>
      </c>
      <c r="G30" s="13">
        <v>295</v>
      </c>
      <c r="H30" s="13">
        <v>1770</v>
      </c>
      <c r="I30" s="178"/>
      <c r="J30" s="13">
        <v>216</v>
      </c>
      <c r="K30" s="13">
        <v>0</v>
      </c>
      <c r="L30" s="13">
        <v>0</v>
      </c>
      <c r="M30" s="13">
        <v>0</v>
      </c>
      <c r="N30" s="13">
        <v>216</v>
      </c>
      <c r="O30" s="178"/>
      <c r="P30" s="13">
        <v>46</v>
      </c>
      <c r="Q30" s="13">
        <v>421</v>
      </c>
      <c r="R30" s="13">
        <v>3561</v>
      </c>
      <c r="S30" s="13">
        <v>887</v>
      </c>
      <c r="T30" s="13">
        <v>4856</v>
      </c>
      <c r="V30" s="13">
        <v>325</v>
      </c>
      <c r="W30" s="13">
        <v>8</v>
      </c>
      <c r="X30" s="13">
        <v>0</v>
      </c>
      <c r="Y30" s="13">
        <v>0</v>
      </c>
      <c r="Z30" s="13">
        <v>332</v>
      </c>
      <c r="AA30" s="178"/>
      <c r="AB30" s="13">
        <v>32</v>
      </c>
      <c r="AC30" s="13">
        <v>350</v>
      </c>
      <c r="AD30" s="13">
        <v>3982</v>
      </c>
      <c r="AE30" s="13">
        <v>1206</v>
      </c>
      <c r="AF30" s="13">
        <v>5501</v>
      </c>
      <c r="AH30" s="13">
        <v>146</v>
      </c>
      <c r="AI30" s="13">
        <v>3</v>
      </c>
      <c r="AJ30" s="13">
        <v>0</v>
      </c>
      <c r="AK30" s="13">
        <v>0</v>
      </c>
      <c r="AL30" s="13">
        <v>149</v>
      </c>
      <c r="AM30" s="178"/>
      <c r="AN30" s="13">
        <v>49</v>
      </c>
      <c r="AO30" s="13">
        <v>241</v>
      </c>
      <c r="AP30" s="13">
        <v>738</v>
      </c>
      <c r="AQ30" s="13">
        <v>240</v>
      </c>
      <c r="AR30" s="13">
        <v>1263</v>
      </c>
      <c r="AT30" s="13">
        <v>3</v>
      </c>
      <c r="AU30" s="13">
        <v>0</v>
      </c>
      <c r="AV30" s="13">
        <v>0</v>
      </c>
      <c r="AW30" s="13">
        <v>0</v>
      </c>
      <c r="AX30" s="13">
        <v>3</v>
      </c>
      <c r="AY30" s="178"/>
      <c r="AZ30" s="13">
        <v>24</v>
      </c>
      <c r="BA30" s="13">
        <v>165</v>
      </c>
      <c r="BB30" s="13">
        <v>640</v>
      </c>
      <c r="BC30" s="13">
        <v>132</v>
      </c>
      <c r="BD30" s="13">
        <v>956</v>
      </c>
      <c r="BE30" s="178"/>
      <c r="BF30" s="13">
        <v>359</v>
      </c>
      <c r="BG30" s="13">
        <v>2</v>
      </c>
      <c r="BH30" s="13"/>
      <c r="BI30" s="13"/>
      <c r="BJ30" s="13">
        <v>360</v>
      </c>
      <c r="BK30" s="178"/>
      <c r="BL30" s="13">
        <v>139</v>
      </c>
      <c r="BM30" s="13">
        <v>122</v>
      </c>
      <c r="BN30" s="13">
        <v>323</v>
      </c>
      <c r="BO30" s="13">
        <v>16</v>
      </c>
      <c r="BP30" s="13">
        <v>593</v>
      </c>
      <c r="BR30" s="13">
        <v>43</v>
      </c>
      <c r="BS30" s="13">
        <v>105</v>
      </c>
      <c r="BT30" s="13">
        <v>350</v>
      </c>
      <c r="BU30" s="13">
        <v>7</v>
      </c>
      <c r="BV30" s="13">
        <v>497</v>
      </c>
      <c r="BW30" s="178"/>
      <c r="BX30" s="13">
        <v>56</v>
      </c>
      <c r="BY30" s="13">
        <v>8</v>
      </c>
      <c r="BZ30" s="13">
        <v>86</v>
      </c>
      <c r="CA30" s="13">
        <v>2</v>
      </c>
      <c r="CB30" s="13">
        <v>152</v>
      </c>
      <c r="CC30" s="178"/>
      <c r="CD30" s="13"/>
      <c r="CE30" s="13">
        <v>6</v>
      </c>
      <c r="CF30" s="13">
        <v>30</v>
      </c>
      <c r="CG30" s="13"/>
      <c r="CH30" s="13">
        <v>36</v>
      </c>
      <c r="CI30" s="178"/>
      <c r="CJ30" s="13"/>
      <c r="CK30" s="13"/>
      <c r="CL30" s="13"/>
      <c r="CM30" s="13"/>
      <c r="CN30" s="13"/>
      <c r="CO30" s="178"/>
      <c r="CP30" s="13">
        <v>3</v>
      </c>
      <c r="CQ30" s="13"/>
      <c r="CR30" s="13"/>
      <c r="CS30" s="13"/>
      <c r="CT30" s="13">
        <v>3</v>
      </c>
      <c r="CU30" s="178"/>
      <c r="CV30" s="13">
        <v>55</v>
      </c>
      <c r="CW30" s="13">
        <v>2</v>
      </c>
      <c r="CX30" s="13">
        <v>0</v>
      </c>
      <c r="CY30" s="13">
        <v>0</v>
      </c>
      <c r="CZ30" s="13">
        <v>57</v>
      </c>
      <c r="DB30" s="13">
        <v>11</v>
      </c>
      <c r="DC30" s="13">
        <v>1</v>
      </c>
      <c r="DD30" s="13">
        <v>1</v>
      </c>
      <c r="DE30" s="13"/>
      <c r="DF30" s="13">
        <v>13</v>
      </c>
      <c r="DH30" s="13"/>
      <c r="DI30" s="13">
        <v>7</v>
      </c>
      <c r="DJ30" s="13">
        <v>24</v>
      </c>
      <c r="DK30" s="13">
        <v>29</v>
      </c>
      <c r="DL30" s="13">
        <v>58</v>
      </c>
      <c r="DN30" s="13"/>
      <c r="DO30" s="13"/>
      <c r="DP30" s="13">
        <v>2</v>
      </c>
      <c r="DQ30" s="13"/>
      <c r="DR30" s="13">
        <v>2</v>
      </c>
      <c r="DT30" s="13"/>
      <c r="DU30" s="13">
        <v>3</v>
      </c>
      <c r="DV30" s="13">
        <v>46</v>
      </c>
      <c r="DW30" s="13">
        <v>43</v>
      </c>
      <c r="DX30" s="13">
        <v>92</v>
      </c>
      <c r="DZ30" s="13"/>
      <c r="EA30" s="13"/>
      <c r="EB30" s="13"/>
      <c r="EC30" s="13"/>
      <c r="ED30" s="13"/>
    </row>
    <row r="31" spans="1:134">
      <c r="A31" s="13" t="s">
        <v>255</v>
      </c>
      <c r="B31" s="13" t="s">
        <v>48</v>
      </c>
      <c r="C31" s="178"/>
      <c r="D31" s="13">
        <v>10</v>
      </c>
      <c r="E31" s="13">
        <v>41</v>
      </c>
      <c r="F31" s="13">
        <v>252</v>
      </c>
      <c r="G31" s="13">
        <v>76</v>
      </c>
      <c r="H31" s="13">
        <v>379</v>
      </c>
      <c r="I31" s="178"/>
      <c r="J31" s="13">
        <v>50</v>
      </c>
      <c r="K31" s="13">
        <v>0</v>
      </c>
      <c r="L31" s="13">
        <v>0</v>
      </c>
      <c r="M31" s="13">
        <v>0</v>
      </c>
      <c r="N31" s="13">
        <v>50</v>
      </c>
      <c r="O31" s="178"/>
      <c r="P31" s="13">
        <v>10</v>
      </c>
      <c r="Q31" s="13">
        <v>68</v>
      </c>
      <c r="R31" s="13">
        <v>720</v>
      </c>
      <c r="S31" s="13">
        <v>222</v>
      </c>
      <c r="T31" s="13">
        <v>1006</v>
      </c>
      <c r="V31" s="13">
        <v>78</v>
      </c>
      <c r="W31" s="13">
        <v>1</v>
      </c>
      <c r="X31" s="13">
        <v>0</v>
      </c>
      <c r="Y31" s="13">
        <v>0</v>
      </c>
      <c r="Z31" s="13">
        <v>79</v>
      </c>
      <c r="AA31" s="178"/>
      <c r="AB31" s="13">
        <v>12</v>
      </c>
      <c r="AC31" s="13">
        <v>67</v>
      </c>
      <c r="AD31" s="13">
        <v>709</v>
      </c>
      <c r="AE31" s="13">
        <v>181</v>
      </c>
      <c r="AF31" s="13">
        <v>955</v>
      </c>
      <c r="AH31" s="13">
        <v>61</v>
      </c>
      <c r="AI31" s="13">
        <v>1</v>
      </c>
      <c r="AJ31" s="13">
        <v>0</v>
      </c>
      <c r="AK31" s="13">
        <v>0</v>
      </c>
      <c r="AL31" s="13">
        <v>62</v>
      </c>
      <c r="AM31" s="178"/>
      <c r="AN31" s="13">
        <v>10</v>
      </c>
      <c r="AO31" s="13">
        <v>20</v>
      </c>
      <c r="AP31" s="13">
        <v>77</v>
      </c>
      <c r="AQ31" s="13">
        <v>11</v>
      </c>
      <c r="AR31" s="13">
        <v>116</v>
      </c>
      <c r="AT31" s="13">
        <v>13</v>
      </c>
      <c r="AU31" s="13">
        <v>0</v>
      </c>
      <c r="AV31" s="13">
        <v>0</v>
      </c>
      <c r="AW31" s="13">
        <v>0</v>
      </c>
      <c r="AX31" s="13">
        <v>13</v>
      </c>
      <c r="AY31" s="178"/>
      <c r="AZ31" s="13">
        <v>1</v>
      </c>
      <c r="BA31" s="13">
        <v>6</v>
      </c>
      <c r="BB31" s="13">
        <v>20</v>
      </c>
      <c r="BC31" s="13">
        <v>0</v>
      </c>
      <c r="BD31" s="13">
        <v>26</v>
      </c>
      <c r="BE31" s="178"/>
      <c r="BF31" s="13">
        <v>6</v>
      </c>
      <c r="BG31" s="13"/>
      <c r="BH31" s="13"/>
      <c r="BI31" s="13"/>
      <c r="BJ31" s="13">
        <v>6</v>
      </c>
      <c r="BK31" s="178"/>
      <c r="BL31" s="13">
        <v>6</v>
      </c>
      <c r="BM31" s="13">
        <v>19</v>
      </c>
      <c r="BN31" s="13">
        <v>59</v>
      </c>
      <c r="BO31" s="13">
        <v>1</v>
      </c>
      <c r="BP31" s="13">
        <v>84</v>
      </c>
      <c r="BR31" s="13">
        <v>0</v>
      </c>
      <c r="BS31" s="13">
        <v>2</v>
      </c>
      <c r="BT31" s="13">
        <v>0</v>
      </c>
      <c r="BU31" s="13">
        <v>0</v>
      </c>
      <c r="BV31" s="13">
        <v>2</v>
      </c>
      <c r="BW31" s="178"/>
      <c r="BX31" s="13"/>
      <c r="BY31" s="13"/>
      <c r="BZ31" s="13"/>
      <c r="CA31" s="13"/>
      <c r="CB31" s="13"/>
      <c r="CC31" s="178"/>
      <c r="CD31" s="13"/>
      <c r="CE31" s="13"/>
      <c r="CF31" s="13"/>
      <c r="CG31" s="13"/>
      <c r="CH31" s="13"/>
      <c r="CI31" s="178"/>
      <c r="CJ31" s="13"/>
      <c r="CK31" s="13"/>
      <c r="CL31" s="13"/>
      <c r="CM31" s="13"/>
      <c r="CN31" s="13"/>
      <c r="CO31" s="178"/>
      <c r="CP31" s="13"/>
      <c r="CQ31" s="13"/>
      <c r="CR31" s="13"/>
      <c r="CS31" s="13"/>
      <c r="CT31" s="13"/>
      <c r="CU31" s="178"/>
      <c r="CV31" s="13">
        <v>25</v>
      </c>
      <c r="CW31" s="13">
        <v>0</v>
      </c>
      <c r="CX31" s="13">
        <v>0</v>
      </c>
      <c r="CY31" s="13">
        <v>0</v>
      </c>
      <c r="CZ31" s="13">
        <v>25</v>
      </c>
      <c r="DB31" s="13">
        <v>3</v>
      </c>
      <c r="DC31" s="13"/>
      <c r="DD31" s="13"/>
      <c r="DE31" s="13"/>
      <c r="DF31" s="13">
        <v>3</v>
      </c>
      <c r="DH31" s="13"/>
      <c r="DI31" s="13"/>
      <c r="DJ31" s="13"/>
      <c r="DK31" s="13"/>
      <c r="DL31" s="13"/>
      <c r="DN31" s="13"/>
      <c r="DO31" s="13"/>
      <c r="DP31" s="13"/>
      <c r="DQ31" s="13"/>
      <c r="DR31" s="13"/>
      <c r="DT31" s="13"/>
      <c r="DU31" s="13"/>
      <c r="DV31" s="13">
        <v>1</v>
      </c>
      <c r="DW31" s="13">
        <v>2</v>
      </c>
      <c r="DX31" s="13">
        <v>3</v>
      </c>
      <c r="DZ31" s="13"/>
      <c r="EA31" s="13"/>
      <c r="EB31" s="13"/>
      <c r="EC31" s="13"/>
      <c r="ED31" s="13"/>
    </row>
    <row r="32" spans="1:134">
      <c r="A32" s="13" t="s">
        <v>256</v>
      </c>
      <c r="B32" s="13" t="s">
        <v>131</v>
      </c>
      <c r="C32" s="178"/>
      <c r="D32" s="13">
        <v>7</v>
      </c>
      <c r="E32" s="13">
        <v>103</v>
      </c>
      <c r="F32" s="13">
        <v>277</v>
      </c>
      <c r="G32" s="13">
        <v>55</v>
      </c>
      <c r="H32" s="13">
        <v>442</v>
      </c>
      <c r="I32" s="178"/>
      <c r="J32" s="13">
        <v>124</v>
      </c>
      <c r="K32" s="13">
        <v>0</v>
      </c>
      <c r="L32" s="13">
        <v>0</v>
      </c>
      <c r="M32" s="13">
        <v>0</v>
      </c>
      <c r="N32" s="13">
        <v>124</v>
      </c>
      <c r="O32" s="178"/>
      <c r="P32" s="13">
        <v>11</v>
      </c>
      <c r="Q32" s="13">
        <v>110</v>
      </c>
      <c r="R32" s="13">
        <v>555</v>
      </c>
      <c r="S32" s="13">
        <v>120</v>
      </c>
      <c r="T32" s="13">
        <v>788</v>
      </c>
      <c r="V32" s="13">
        <v>92</v>
      </c>
      <c r="W32" s="13">
        <v>1</v>
      </c>
      <c r="X32" s="13">
        <v>0</v>
      </c>
      <c r="Y32" s="13">
        <v>0</v>
      </c>
      <c r="Z32" s="13">
        <v>93</v>
      </c>
      <c r="AA32" s="178"/>
      <c r="AB32" s="13">
        <v>8</v>
      </c>
      <c r="AC32" s="13">
        <v>91</v>
      </c>
      <c r="AD32" s="13">
        <v>670</v>
      </c>
      <c r="AE32" s="13">
        <v>128</v>
      </c>
      <c r="AF32" s="13">
        <v>887</v>
      </c>
      <c r="AH32" s="13">
        <v>48</v>
      </c>
      <c r="AI32" s="13">
        <v>0</v>
      </c>
      <c r="AJ32" s="13">
        <v>0</v>
      </c>
      <c r="AK32" s="13">
        <v>0</v>
      </c>
      <c r="AL32" s="13">
        <v>48</v>
      </c>
      <c r="AM32" s="178"/>
      <c r="AN32" s="13">
        <v>8</v>
      </c>
      <c r="AO32" s="13">
        <v>54</v>
      </c>
      <c r="AP32" s="13">
        <v>91</v>
      </c>
      <c r="AQ32" s="13">
        <v>15</v>
      </c>
      <c r="AR32" s="13">
        <v>168</v>
      </c>
      <c r="AT32" s="13">
        <v>1</v>
      </c>
      <c r="AU32" s="13">
        <v>0</v>
      </c>
      <c r="AV32" s="13">
        <v>0</v>
      </c>
      <c r="AW32" s="13">
        <v>0</v>
      </c>
      <c r="AX32" s="13">
        <v>1</v>
      </c>
      <c r="AY32" s="178"/>
      <c r="AZ32" s="13">
        <v>14</v>
      </c>
      <c r="BA32" s="13">
        <v>44</v>
      </c>
      <c r="BB32" s="13">
        <v>89</v>
      </c>
      <c r="BC32" s="13">
        <v>9</v>
      </c>
      <c r="BD32" s="13">
        <v>155</v>
      </c>
      <c r="BE32" s="178"/>
      <c r="BF32" s="13">
        <v>29</v>
      </c>
      <c r="BG32" s="13"/>
      <c r="BH32" s="13"/>
      <c r="BI32" s="13"/>
      <c r="BJ32" s="13">
        <v>29</v>
      </c>
      <c r="BK32" s="178"/>
      <c r="BL32" s="13">
        <v>16</v>
      </c>
      <c r="BM32" s="13">
        <v>39</v>
      </c>
      <c r="BN32" s="13">
        <v>51</v>
      </c>
      <c r="BO32" s="13">
        <v>0</v>
      </c>
      <c r="BP32" s="13">
        <v>105</v>
      </c>
      <c r="BR32" s="13">
        <v>4</v>
      </c>
      <c r="BS32" s="13">
        <v>17</v>
      </c>
      <c r="BT32" s="13">
        <v>21</v>
      </c>
      <c r="BU32" s="13">
        <v>1</v>
      </c>
      <c r="BV32" s="13">
        <v>40</v>
      </c>
      <c r="BW32" s="178"/>
      <c r="BX32" s="13">
        <v>3</v>
      </c>
      <c r="BY32" s="13">
        <v>0</v>
      </c>
      <c r="BZ32" s="13">
        <v>7</v>
      </c>
      <c r="CA32" s="13">
        <v>0</v>
      </c>
      <c r="CB32" s="13">
        <v>10</v>
      </c>
      <c r="CC32" s="178"/>
      <c r="CD32" s="13"/>
      <c r="CE32" s="13">
        <v>2</v>
      </c>
      <c r="CF32" s="13">
        <v>6</v>
      </c>
      <c r="CG32" s="13"/>
      <c r="CH32" s="13">
        <v>8</v>
      </c>
      <c r="CI32" s="178"/>
      <c r="CJ32" s="128"/>
      <c r="CK32" s="128"/>
      <c r="CL32" s="128"/>
      <c r="CM32" s="128"/>
      <c r="CN32" s="128"/>
      <c r="CO32" s="178"/>
      <c r="CP32" s="13">
        <v>4</v>
      </c>
      <c r="CQ32" s="13"/>
      <c r="CR32" s="13"/>
      <c r="CS32" s="13"/>
      <c r="CT32" s="13">
        <v>4</v>
      </c>
      <c r="CU32" s="178"/>
      <c r="CV32" s="13">
        <v>31</v>
      </c>
      <c r="CW32" s="13">
        <v>0</v>
      </c>
      <c r="CX32" s="13">
        <v>0</v>
      </c>
      <c r="CY32" s="13">
        <v>0</v>
      </c>
      <c r="CZ32" s="13">
        <v>31</v>
      </c>
      <c r="DB32" s="13">
        <v>9</v>
      </c>
      <c r="DC32" s="13"/>
      <c r="DD32" s="13"/>
      <c r="DE32" s="13"/>
      <c r="DF32" s="13">
        <v>9</v>
      </c>
      <c r="DH32" s="13"/>
      <c r="DI32" s="13"/>
      <c r="DJ32" s="13"/>
      <c r="DK32" s="13">
        <v>1</v>
      </c>
      <c r="DL32" s="13">
        <v>1</v>
      </c>
      <c r="DN32" s="13"/>
      <c r="DO32" s="13"/>
      <c r="DP32" s="13">
        <v>1</v>
      </c>
      <c r="DQ32" s="13">
        <v>1</v>
      </c>
      <c r="DR32" s="13">
        <v>2</v>
      </c>
      <c r="DT32" s="13"/>
      <c r="DU32" s="13"/>
      <c r="DV32" s="13">
        <v>6</v>
      </c>
      <c r="DW32" s="13">
        <v>6</v>
      </c>
      <c r="DX32" s="13">
        <v>12</v>
      </c>
      <c r="DZ32" s="128"/>
      <c r="EA32" s="128"/>
      <c r="EB32" s="128"/>
      <c r="EC32" s="128"/>
      <c r="ED32" s="128"/>
    </row>
    <row r="33" spans="2:134">
      <c r="B33" s="131" t="s">
        <v>360</v>
      </c>
      <c r="C33" s="177"/>
      <c r="D33" s="13">
        <v>428</v>
      </c>
      <c r="E33" s="13">
        <v>1735</v>
      </c>
      <c r="F33" s="13">
        <v>8223</v>
      </c>
      <c r="G33" s="13">
        <v>1999</v>
      </c>
      <c r="H33" s="13">
        <v>12377</v>
      </c>
      <c r="I33" s="177"/>
      <c r="J33" s="13">
        <v>1895</v>
      </c>
      <c r="K33" s="13">
        <v>0</v>
      </c>
      <c r="L33" s="13">
        <v>0</v>
      </c>
      <c r="M33" s="13">
        <v>0</v>
      </c>
      <c r="N33" s="13">
        <v>1895</v>
      </c>
      <c r="O33" s="178"/>
      <c r="P33" s="13">
        <v>389</v>
      </c>
      <c r="Q33" s="13">
        <v>3029</v>
      </c>
      <c r="R33" s="13">
        <v>28312</v>
      </c>
      <c r="S33" s="13">
        <v>5997</v>
      </c>
      <c r="T33" s="13">
        <v>37404</v>
      </c>
      <c r="V33" s="13">
        <v>2767</v>
      </c>
      <c r="W33" s="13">
        <v>37</v>
      </c>
      <c r="X33" s="13">
        <v>0</v>
      </c>
      <c r="Y33" s="13">
        <v>0</v>
      </c>
      <c r="Z33" s="13">
        <v>2800</v>
      </c>
      <c r="AA33" s="177"/>
      <c r="AB33" s="13">
        <v>371</v>
      </c>
      <c r="AC33" s="13">
        <v>3175</v>
      </c>
      <c r="AD33" s="13">
        <v>35324</v>
      </c>
      <c r="AE33" s="13">
        <v>7798</v>
      </c>
      <c r="AF33" s="13">
        <v>46130</v>
      </c>
      <c r="AH33" s="13">
        <v>1194</v>
      </c>
      <c r="AI33" s="13">
        <v>12</v>
      </c>
      <c r="AJ33" s="13">
        <v>0</v>
      </c>
      <c r="AK33" s="13">
        <v>0</v>
      </c>
      <c r="AL33" s="13">
        <v>1206</v>
      </c>
      <c r="AM33" s="177"/>
      <c r="AN33" s="13">
        <v>336</v>
      </c>
      <c r="AO33" s="13">
        <v>1234</v>
      </c>
      <c r="AP33" s="13">
        <v>4380</v>
      </c>
      <c r="AQ33" s="13">
        <v>941</v>
      </c>
      <c r="AR33" s="13">
        <v>6873</v>
      </c>
      <c r="AT33" s="13">
        <v>971</v>
      </c>
      <c r="AU33" s="13">
        <v>1</v>
      </c>
      <c r="AV33" s="13">
        <v>0</v>
      </c>
      <c r="AW33" s="13">
        <v>0</v>
      </c>
      <c r="AX33" s="13">
        <v>972</v>
      </c>
      <c r="AY33" s="177"/>
      <c r="AZ33" s="13">
        <v>508</v>
      </c>
      <c r="BA33" s="13">
        <v>1346</v>
      </c>
      <c r="BB33" s="13">
        <v>5141</v>
      </c>
      <c r="BC33" s="13">
        <v>580</v>
      </c>
      <c r="BD33" s="13">
        <v>7512</v>
      </c>
      <c r="BE33" s="177"/>
      <c r="BF33" s="13">
        <v>1374</v>
      </c>
      <c r="BG33" s="13">
        <v>7</v>
      </c>
      <c r="BH33" s="13">
        <v>0</v>
      </c>
      <c r="BI33" s="13">
        <v>0</v>
      </c>
      <c r="BJ33" s="13">
        <v>1379</v>
      </c>
      <c r="BK33" s="178"/>
      <c r="BL33" s="13">
        <v>625</v>
      </c>
      <c r="BM33" s="13">
        <v>709</v>
      </c>
      <c r="BN33" s="13">
        <v>1647</v>
      </c>
      <c r="BO33" s="13">
        <v>49</v>
      </c>
      <c r="BP33" s="13">
        <v>2982</v>
      </c>
      <c r="BR33" s="13">
        <v>140</v>
      </c>
      <c r="BS33" s="13">
        <v>410</v>
      </c>
      <c r="BT33" s="13">
        <v>926</v>
      </c>
      <c r="BU33" s="13">
        <v>25</v>
      </c>
      <c r="BV33" s="13">
        <v>1475</v>
      </c>
      <c r="BW33" s="178"/>
      <c r="BX33" s="13">
        <v>152</v>
      </c>
      <c r="BY33" s="13">
        <v>17</v>
      </c>
      <c r="BZ33" s="13">
        <v>222</v>
      </c>
      <c r="CA33" s="13">
        <v>3</v>
      </c>
      <c r="CB33" s="13">
        <v>394</v>
      </c>
      <c r="CC33" s="178"/>
      <c r="CD33" s="13">
        <v>0</v>
      </c>
      <c r="CE33" s="13">
        <v>25</v>
      </c>
      <c r="CF33" s="13">
        <v>67</v>
      </c>
      <c r="CG33" s="13">
        <v>0</v>
      </c>
      <c r="CH33" s="13">
        <v>92</v>
      </c>
      <c r="CI33" s="178"/>
      <c r="CJ33" s="13">
        <v>14</v>
      </c>
      <c r="CK33" s="13">
        <v>1</v>
      </c>
      <c r="CL33" s="13">
        <v>2</v>
      </c>
      <c r="CM33" s="13">
        <v>0</v>
      </c>
      <c r="CN33" s="13">
        <v>16</v>
      </c>
      <c r="CO33" s="178"/>
      <c r="CP33" s="13">
        <v>128</v>
      </c>
      <c r="CQ33" s="13">
        <v>6</v>
      </c>
      <c r="CR33" s="13">
        <v>1</v>
      </c>
      <c r="CS33" s="13">
        <v>0</v>
      </c>
      <c r="CT33" s="13">
        <v>135</v>
      </c>
      <c r="CU33" s="178"/>
      <c r="CV33" s="13">
        <v>651</v>
      </c>
      <c r="CW33" s="13">
        <v>7</v>
      </c>
      <c r="CX33" s="13">
        <v>2</v>
      </c>
      <c r="CY33" s="13">
        <v>0</v>
      </c>
      <c r="CZ33" s="13">
        <v>660</v>
      </c>
      <c r="DB33" s="13">
        <v>167</v>
      </c>
      <c r="DC33" s="13">
        <v>6</v>
      </c>
      <c r="DD33" s="13">
        <v>2</v>
      </c>
      <c r="DE33" s="13">
        <v>0</v>
      </c>
      <c r="DF33" s="13">
        <v>174</v>
      </c>
      <c r="DH33" s="13">
        <v>0</v>
      </c>
      <c r="DI33" s="13">
        <v>11</v>
      </c>
      <c r="DJ33" s="13">
        <v>59</v>
      </c>
      <c r="DK33" s="13">
        <v>70</v>
      </c>
      <c r="DL33" s="13">
        <v>137</v>
      </c>
      <c r="DN33" s="13">
        <v>1</v>
      </c>
      <c r="DO33" s="13">
        <v>9</v>
      </c>
      <c r="DP33" s="13">
        <v>92</v>
      </c>
      <c r="DQ33" s="13">
        <v>125</v>
      </c>
      <c r="DR33" s="13">
        <v>225</v>
      </c>
      <c r="DT33" s="13">
        <v>4</v>
      </c>
      <c r="DU33" s="13">
        <v>15</v>
      </c>
      <c r="DV33" s="13">
        <v>210</v>
      </c>
      <c r="DW33" s="13">
        <v>287</v>
      </c>
      <c r="DX33" s="13">
        <v>515</v>
      </c>
      <c r="DZ33" s="13">
        <v>0</v>
      </c>
      <c r="EA33" s="13">
        <v>0</v>
      </c>
      <c r="EB33" s="13">
        <v>16</v>
      </c>
      <c r="EC33" s="13">
        <v>16</v>
      </c>
      <c r="ED33" s="13">
        <v>32</v>
      </c>
    </row>
  </sheetData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>
  <dimension ref="A1:CT34"/>
  <sheetViews>
    <sheetView workbookViewId="0">
      <pane xSplit="2" ySplit="6" topLeftCell="C7" activePane="bottomRight" state="frozen"/>
      <selection pane="topRight" activeCell="C1" sqref="C1"/>
      <selection pane="bottomLeft" activeCell="A2" sqref="A2"/>
      <selection pane="bottomRight" activeCell="D19" sqref="D19"/>
    </sheetView>
  </sheetViews>
  <sheetFormatPr defaultRowHeight="15"/>
  <cols>
    <col min="1" max="1" width="9.140625" style="16"/>
    <col min="2" max="2" width="22.42578125" style="16" customWidth="1"/>
    <col min="3" max="3" width="7.5703125" style="16" customWidth="1"/>
    <col min="4" max="16384" width="9.140625" style="16"/>
  </cols>
  <sheetData>
    <row r="1" spans="1:98">
      <c r="B1" s="43" t="s">
        <v>292</v>
      </c>
    </row>
    <row r="2" spans="1:98">
      <c r="B2" s="16" t="s">
        <v>443</v>
      </c>
    </row>
    <row r="4" spans="1:98">
      <c r="D4" s="21" t="s">
        <v>444</v>
      </c>
      <c r="J4" s="44" t="s">
        <v>445</v>
      </c>
      <c r="P4" s="44" t="s">
        <v>446</v>
      </c>
      <c r="V4" s="44" t="s">
        <v>447</v>
      </c>
      <c r="AB4" s="44" t="s">
        <v>448</v>
      </c>
      <c r="AH4" s="44" t="s">
        <v>449</v>
      </c>
      <c r="AN4" s="44" t="s">
        <v>450</v>
      </c>
      <c r="AT4" s="44" t="s">
        <v>451</v>
      </c>
      <c r="AZ4" s="44" t="s">
        <v>452</v>
      </c>
      <c r="BF4" s="21" t="s">
        <v>453</v>
      </c>
      <c r="BL4" s="21" t="s">
        <v>454</v>
      </c>
      <c r="BR4" s="21" t="s">
        <v>455</v>
      </c>
      <c r="BX4" s="21" t="s">
        <v>456</v>
      </c>
      <c r="CD4" s="21" t="s">
        <v>457</v>
      </c>
      <c r="CJ4" s="21" t="s">
        <v>458</v>
      </c>
      <c r="CP4" s="21" t="s">
        <v>459</v>
      </c>
    </row>
    <row r="5" spans="1:98" ht="9" customHeight="1"/>
    <row r="6" spans="1:98" s="27" customFormat="1" ht="24" customHeight="1">
      <c r="D6" s="20" t="s">
        <v>460</v>
      </c>
      <c r="E6" s="20" t="s">
        <v>460</v>
      </c>
      <c r="F6" s="20" t="s">
        <v>460</v>
      </c>
      <c r="G6" s="20" t="s">
        <v>460</v>
      </c>
      <c r="H6" s="20" t="s">
        <v>460</v>
      </c>
      <c r="J6" s="20" t="s">
        <v>461</v>
      </c>
      <c r="K6" s="20" t="s">
        <v>461</v>
      </c>
      <c r="L6" s="20" t="s">
        <v>461</v>
      </c>
      <c r="M6" s="20" t="s">
        <v>461</v>
      </c>
      <c r="N6" s="20" t="s">
        <v>461</v>
      </c>
      <c r="P6" s="20" t="s">
        <v>462</v>
      </c>
      <c r="Q6" s="20" t="s">
        <v>462</v>
      </c>
      <c r="R6" s="20" t="s">
        <v>462</v>
      </c>
      <c r="S6" s="20" t="s">
        <v>462</v>
      </c>
      <c r="T6" s="20" t="s">
        <v>462</v>
      </c>
      <c r="V6" s="20" t="s">
        <v>463</v>
      </c>
      <c r="W6" s="20" t="s">
        <v>463</v>
      </c>
      <c r="X6" s="20" t="s">
        <v>463</v>
      </c>
      <c r="Y6" s="20" t="s">
        <v>463</v>
      </c>
      <c r="Z6" s="20" t="s">
        <v>463</v>
      </c>
      <c r="AB6" s="228" t="s">
        <v>464</v>
      </c>
      <c r="AC6" s="228" t="s">
        <v>464</v>
      </c>
      <c r="AD6" s="228" t="s">
        <v>464</v>
      </c>
      <c r="AE6" s="228" t="s">
        <v>464</v>
      </c>
      <c r="AF6" s="228" t="s">
        <v>464</v>
      </c>
      <c r="AH6" s="20" t="s">
        <v>465</v>
      </c>
      <c r="AI6" s="20" t="s">
        <v>465</v>
      </c>
      <c r="AJ6" s="20" t="s">
        <v>465</v>
      </c>
      <c r="AK6" s="20" t="s">
        <v>465</v>
      </c>
      <c r="AL6" s="20" t="s">
        <v>465</v>
      </c>
      <c r="AN6" s="20" t="s">
        <v>433</v>
      </c>
      <c r="AO6" s="20" t="s">
        <v>433</v>
      </c>
      <c r="AP6" s="20" t="s">
        <v>433</v>
      </c>
      <c r="AQ6" s="20" t="s">
        <v>433</v>
      </c>
      <c r="AR6" s="20" t="s">
        <v>433</v>
      </c>
      <c r="AT6" s="228" t="s">
        <v>434</v>
      </c>
      <c r="AU6" s="228" t="s">
        <v>434</v>
      </c>
      <c r="AV6" s="228" t="s">
        <v>434</v>
      </c>
      <c r="AW6" s="228" t="s">
        <v>434</v>
      </c>
      <c r="AX6" s="228" t="s">
        <v>434</v>
      </c>
      <c r="AZ6" s="228" t="s">
        <v>435</v>
      </c>
      <c r="BA6" s="228" t="s">
        <v>435</v>
      </c>
      <c r="BB6" s="228" t="s">
        <v>435</v>
      </c>
      <c r="BC6" s="228" t="s">
        <v>435</v>
      </c>
      <c r="BD6" s="228" t="s">
        <v>435</v>
      </c>
      <c r="BF6" s="228" t="s">
        <v>436</v>
      </c>
      <c r="BG6" s="228" t="s">
        <v>436</v>
      </c>
      <c r="BH6" s="228" t="s">
        <v>436</v>
      </c>
      <c r="BI6" s="228" t="s">
        <v>436</v>
      </c>
      <c r="BJ6" s="228" t="s">
        <v>436</v>
      </c>
      <c r="BL6" s="20" t="s">
        <v>437</v>
      </c>
      <c r="BM6" s="20" t="s">
        <v>437</v>
      </c>
      <c r="BN6" s="20" t="s">
        <v>437</v>
      </c>
      <c r="BO6" s="20" t="s">
        <v>437</v>
      </c>
      <c r="BP6" s="20" t="s">
        <v>437</v>
      </c>
      <c r="BR6" s="228" t="s">
        <v>438</v>
      </c>
      <c r="BS6" s="228" t="s">
        <v>438</v>
      </c>
      <c r="BT6" s="228" t="s">
        <v>438</v>
      </c>
      <c r="BU6" s="228" t="s">
        <v>438</v>
      </c>
      <c r="BV6" s="228" t="s">
        <v>438</v>
      </c>
      <c r="BX6" s="228" t="s">
        <v>439</v>
      </c>
      <c r="BY6" s="228" t="s">
        <v>439</v>
      </c>
      <c r="BZ6" s="228" t="s">
        <v>439</v>
      </c>
      <c r="CA6" s="228" t="s">
        <v>439</v>
      </c>
      <c r="CB6" s="228" t="s">
        <v>439</v>
      </c>
      <c r="CD6" s="228" t="s">
        <v>440</v>
      </c>
      <c r="CE6" s="228" t="s">
        <v>440</v>
      </c>
      <c r="CF6" s="228" t="s">
        <v>440</v>
      </c>
      <c r="CG6" s="228" t="s">
        <v>440</v>
      </c>
      <c r="CH6" s="228" t="s">
        <v>440</v>
      </c>
      <c r="CJ6" s="228" t="s">
        <v>441</v>
      </c>
      <c r="CK6" s="228" t="s">
        <v>441</v>
      </c>
      <c r="CL6" s="228" t="s">
        <v>441</v>
      </c>
      <c r="CM6" s="228" t="s">
        <v>441</v>
      </c>
      <c r="CN6" s="228" t="s">
        <v>441</v>
      </c>
      <c r="CP6" s="228" t="s">
        <v>442</v>
      </c>
      <c r="CQ6" s="228" t="s">
        <v>442</v>
      </c>
      <c r="CR6" s="228" t="s">
        <v>442</v>
      </c>
      <c r="CS6" s="228" t="s">
        <v>442</v>
      </c>
      <c r="CT6" s="228" t="s">
        <v>442</v>
      </c>
    </row>
    <row r="7" spans="1:98" s="27" customFormat="1">
      <c r="A7" s="20" t="s">
        <v>249</v>
      </c>
      <c r="B7" s="20" t="s">
        <v>250</v>
      </c>
      <c r="C7" s="75"/>
      <c r="D7" s="20" t="s">
        <v>204</v>
      </c>
      <c r="E7" s="20" t="s">
        <v>205</v>
      </c>
      <c r="F7" s="20" t="s">
        <v>206</v>
      </c>
      <c r="G7" s="20" t="s">
        <v>207</v>
      </c>
      <c r="H7" s="20" t="s">
        <v>2</v>
      </c>
      <c r="I7" s="75"/>
      <c r="J7" s="20" t="s">
        <v>204</v>
      </c>
      <c r="K7" s="20" t="s">
        <v>205</v>
      </c>
      <c r="L7" s="20" t="s">
        <v>206</v>
      </c>
      <c r="M7" s="20" t="s">
        <v>207</v>
      </c>
      <c r="N7" s="20" t="s">
        <v>2</v>
      </c>
      <c r="O7" s="75"/>
      <c r="P7" s="20" t="s">
        <v>204</v>
      </c>
      <c r="Q7" s="20" t="s">
        <v>205</v>
      </c>
      <c r="R7" s="20" t="s">
        <v>206</v>
      </c>
      <c r="S7" s="20" t="s">
        <v>207</v>
      </c>
      <c r="T7" s="20" t="s">
        <v>2</v>
      </c>
      <c r="U7" s="75"/>
      <c r="V7" s="20" t="s">
        <v>204</v>
      </c>
      <c r="W7" s="20" t="s">
        <v>205</v>
      </c>
      <c r="X7" s="20" t="s">
        <v>206</v>
      </c>
      <c r="Y7" s="20" t="s">
        <v>207</v>
      </c>
      <c r="Z7" s="20" t="s">
        <v>2</v>
      </c>
      <c r="AA7" s="75"/>
      <c r="AB7" s="143" t="s">
        <v>204</v>
      </c>
      <c r="AC7" s="143" t="s">
        <v>205</v>
      </c>
      <c r="AD7" s="143" t="s">
        <v>206</v>
      </c>
      <c r="AE7" s="143" t="s">
        <v>207</v>
      </c>
      <c r="AF7" s="143" t="s">
        <v>2</v>
      </c>
      <c r="AG7" s="172"/>
      <c r="AH7" s="20" t="s">
        <v>204</v>
      </c>
      <c r="AI7" s="20" t="s">
        <v>205</v>
      </c>
      <c r="AJ7" s="20" t="s">
        <v>206</v>
      </c>
      <c r="AK7" s="20" t="s">
        <v>207</v>
      </c>
      <c r="AL7" s="20" t="s">
        <v>2</v>
      </c>
      <c r="AM7" s="75"/>
      <c r="AN7" s="20" t="s">
        <v>204</v>
      </c>
      <c r="AO7" s="20" t="s">
        <v>205</v>
      </c>
      <c r="AP7" s="20" t="s">
        <v>206</v>
      </c>
      <c r="AQ7" s="20" t="s">
        <v>207</v>
      </c>
      <c r="AR7" s="20" t="s">
        <v>2</v>
      </c>
      <c r="AS7" s="174"/>
      <c r="AT7" s="143" t="s">
        <v>204</v>
      </c>
      <c r="AU7" s="143" t="s">
        <v>205</v>
      </c>
      <c r="AV7" s="143" t="s">
        <v>206</v>
      </c>
      <c r="AW7" s="143" t="s">
        <v>207</v>
      </c>
      <c r="AX7" s="143" t="s">
        <v>2</v>
      </c>
      <c r="AY7" s="174"/>
      <c r="AZ7" s="143" t="s">
        <v>204</v>
      </c>
      <c r="BA7" s="143" t="s">
        <v>205</v>
      </c>
      <c r="BB7" s="143" t="s">
        <v>206</v>
      </c>
      <c r="BC7" s="143" t="s">
        <v>207</v>
      </c>
      <c r="BD7" s="143" t="s">
        <v>2</v>
      </c>
      <c r="BE7" s="174"/>
      <c r="BF7" s="143" t="s">
        <v>204</v>
      </c>
      <c r="BG7" s="143" t="s">
        <v>205</v>
      </c>
      <c r="BH7" s="143" t="s">
        <v>206</v>
      </c>
      <c r="BI7" s="143" t="s">
        <v>207</v>
      </c>
      <c r="BJ7" s="143" t="s">
        <v>2</v>
      </c>
      <c r="BK7" s="174"/>
      <c r="BL7" s="20" t="s">
        <v>204</v>
      </c>
      <c r="BM7" s="20" t="s">
        <v>205</v>
      </c>
      <c r="BN7" s="20" t="s">
        <v>206</v>
      </c>
      <c r="BO7" s="20" t="s">
        <v>207</v>
      </c>
      <c r="BP7" s="20" t="s">
        <v>2</v>
      </c>
      <c r="BR7" s="143" t="s">
        <v>204</v>
      </c>
      <c r="BS7" s="143" t="s">
        <v>205</v>
      </c>
      <c r="BT7" s="143" t="s">
        <v>206</v>
      </c>
      <c r="BU7" s="143" t="s">
        <v>207</v>
      </c>
      <c r="BV7" s="143" t="s">
        <v>2</v>
      </c>
      <c r="BX7" s="143" t="s">
        <v>204</v>
      </c>
      <c r="BY7" s="143" t="s">
        <v>205</v>
      </c>
      <c r="BZ7" s="143" t="s">
        <v>206</v>
      </c>
      <c r="CA7" s="143" t="s">
        <v>207</v>
      </c>
      <c r="CB7" s="143" t="s">
        <v>2</v>
      </c>
      <c r="CD7" s="143" t="s">
        <v>204</v>
      </c>
      <c r="CE7" s="143" t="s">
        <v>205</v>
      </c>
      <c r="CF7" s="143" t="s">
        <v>206</v>
      </c>
      <c r="CG7" s="143" t="s">
        <v>207</v>
      </c>
      <c r="CH7" s="143" t="s">
        <v>2</v>
      </c>
      <c r="CJ7" s="143" t="s">
        <v>204</v>
      </c>
      <c r="CK7" s="143" t="s">
        <v>205</v>
      </c>
      <c r="CL7" s="143" t="s">
        <v>206</v>
      </c>
      <c r="CM7" s="143" t="s">
        <v>207</v>
      </c>
      <c r="CN7" s="143" t="s">
        <v>2</v>
      </c>
      <c r="CP7" s="143" t="s">
        <v>204</v>
      </c>
      <c r="CQ7" s="143" t="s">
        <v>205</v>
      </c>
      <c r="CR7" s="143" t="s">
        <v>206</v>
      </c>
      <c r="CS7" s="143" t="s">
        <v>207</v>
      </c>
      <c r="CT7" s="143" t="s">
        <v>2</v>
      </c>
    </row>
    <row r="8" spans="1:98">
      <c r="A8" s="13" t="s">
        <v>104</v>
      </c>
      <c r="B8" s="13" t="s">
        <v>4</v>
      </c>
      <c r="C8" s="178"/>
      <c r="D8" s="13">
        <v>38</v>
      </c>
      <c r="E8" s="13">
        <v>22</v>
      </c>
      <c r="F8" s="13">
        <v>172</v>
      </c>
      <c r="G8" s="13">
        <v>51</v>
      </c>
      <c r="H8" s="13">
        <v>283</v>
      </c>
      <c r="I8" s="178"/>
      <c r="J8" s="13">
        <v>15</v>
      </c>
      <c r="K8" s="13">
        <v>37</v>
      </c>
      <c r="L8" s="13">
        <v>378</v>
      </c>
      <c r="M8" s="13">
        <v>104</v>
      </c>
      <c r="N8" s="13">
        <v>531</v>
      </c>
      <c r="O8" s="178"/>
      <c r="P8" s="13">
        <v>9</v>
      </c>
      <c r="Q8" s="13">
        <v>33</v>
      </c>
      <c r="R8" s="13">
        <v>391</v>
      </c>
      <c r="S8" s="13">
        <v>96</v>
      </c>
      <c r="T8" s="13">
        <v>521</v>
      </c>
      <c r="U8" s="178"/>
      <c r="V8" s="13">
        <v>15</v>
      </c>
      <c r="W8" s="13">
        <v>18</v>
      </c>
      <c r="X8" s="13">
        <v>73</v>
      </c>
      <c r="Y8" s="13">
        <v>20</v>
      </c>
      <c r="Z8" s="13">
        <v>126</v>
      </c>
      <c r="AA8" s="178"/>
      <c r="AB8" s="13">
        <v>8</v>
      </c>
      <c r="AC8" s="13">
        <v>25</v>
      </c>
      <c r="AD8" s="13">
        <v>99</v>
      </c>
      <c r="AE8" s="13">
        <v>27</v>
      </c>
      <c r="AF8" s="13">
        <v>156</v>
      </c>
      <c r="AG8" s="178"/>
      <c r="AH8" s="13">
        <v>5</v>
      </c>
      <c r="AI8" s="13">
        <v>7</v>
      </c>
      <c r="AJ8" s="13">
        <v>21</v>
      </c>
      <c r="AK8" s="13">
        <v>3</v>
      </c>
      <c r="AL8" s="13">
        <v>36</v>
      </c>
      <c r="AM8" s="178"/>
      <c r="AN8" s="13">
        <v>2</v>
      </c>
      <c r="AO8" s="13">
        <v>0</v>
      </c>
      <c r="AP8" s="13">
        <v>3</v>
      </c>
      <c r="AQ8" s="13">
        <v>0</v>
      </c>
      <c r="AR8" s="13">
        <v>5</v>
      </c>
      <c r="AS8" s="178"/>
      <c r="AT8" s="13"/>
      <c r="AU8" s="13"/>
      <c r="AV8" s="13"/>
      <c r="AW8" s="13"/>
      <c r="AX8" s="13"/>
      <c r="AY8" s="178"/>
      <c r="AZ8" s="128"/>
      <c r="BA8" s="128"/>
      <c r="BB8" s="128"/>
      <c r="BC8" s="128"/>
      <c r="BD8" s="128"/>
      <c r="BE8" s="178"/>
      <c r="BF8" s="13">
        <v>1</v>
      </c>
      <c r="BG8" s="13"/>
      <c r="BH8" s="13"/>
      <c r="BI8" s="13"/>
      <c r="BJ8" s="13">
        <v>1</v>
      </c>
      <c r="BK8" s="178"/>
      <c r="BL8" s="13">
        <v>2</v>
      </c>
      <c r="BM8" s="13">
        <v>0</v>
      </c>
      <c r="BN8" s="13">
        <v>0</v>
      </c>
      <c r="BO8" s="13">
        <v>0</v>
      </c>
      <c r="BP8" s="13">
        <v>2</v>
      </c>
      <c r="BR8" s="13"/>
      <c r="BS8" s="13"/>
      <c r="BT8" s="13"/>
      <c r="BU8" s="13"/>
      <c r="BV8" s="13"/>
      <c r="BX8" s="13"/>
      <c r="BY8" s="13"/>
      <c r="BZ8" s="13"/>
      <c r="CA8" s="13"/>
      <c r="CB8" s="13"/>
      <c r="CD8" s="13"/>
      <c r="CE8" s="13"/>
      <c r="CF8" s="13"/>
      <c r="CG8" s="13"/>
      <c r="CH8" s="13"/>
      <c r="CJ8" s="13"/>
      <c r="CK8" s="13">
        <v>1</v>
      </c>
      <c r="CL8" s="13">
        <v>8</v>
      </c>
      <c r="CM8" s="13">
        <v>15</v>
      </c>
      <c r="CN8" s="13">
        <v>24</v>
      </c>
      <c r="CP8" s="128"/>
      <c r="CQ8" s="128"/>
      <c r="CR8" s="128"/>
      <c r="CS8" s="128"/>
      <c r="CT8" s="128"/>
    </row>
    <row r="9" spans="1:98">
      <c r="A9" s="13" t="s">
        <v>5</v>
      </c>
      <c r="B9" s="13" t="s">
        <v>111</v>
      </c>
      <c r="C9" s="178"/>
      <c r="D9" s="13">
        <v>60</v>
      </c>
      <c r="E9" s="13">
        <v>49</v>
      </c>
      <c r="F9" s="13">
        <v>178</v>
      </c>
      <c r="G9" s="13">
        <v>34</v>
      </c>
      <c r="H9" s="13">
        <v>321</v>
      </c>
      <c r="I9" s="178"/>
      <c r="J9" s="13">
        <v>96</v>
      </c>
      <c r="K9" s="13">
        <v>58</v>
      </c>
      <c r="L9" s="13">
        <v>466</v>
      </c>
      <c r="M9" s="13">
        <v>76</v>
      </c>
      <c r="N9" s="13">
        <v>694</v>
      </c>
      <c r="O9" s="178"/>
      <c r="P9" s="13">
        <v>69</v>
      </c>
      <c r="Q9" s="13">
        <v>124</v>
      </c>
      <c r="R9" s="13">
        <v>1210</v>
      </c>
      <c r="S9" s="13">
        <v>270</v>
      </c>
      <c r="T9" s="13">
        <v>1646</v>
      </c>
      <c r="U9" s="178"/>
      <c r="V9" s="13">
        <v>14</v>
      </c>
      <c r="W9" s="13">
        <v>26</v>
      </c>
      <c r="X9" s="13">
        <v>64</v>
      </c>
      <c r="Y9" s="13">
        <v>12</v>
      </c>
      <c r="Z9" s="13">
        <v>116</v>
      </c>
      <c r="AA9" s="178"/>
      <c r="AB9" s="13">
        <v>39</v>
      </c>
      <c r="AC9" s="13">
        <v>53</v>
      </c>
      <c r="AD9" s="13">
        <v>128</v>
      </c>
      <c r="AE9" s="13">
        <v>10</v>
      </c>
      <c r="AF9" s="13">
        <v>228</v>
      </c>
      <c r="AG9" s="178"/>
      <c r="AH9" s="13">
        <v>6</v>
      </c>
      <c r="AI9" s="13">
        <v>19</v>
      </c>
      <c r="AJ9" s="13">
        <v>22</v>
      </c>
      <c r="AK9" s="13">
        <v>0</v>
      </c>
      <c r="AL9" s="13">
        <v>46</v>
      </c>
      <c r="AM9" s="178"/>
      <c r="AN9" s="13">
        <v>0</v>
      </c>
      <c r="AO9" s="13">
        <v>0</v>
      </c>
      <c r="AP9" s="13">
        <v>2</v>
      </c>
      <c r="AQ9" s="13">
        <v>0</v>
      </c>
      <c r="AR9" s="13">
        <v>2</v>
      </c>
      <c r="AS9" s="178"/>
      <c r="AT9" s="13"/>
      <c r="AU9" s="13"/>
      <c r="AV9" s="13">
        <v>2</v>
      </c>
      <c r="AW9" s="13"/>
      <c r="AX9" s="13">
        <v>2</v>
      </c>
      <c r="AY9" s="178"/>
      <c r="AZ9" s="13">
        <v>13</v>
      </c>
      <c r="BA9" s="13">
        <v>1</v>
      </c>
      <c r="BB9" s="13"/>
      <c r="BC9" s="13"/>
      <c r="BD9" s="13">
        <v>13</v>
      </c>
      <c r="BE9" s="178"/>
      <c r="BF9" s="13"/>
      <c r="BG9" s="13"/>
      <c r="BH9" s="13"/>
      <c r="BI9" s="13"/>
      <c r="BJ9" s="13"/>
      <c r="BK9" s="178"/>
      <c r="BL9" s="13">
        <v>13</v>
      </c>
      <c r="BM9" s="13">
        <v>0</v>
      </c>
      <c r="BN9" s="13">
        <v>0</v>
      </c>
      <c r="BO9" s="13">
        <v>0</v>
      </c>
      <c r="BP9" s="13">
        <v>13</v>
      </c>
      <c r="BR9" s="13">
        <v>3</v>
      </c>
      <c r="BS9" s="13"/>
      <c r="BT9" s="13"/>
      <c r="BU9" s="13"/>
      <c r="BV9" s="13">
        <v>3</v>
      </c>
      <c r="BX9" s="13"/>
      <c r="BY9" s="13">
        <v>1</v>
      </c>
      <c r="BZ9" s="13">
        <v>6</v>
      </c>
      <c r="CA9" s="13">
        <v>13</v>
      </c>
      <c r="CB9" s="13">
        <v>20</v>
      </c>
      <c r="CD9" s="13">
        <v>1</v>
      </c>
      <c r="CE9" s="13">
        <v>2</v>
      </c>
      <c r="CF9" s="13">
        <v>23</v>
      </c>
      <c r="CG9" s="13">
        <v>78</v>
      </c>
      <c r="CH9" s="13">
        <v>104</v>
      </c>
      <c r="CJ9" s="13"/>
      <c r="CK9" s="13"/>
      <c r="CL9" s="13"/>
      <c r="CM9" s="13"/>
      <c r="CN9" s="13"/>
      <c r="CP9" s="128"/>
      <c r="CQ9" s="128"/>
      <c r="CR9" s="128"/>
      <c r="CS9" s="128"/>
      <c r="CT9" s="128"/>
    </row>
    <row r="10" spans="1:98">
      <c r="A10" s="13" t="s">
        <v>7</v>
      </c>
      <c r="B10" s="13" t="s">
        <v>112</v>
      </c>
      <c r="C10" s="178"/>
      <c r="D10" s="13">
        <v>63</v>
      </c>
      <c r="E10" s="13">
        <v>37</v>
      </c>
      <c r="F10" s="13">
        <v>242</v>
      </c>
      <c r="G10" s="13">
        <v>27</v>
      </c>
      <c r="H10" s="13">
        <v>369</v>
      </c>
      <c r="I10" s="178"/>
      <c r="J10" s="13">
        <v>102</v>
      </c>
      <c r="K10" s="13">
        <v>93</v>
      </c>
      <c r="L10" s="13">
        <v>1008</v>
      </c>
      <c r="M10" s="13">
        <v>245</v>
      </c>
      <c r="N10" s="13">
        <v>1430</v>
      </c>
      <c r="O10" s="178"/>
      <c r="P10" s="13">
        <v>45</v>
      </c>
      <c r="Q10" s="13">
        <v>15</v>
      </c>
      <c r="R10" s="13">
        <v>366</v>
      </c>
      <c r="S10" s="13">
        <v>27</v>
      </c>
      <c r="T10" s="13">
        <v>453</v>
      </c>
      <c r="U10" s="178"/>
      <c r="V10" s="13">
        <v>18</v>
      </c>
      <c r="W10" s="13">
        <v>35</v>
      </c>
      <c r="X10" s="13">
        <v>107</v>
      </c>
      <c r="Y10" s="13">
        <v>43</v>
      </c>
      <c r="Z10" s="13">
        <v>203</v>
      </c>
      <c r="AA10" s="178"/>
      <c r="AB10" s="13">
        <v>18</v>
      </c>
      <c r="AC10" s="13">
        <v>19</v>
      </c>
      <c r="AD10" s="13">
        <v>83</v>
      </c>
      <c r="AE10" s="13">
        <v>23</v>
      </c>
      <c r="AF10" s="13">
        <v>141</v>
      </c>
      <c r="AG10" s="178"/>
      <c r="AH10" s="13">
        <v>11</v>
      </c>
      <c r="AI10" s="13">
        <v>51</v>
      </c>
      <c r="AJ10" s="13">
        <v>93</v>
      </c>
      <c r="AK10" s="13">
        <v>5</v>
      </c>
      <c r="AL10" s="13">
        <v>155</v>
      </c>
      <c r="AM10" s="178"/>
      <c r="AN10" s="13">
        <v>2</v>
      </c>
      <c r="AO10" s="13">
        <v>0</v>
      </c>
      <c r="AP10" s="13">
        <v>4</v>
      </c>
      <c r="AQ10" s="13">
        <v>1</v>
      </c>
      <c r="AR10" s="13">
        <v>7</v>
      </c>
      <c r="AS10" s="178"/>
      <c r="AT10" s="13"/>
      <c r="AU10" s="13">
        <v>1</v>
      </c>
      <c r="AV10" s="13"/>
      <c r="AW10" s="13"/>
      <c r="AX10" s="13">
        <v>1</v>
      </c>
      <c r="AY10" s="178"/>
      <c r="AZ10" s="13"/>
      <c r="BA10" s="13"/>
      <c r="BB10" s="13">
        <v>1</v>
      </c>
      <c r="BC10" s="13"/>
      <c r="BD10" s="13">
        <v>1</v>
      </c>
      <c r="BE10" s="178"/>
      <c r="BF10" s="13"/>
      <c r="BG10" s="13"/>
      <c r="BH10" s="13"/>
      <c r="BI10" s="13"/>
      <c r="BJ10" s="13"/>
      <c r="BK10" s="178"/>
      <c r="BL10" s="13">
        <v>21</v>
      </c>
      <c r="BM10" s="13">
        <v>0</v>
      </c>
      <c r="BN10" s="13">
        <v>0</v>
      </c>
      <c r="BO10" s="13">
        <v>0</v>
      </c>
      <c r="BP10" s="13">
        <v>21</v>
      </c>
      <c r="BR10" s="13">
        <v>5</v>
      </c>
      <c r="BS10" s="13"/>
      <c r="BT10" s="13"/>
      <c r="BU10" s="13"/>
      <c r="BV10" s="13">
        <v>5</v>
      </c>
      <c r="BX10" s="13"/>
      <c r="BY10" s="13"/>
      <c r="BZ10" s="13"/>
      <c r="CA10" s="13"/>
      <c r="CB10" s="13"/>
      <c r="CD10" s="13"/>
      <c r="CE10" s="13"/>
      <c r="CF10" s="13"/>
      <c r="CG10" s="13"/>
      <c r="CH10" s="13"/>
      <c r="CJ10" s="13"/>
      <c r="CK10" s="13"/>
      <c r="CL10" s="13">
        <v>19</v>
      </c>
      <c r="CM10" s="13">
        <v>11</v>
      </c>
      <c r="CN10" s="13">
        <v>30</v>
      </c>
      <c r="CP10" s="128"/>
      <c r="CQ10" s="128"/>
      <c r="CR10" s="128"/>
      <c r="CS10" s="128"/>
      <c r="CT10" s="128"/>
    </row>
    <row r="11" spans="1:98">
      <c r="A11" s="13" t="s">
        <v>9</v>
      </c>
      <c r="B11" s="13" t="s">
        <v>113</v>
      </c>
      <c r="C11" s="178"/>
      <c r="D11" s="13">
        <v>137</v>
      </c>
      <c r="E11" s="13">
        <v>78</v>
      </c>
      <c r="F11" s="13">
        <v>347</v>
      </c>
      <c r="G11" s="13">
        <v>80</v>
      </c>
      <c r="H11" s="13">
        <v>642</v>
      </c>
      <c r="I11" s="178"/>
      <c r="J11" s="13">
        <v>184</v>
      </c>
      <c r="K11" s="13">
        <v>168</v>
      </c>
      <c r="L11" s="13">
        <v>1486</v>
      </c>
      <c r="M11" s="13">
        <v>303</v>
      </c>
      <c r="N11" s="13">
        <v>2131</v>
      </c>
      <c r="O11" s="178"/>
      <c r="P11" s="13">
        <v>47</v>
      </c>
      <c r="Q11" s="13">
        <v>203</v>
      </c>
      <c r="R11" s="13">
        <v>2209</v>
      </c>
      <c r="S11" s="13">
        <v>462</v>
      </c>
      <c r="T11" s="13">
        <v>2875</v>
      </c>
      <c r="U11" s="178"/>
      <c r="V11" s="13">
        <v>19</v>
      </c>
      <c r="W11" s="13">
        <v>62</v>
      </c>
      <c r="X11" s="13">
        <v>198</v>
      </c>
      <c r="Y11" s="13">
        <v>60</v>
      </c>
      <c r="Z11" s="13">
        <v>339</v>
      </c>
      <c r="AA11" s="178"/>
      <c r="AB11" s="13">
        <v>49</v>
      </c>
      <c r="AC11" s="13">
        <v>59</v>
      </c>
      <c r="AD11" s="13">
        <v>200</v>
      </c>
      <c r="AE11" s="13">
        <v>25</v>
      </c>
      <c r="AF11" s="13">
        <v>331</v>
      </c>
      <c r="AG11" s="178"/>
      <c r="AH11" s="13">
        <v>8</v>
      </c>
      <c r="AI11" s="13">
        <v>19</v>
      </c>
      <c r="AJ11" s="13">
        <v>45</v>
      </c>
      <c r="AK11" s="13">
        <v>0</v>
      </c>
      <c r="AL11" s="13">
        <v>71</v>
      </c>
      <c r="AM11" s="178"/>
      <c r="AN11" s="13">
        <v>1</v>
      </c>
      <c r="AO11" s="13">
        <v>0</v>
      </c>
      <c r="AP11" s="13">
        <v>1</v>
      </c>
      <c r="AQ11" s="13">
        <v>0</v>
      </c>
      <c r="AR11" s="13">
        <v>2</v>
      </c>
      <c r="AS11" s="178"/>
      <c r="AT11" s="13"/>
      <c r="AU11" s="13">
        <v>1</v>
      </c>
      <c r="AV11" s="13"/>
      <c r="AW11" s="13"/>
      <c r="AX11" s="13">
        <v>1</v>
      </c>
      <c r="AY11" s="178"/>
      <c r="AZ11" s="13"/>
      <c r="BA11" s="13"/>
      <c r="BB11" s="13"/>
      <c r="BC11" s="13"/>
      <c r="BD11" s="13"/>
      <c r="BE11" s="178"/>
      <c r="BF11" s="13">
        <v>33</v>
      </c>
      <c r="BG11" s="13"/>
      <c r="BH11" s="13"/>
      <c r="BI11" s="13"/>
      <c r="BJ11" s="13">
        <v>33</v>
      </c>
      <c r="BK11" s="178"/>
      <c r="BL11" s="13">
        <v>70</v>
      </c>
      <c r="BM11" s="13">
        <v>0</v>
      </c>
      <c r="BN11" s="13">
        <v>0</v>
      </c>
      <c r="BO11" s="13">
        <v>0</v>
      </c>
      <c r="BP11" s="13">
        <v>70</v>
      </c>
      <c r="BR11" s="13">
        <v>22</v>
      </c>
      <c r="BS11" s="13"/>
      <c r="BT11" s="13"/>
      <c r="BU11" s="13"/>
      <c r="BV11" s="13">
        <v>22</v>
      </c>
      <c r="BX11" s="13"/>
      <c r="BY11" s="13">
        <v>3</v>
      </c>
      <c r="BZ11" s="13">
        <v>22</v>
      </c>
      <c r="CA11" s="13">
        <v>8</v>
      </c>
      <c r="CB11" s="13">
        <v>32</v>
      </c>
      <c r="CD11" s="13"/>
      <c r="CE11" s="13">
        <v>4</v>
      </c>
      <c r="CF11" s="13">
        <v>23</v>
      </c>
      <c r="CG11" s="13">
        <v>4</v>
      </c>
      <c r="CH11" s="13">
        <v>31</v>
      </c>
      <c r="CJ11" s="13"/>
      <c r="CK11" s="13">
        <v>1</v>
      </c>
      <c r="CL11" s="13">
        <v>24</v>
      </c>
      <c r="CM11" s="13">
        <v>103</v>
      </c>
      <c r="CN11" s="13">
        <v>127</v>
      </c>
      <c r="CP11" s="128"/>
      <c r="CQ11" s="128"/>
      <c r="CR11" s="128"/>
      <c r="CS11" s="128"/>
      <c r="CT11" s="128"/>
    </row>
    <row r="12" spans="1:98">
      <c r="A12" s="13" t="s">
        <v>11</v>
      </c>
      <c r="B12" s="13" t="s">
        <v>114</v>
      </c>
      <c r="C12" s="178"/>
      <c r="D12" s="13">
        <v>78</v>
      </c>
      <c r="E12" s="13">
        <v>43</v>
      </c>
      <c r="F12" s="13">
        <v>287</v>
      </c>
      <c r="G12" s="13">
        <v>97</v>
      </c>
      <c r="H12" s="13">
        <v>504</v>
      </c>
      <c r="I12" s="178"/>
      <c r="J12" s="13">
        <v>87</v>
      </c>
      <c r="K12" s="13">
        <v>61</v>
      </c>
      <c r="L12" s="13">
        <v>831</v>
      </c>
      <c r="M12" s="13">
        <v>152</v>
      </c>
      <c r="N12" s="13">
        <v>1125</v>
      </c>
      <c r="O12" s="178"/>
      <c r="P12" s="13">
        <v>72</v>
      </c>
      <c r="Q12" s="13">
        <v>127</v>
      </c>
      <c r="R12" s="13">
        <v>1655</v>
      </c>
      <c r="S12" s="13">
        <v>368</v>
      </c>
      <c r="T12" s="13">
        <v>2199</v>
      </c>
      <c r="U12" s="178"/>
      <c r="V12" s="13">
        <v>89</v>
      </c>
      <c r="W12" s="13">
        <v>89</v>
      </c>
      <c r="X12" s="13">
        <v>422</v>
      </c>
      <c r="Y12" s="13">
        <v>54</v>
      </c>
      <c r="Z12" s="13">
        <v>652</v>
      </c>
      <c r="AA12" s="178"/>
      <c r="AB12" s="13">
        <v>38</v>
      </c>
      <c r="AC12" s="13">
        <v>61</v>
      </c>
      <c r="AD12" s="13">
        <v>344</v>
      </c>
      <c r="AE12" s="13">
        <v>34</v>
      </c>
      <c r="AF12" s="13">
        <v>476</v>
      </c>
      <c r="AG12" s="178"/>
      <c r="AH12" s="13">
        <v>42</v>
      </c>
      <c r="AI12" s="13">
        <v>43</v>
      </c>
      <c r="AJ12" s="13">
        <v>161</v>
      </c>
      <c r="AK12" s="13">
        <v>5</v>
      </c>
      <c r="AL12" s="13">
        <v>246</v>
      </c>
      <c r="AM12" s="178"/>
      <c r="AN12" s="13">
        <v>1</v>
      </c>
      <c r="AO12" s="13">
        <v>0</v>
      </c>
      <c r="AP12" s="13">
        <v>2</v>
      </c>
      <c r="AQ12" s="13">
        <v>0</v>
      </c>
      <c r="AR12" s="13">
        <v>3</v>
      </c>
      <c r="AS12" s="178"/>
      <c r="AT12" s="13"/>
      <c r="AU12" s="13">
        <v>1</v>
      </c>
      <c r="AV12" s="13">
        <v>2</v>
      </c>
      <c r="AW12" s="13"/>
      <c r="AX12" s="13">
        <v>3</v>
      </c>
      <c r="AY12" s="178"/>
      <c r="AZ12" s="13"/>
      <c r="BA12" s="13"/>
      <c r="BB12" s="13"/>
      <c r="BC12" s="13"/>
      <c r="BD12" s="13"/>
      <c r="BE12" s="178"/>
      <c r="BF12" s="13"/>
      <c r="BG12" s="13"/>
      <c r="BH12" s="13"/>
      <c r="BI12" s="13"/>
      <c r="BJ12" s="13"/>
      <c r="BK12" s="178"/>
      <c r="BL12" s="13">
        <v>13</v>
      </c>
      <c r="BM12" s="13">
        <v>0</v>
      </c>
      <c r="BN12" s="13">
        <v>0</v>
      </c>
      <c r="BO12" s="13">
        <v>0</v>
      </c>
      <c r="BP12" s="13">
        <v>13</v>
      </c>
      <c r="BR12" s="13">
        <v>2</v>
      </c>
      <c r="BS12" s="13"/>
      <c r="BT12" s="13"/>
      <c r="BU12" s="13"/>
      <c r="BV12" s="13">
        <v>2</v>
      </c>
      <c r="BX12" s="13"/>
      <c r="BY12" s="13"/>
      <c r="BZ12" s="13"/>
      <c r="CA12" s="13"/>
      <c r="CB12" s="13"/>
      <c r="CD12" s="13"/>
      <c r="CE12" s="13"/>
      <c r="CF12" s="13"/>
      <c r="CG12" s="13"/>
      <c r="CH12" s="13"/>
      <c r="CJ12" s="13"/>
      <c r="CK12" s="13"/>
      <c r="CL12" s="13"/>
      <c r="CM12" s="13">
        <v>2</v>
      </c>
      <c r="CN12" s="13">
        <v>2</v>
      </c>
      <c r="CP12" s="128"/>
      <c r="CQ12" s="128"/>
      <c r="CR12" s="128"/>
      <c r="CS12" s="128"/>
      <c r="CT12" s="128"/>
    </row>
    <row r="13" spans="1:98">
      <c r="A13" s="13" t="s">
        <v>13</v>
      </c>
      <c r="B13" s="13" t="s">
        <v>115</v>
      </c>
      <c r="C13" s="178"/>
      <c r="D13" s="13">
        <v>47</v>
      </c>
      <c r="E13" s="13">
        <v>41</v>
      </c>
      <c r="F13" s="13">
        <v>196</v>
      </c>
      <c r="G13" s="13">
        <v>53</v>
      </c>
      <c r="H13" s="13">
        <v>337</v>
      </c>
      <c r="I13" s="178"/>
      <c r="J13" s="13">
        <v>63</v>
      </c>
      <c r="K13" s="13">
        <v>84</v>
      </c>
      <c r="L13" s="13">
        <v>722</v>
      </c>
      <c r="M13" s="13">
        <v>129</v>
      </c>
      <c r="N13" s="13">
        <v>990</v>
      </c>
      <c r="O13" s="178"/>
      <c r="P13" s="13">
        <v>40</v>
      </c>
      <c r="Q13" s="13">
        <v>84</v>
      </c>
      <c r="R13" s="13">
        <v>862</v>
      </c>
      <c r="S13" s="13">
        <v>180</v>
      </c>
      <c r="T13" s="13">
        <v>1157</v>
      </c>
      <c r="U13" s="178"/>
      <c r="V13" s="13">
        <v>10</v>
      </c>
      <c r="W13" s="13">
        <v>49</v>
      </c>
      <c r="X13" s="13">
        <v>165</v>
      </c>
      <c r="Y13" s="13">
        <v>22</v>
      </c>
      <c r="Z13" s="13">
        <v>246</v>
      </c>
      <c r="AA13" s="178"/>
      <c r="AB13" s="13">
        <v>40</v>
      </c>
      <c r="AC13" s="13">
        <v>48</v>
      </c>
      <c r="AD13" s="13">
        <v>160</v>
      </c>
      <c r="AE13" s="13">
        <v>15</v>
      </c>
      <c r="AF13" s="13">
        <v>260</v>
      </c>
      <c r="AG13" s="178"/>
      <c r="AH13" s="13">
        <v>27</v>
      </c>
      <c r="AI13" s="13">
        <v>42</v>
      </c>
      <c r="AJ13" s="13">
        <v>91</v>
      </c>
      <c r="AK13" s="13">
        <v>1</v>
      </c>
      <c r="AL13" s="13">
        <v>157</v>
      </c>
      <c r="AM13" s="178"/>
      <c r="AN13" s="13">
        <v>0</v>
      </c>
      <c r="AO13" s="13">
        <v>1</v>
      </c>
      <c r="AP13" s="13">
        <v>0</v>
      </c>
      <c r="AQ13" s="13">
        <v>0</v>
      </c>
      <c r="AR13" s="13">
        <v>1</v>
      </c>
      <c r="AS13" s="178"/>
      <c r="AT13" s="13"/>
      <c r="AU13" s="13">
        <v>2</v>
      </c>
      <c r="AV13" s="13">
        <v>1</v>
      </c>
      <c r="AW13" s="13"/>
      <c r="AX13" s="13">
        <v>3</v>
      </c>
      <c r="AY13" s="178"/>
      <c r="AZ13" s="13"/>
      <c r="BA13" s="13"/>
      <c r="BB13" s="13"/>
      <c r="BC13" s="13"/>
      <c r="BD13" s="13"/>
      <c r="BE13" s="178"/>
      <c r="BF13" s="13"/>
      <c r="BG13" s="13"/>
      <c r="BH13" s="13"/>
      <c r="BI13" s="13"/>
      <c r="BJ13" s="13"/>
      <c r="BK13" s="178"/>
      <c r="BL13" s="13">
        <v>8</v>
      </c>
      <c r="BM13" s="13">
        <v>0</v>
      </c>
      <c r="BN13" s="13">
        <v>0</v>
      </c>
      <c r="BO13" s="13">
        <v>0</v>
      </c>
      <c r="BP13" s="13">
        <v>8</v>
      </c>
      <c r="BR13" s="13">
        <v>1</v>
      </c>
      <c r="BS13" s="13"/>
      <c r="BT13" s="13"/>
      <c r="BU13" s="13"/>
      <c r="BV13" s="13">
        <v>1</v>
      </c>
      <c r="BX13" s="13"/>
      <c r="BY13" s="13"/>
      <c r="BZ13" s="13"/>
      <c r="CA13" s="13">
        <v>1</v>
      </c>
      <c r="CB13" s="13">
        <v>1</v>
      </c>
      <c r="CD13" s="13"/>
      <c r="CE13" s="13"/>
      <c r="CF13" s="13">
        <v>9</v>
      </c>
      <c r="CG13" s="13">
        <v>6</v>
      </c>
      <c r="CH13" s="13">
        <v>14</v>
      </c>
      <c r="CJ13" s="13"/>
      <c r="CK13" s="13"/>
      <c r="CL13" s="13">
        <v>5</v>
      </c>
      <c r="CM13" s="13">
        <v>2</v>
      </c>
      <c r="CN13" s="13">
        <v>7</v>
      </c>
      <c r="CP13" s="13"/>
      <c r="CQ13" s="13"/>
      <c r="CR13" s="13">
        <v>8</v>
      </c>
      <c r="CS13" s="13">
        <v>4</v>
      </c>
      <c r="CT13" s="13">
        <v>12</v>
      </c>
    </row>
    <row r="14" spans="1:98">
      <c r="A14" s="13" t="s">
        <v>15</v>
      </c>
      <c r="B14" s="13" t="s">
        <v>116</v>
      </c>
      <c r="C14" s="178"/>
      <c r="D14" s="13">
        <v>59</v>
      </c>
      <c r="E14" s="13">
        <v>50</v>
      </c>
      <c r="F14" s="13">
        <v>294</v>
      </c>
      <c r="G14" s="13">
        <v>33</v>
      </c>
      <c r="H14" s="13">
        <v>436</v>
      </c>
      <c r="I14" s="178"/>
      <c r="J14" s="13">
        <v>121</v>
      </c>
      <c r="K14" s="13">
        <v>160</v>
      </c>
      <c r="L14" s="13">
        <v>1631</v>
      </c>
      <c r="M14" s="13">
        <v>188</v>
      </c>
      <c r="N14" s="13">
        <v>2084</v>
      </c>
      <c r="O14" s="178"/>
      <c r="P14" s="13">
        <v>61</v>
      </c>
      <c r="Q14" s="13">
        <v>197</v>
      </c>
      <c r="R14" s="13">
        <v>2085</v>
      </c>
      <c r="S14" s="13">
        <v>213</v>
      </c>
      <c r="T14" s="13">
        <v>2540</v>
      </c>
      <c r="U14" s="178"/>
      <c r="V14" s="13">
        <v>22</v>
      </c>
      <c r="W14" s="13">
        <v>71</v>
      </c>
      <c r="X14" s="13">
        <v>520</v>
      </c>
      <c r="Y14" s="13">
        <v>38</v>
      </c>
      <c r="Z14" s="13">
        <v>651</v>
      </c>
      <c r="AA14" s="178"/>
      <c r="AB14" s="13">
        <v>30</v>
      </c>
      <c r="AC14" s="13">
        <v>96</v>
      </c>
      <c r="AD14" s="13">
        <v>453</v>
      </c>
      <c r="AE14" s="13">
        <v>15</v>
      </c>
      <c r="AF14" s="13">
        <v>589</v>
      </c>
      <c r="AG14" s="178"/>
      <c r="AH14" s="13">
        <v>68</v>
      </c>
      <c r="AI14" s="13">
        <v>63</v>
      </c>
      <c r="AJ14" s="13">
        <v>187</v>
      </c>
      <c r="AK14" s="13">
        <v>2</v>
      </c>
      <c r="AL14" s="13">
        <v>315</v>
      </c>
      <c r="AM14" s="178"/>
      <c r="AN14" s="13">
        <v>1</v>
      </c>
      <c r="AO14" s="13">
        <v>0</v>
      </c>
      <c r="AP14" s="13">
        <v>2</v>
      </c>
      <c r="AQ14" s="13">
        <v>0</v>
      </c>
      <c r="AR14" s="13">
        <v>3</v>
      </c>
      <c r="AS14" s="178"/>
      <c r="AT14" s="13"/>
      <c r="AU14" s="13">
        <v>1</v>
      </c>
      <c r="AV14" s="13">
        <v>6</v>
      </c>
      <c r="AW14" s="13"/>
      <c r="AX14" s="13">
        <v>7</v>
      </c>
      <c r="AY14" s="178"/>
      <c r="AZ14" s="13"/>
      <c r="BA14" s="13"/>
      <c r="BB14" s="13"/>
      <c r="BC14" s="13"/>
      <c r="BD14" s="13"/>
      <c r="BE14" s="178"/>
      <c r="BF14" s="13">
        <v>1</v>
      </c>
      <c r="BG14" s="13"/>
      <c r="BH14" s="13"/>
      <c r="BI14" s="13"/>
      <c r="BJ14" s="13">
        <v>1</v>
      </c>
      <c r="BK14" s="178"/>
      <c r="BL14" s="13">
        <v>12</v>
      </c>
      <c r="BM14" s="13">
        <v>0</v>
      </c>
      <c r="BN14" s="13">
        <v>0</v>
      </c>
      <c r="BO14" s="13">
        <v>0</v>
      </c>
      <c r="BP14" s="13">
        <v>12</v>
      </c>
      <c r="BR14" s="13">
        <v>5</v>
      </c>
      <c r="BS14" s="13"/>
      <c r="BT14" s="13"/>
      <c r="BU14" s="13"/>
      <c r="BV14" s="13">
        <v>5</v>
      </c>
      <c r="BX14" s="13"/>
      <c r="BY14" s="13"/>
      <c r="BZ14" s="13"/>
      <c r="CA14" s="13"/>
      <c r="CB14" s="13"/>
      <c r="CD14" s="13"/>
      <c r="CE14" s="13">
        <v>1</v>
      </c>
      <c r="CF14" s="13"/>
      <c r="CG14" s="13"/>
      <c r="CH14" s="13">
        <v>1</v>
      </c>
      <c r="CJ14" s="13"/>
      <c r="CK14" s="13"/>
      <c r="CL14" s="13"/>
      <c r="CM14" s="13">
        <v>2</v>
      </c>
      <c r="CN14" s="13">
        <v>2</v>
      </c>
      <c r="CP14" s="13"/>
      <c r="CQ14" s="13"/>
      <c r="CR14" s="13"/>
      <c r="CS14" s="13"/>
      <c r="CT14" s="13"/>
    </row>
    <row r="15" spans="1:98">
      <c r="A15" s="13" t="s">
        <v>19</v>
      </c>
      <c r="B15" s="13" t="s">
        <v>117</v>
      </c>
      <c r="C15" s="178"/>
      <c r="D15" s="13">
        <v>37</v>
      </c>
      <c r="E15" s="13">
        <v>34</v>
      </c>
      <c r="F15" s="13">
        <v>196</v>
      </c>
      <c r="G15" s="13">
        <v>64</v>
      </c>
      <c r="H15" s="13">
        <v>331</v>
      </c>
      <c r="I15" s="178"/>
      <c r="J15" s="13">
        <v>56</v>
      </c>
      <c r="K15" s="13">
        <v>93</v>
      </c>
      <c r="L15" s="13">
        <v>889</v>
      </c>
      <c r="M15" s="13">
        <v>215</v>
      </c>
      <c r="N15" s="13">
        <v>1242</v>
      </c>
      <c r="O15" s="178"/>
      <c r="P15" s="13">
        <v>26</v>
      </c>
      <c r="Q15" s="13">
        <v>87</v>
      </c>
      <c r="R15" s="13">
        <v>826</v>
      </c>
      <c r="S15" s="13">
        <v>162</v>
      </c>
      <c r="T15" s="13">
        <v>1095</v>
      </c>
      <c r="U15" s="178"/>
      <c r="V15" s="13">
        <v>5</v>
      </c>
      <c r="W15" s="13">
        <v>17</v>
      </c>
      <c r="X15" s="13">
        <v>41</v>
      </c>
      <c r="Y15" s="13">
        <v>12</v>
      </c>
      <c r="Z15" s="13">
        <v>75</v>
      </c>
      <c r="AA15" s="178"/>
      <c r="AB15" s="13">
        <v>17</v>
      </c>
      <c r="AC15" s="13">
        <v>72</v>
      </c>
      <c r="AD15" s="13">
        <v>238</v>
      </c>
      <c r="AE15" s="13">
        <v>17</v>
      </c>
      <c r="AF15" s="13">
        <v>343</v>
      </c>
      <c r="AG15" s="178"/>
      <c r="AH15" s="13">
        <v>7</v>
      </c>
      <c r="AI15" s="13">
        <v>29</v>
      </c>
      <c r="AJ15" s="13">
        <v>51</v>
      </c>
      <c r="AK15" s="13">
        <v>3</v>
      </c>
      <c r="AL15" s="13">
        <v>89</v>
      </c>
      <c r="AM15" s="178"/>
      <c r="AN15" s="13"/>
      <c r="AO15" s="13"/>
      <c r="AP15" s="13"/>
      <c r="AQ15" s="13"/>
      <c r="AR15" s="13"/>
      <c r="AS15" s="178"/>
      <c r="AT15" s="13"/>
      <c r="AU15" s="13"/>
      <c r="AV15" s="13">
        <v>1</v>
      </c>
      <c r="AW15" s="13"/>
      <c r="AX15" s="13">
        <v>1</v>
      </c>
      <c r="AY15" s="178"/>
      <c r="AZ15" s="13"/>
      <c r="BA15" s="13"/>
      <c r="BB15" s="13"/>
      <c r="BC15" s="13"/>
      <c r="BD15" s="13"/>
      <c r="BE15" s="178"/>
      <c r="BF15" s="13">
        <v>14</v>
      </c>
      <c r="BG15" s="13">
        <v>4</v>
      </c>
      <c r="BH15" s="13">
        <v>1</v>
      </c>
      <c r="BI15" s="13"/>
      <c r="BJ15" s="13">
        <v>19</v>
      </c>
      <c r="BK15" s="178"/>
      <c r="BL15" s="13">
        <v>28</v>
      </c>
      <c r="BM15" s="13">
        <v>3</v>
      </c>
      <c r="BN15" s="13">
        <v>1</v>
      </c>
      <c r="BO15" s="13">
        <v>0</v>
      </c>
      <c r="BP15" s="13">
        <v>32</v>
      </c>
      <c r="BR15" s="13">
        <v>16</v>
      </c>
      <c r="BS15" s="13">
        <v>4</v>
      </c>
      <c r="BT15" s="13">
        <v>1</v>
      </c>
      <c r="BU15" s="13"/>
      <c r="BV15" s="13">
        <v>20</v>
      </c>
      <c r="BX15" s="13"/>
      <c r="BY15" s="13"/>
      <c r="BZ15" s="13"/>
      <c r="CA15" s="13"/>
      <c r="CB15" s="13"/>
      <c r="CD15" s="13"/>
      <c r="CE15" s="13"/>
      <c r="CF15" s="13"/>
      <c r="CG15" s="13"/>
      <c r="CH15" s="13"/>
      <c r="CJ15" s="13"/>
      <c r="CK15" s="13"/>
      <c r="CL15" s="13"/>
      <c r="CM15" s="13"/>
      <c r="CN15" s="13"/>
      <c r="CP15" s="13"/>
      <c r="CQ15" s="13"/>
      <c r="CR15" s="13"/>
      <c r="CS15" s="13"/>
      <c r="CT15" s="13"/>
    </row>
    <row r="16" spans="1:98">
      <c r="A16" s="13" t="s">
        <v>21</v>
      </c>
      <c r="B16" s="13" t="s">
        <v>118</v>
      </c>
      <c r="C16" s="178"/>
      <c r="D16" s="13">
        <v>64</v>
      </c>
      <c r="E16" s="13">
        <v>66</v>
      </c>
      <c r="F16" s="13">
        <v>257</v>
      </c>
      <c r="G16" s="13">
        <v>91</v>
      </c>
      <c r="H16" s="13">
        <v>478</v>
      </c>
      <c r="I16" s="178"/>
      <c r="J16" s="13">
        <v>81</v>
      </c>
      <c r="K16" s="13">
        <v>55</v>
      </c>
      <c r="L16" s="13">
        <v>529</v>
      </c>
      <c r="M16" s="13">
        <v>158</v>
      </c>
      <c r="N16" s="13">
        <v>818</v>
      </c>
      <c r="O16" s="178"/>
      <c r="P16" s="13">
        <v>37</v>
      </c>
      <c r="Q16" s="13">
        <v>83</v>
      </c>
      <c r="R16" s="13">
        <v>971</v>
      </c>
      <c r="S16" s="13">
        <v>252</v>
      </c>
      <c r="T16" s="13">
        <v>1331</v>
      </c>
      <c r="U16" s="178"/>
      <c r="V16" s="13">
        <v>14</v>
      </c>
      <c r="W16" s="13">
        <v>24</v>
      </c>
      <c r="X16" s="13">
        <v>64</v>
      </c>
      <c r="Y16" s="13">
        <v>18</v>
      </c>
      <c r="Z16" s="13">
        <v>120</v>
      </c>
      <c r="AA16" s="178"/>
      <c r="AB16" s="13">
        <v>149</v>
      </c>
      <c r="AC16" s="13">
        <v>55</v>
      </c>
      <c r="AD16" s="13">
        <v>133</v>
      </c>
      <c r="AE16" s="13">
        <v>11</v>
      </c>
      <c r="AF16" s="13">
        <v>345</v>
      </c>
      <c r="AG16" s="178"/>
      <c r="AH16" s="13">
        <v>3</v>
      </c>
      <c r="AI16" s="13">
        <v>19</v>
      </c>
      <c r="AJ16" s="13">
        <v>31</v>
      </c>
      <c r="AK16" s="13">
        <v>0</v>
      </c>
      <c r="AL16" s="13">
        <v>53</v>
      </c>
      <c r="AM16" s="178"/>
      <c r="AN16" s="13">
        <v>2</v>
      </c>
      <c r="AO16" s="13">
        <v>0</v>
      </c>
      <c r="AP16" s="13">
        <v>2</v>
      </c>
      <c r="AQ16" s="13">
        <v>0</v>
      </c>
      <c r="AR16" s="13">
        <v>4</v>
      </c>
      <c r="AS16" s="178"/>
      <c r="AT16" s="13"/>
      <c r="AU16" s="13"/>
      <c r="AV16" s="13"/>
      <c r="AW16" s="13"/>
      <c r="AX16" s="13"/>
      <c r="AY16" s="178"/>
      <c r="AZ16" s="13"/>
      <c r="BA16" s="13"/>
      <c r="BB16" s="13"/>
      <c r="BC16" s="13"/>
      <c r="BD16" s="13"/>
      <c r="BE16" s="178"/>
      <c r="BF16" s="13">
        <v>5</v>
      </c>
      <c r="BG16" s="13"/>
      <c r="BH16" s="13"/>
      <c r="BI16" s="13"/>
      <c r="BJ16" s="13">
        <v>5</v>
      </c>
      <c r="BK16" s="178"/>
      <c r="BL16" s="13">
        <v>23</v>
      </c>
      <c r="BM16" s="13">
        <v>0</v>
      </c>
      <c r="BN16" s="13">
        <v>0</v>
      </c>
      <c r="BO16" s="13">
        <v>0</v>
      </c>
      <c r="BP16" s="13">
        <v>23</v>
      </c>
      <c r="BR16" s="13">
        <v>5</v>
      </c>
      <c r="BS16" s="13"/>
      <c r="BT16" s="13"/>
      <c r="BU16" s="13"/>
      <c r="BV16" s="13">
        <v>5</v>
      </c>
      <c r="BX16" s="13"/>
      <c r="BY16" s="13"/>
      <c r="BZ16" s="13"/>
      <c r="CA16" s="13"/>
      <c r="CB16" s="13"/>
      <c r="CD16" s="13"/>
      <c r="CE16" s="13"/>
      <c r="CF16" s="13"/>
      <c r="CG16" s="13"/>
      <c r="CH16" s="13"/>
      <c r="CJ16" s="13"/>
      <c r="CK16" s="13"/>
      <c r="CL16" s="13"/>
      <c r="CM16" s="13">
        <v>1</v>
      </c>
      <c r="CN16" s="13">
        <v>1</v>
      </c>
      <c r="CP16" s="13"/>
      <c r="CQ16" s="13"/>
      <c r="CR16" s="13"/>
      <c r="CS16" s="13"/>
      <c r="CT16" s="13"/>
    </row>
    <row r="17" spans="1:98">
      <c r="A17" s="13" t="s">
        <v>23</v>
      </c>
      <c r="B17" s="13" t="s">
        <v>119</v>
      </c>
      <c r="C17" s="178"/>
      <c r="D17" s="13">
        <v>158</v>
      </c>
      <c r="E17" s="13">
        <v>102</v>
      </c>
      <c r="F17" s="13">
        <v>430</v>
      </c>
      <c r="G17" s="13">
        <v>117</v>
      </c>
      <c r="H17" s="13">
        <v>804</v>
      </c>
      <c r="I17" s="178"/>
      <c r="J17" s="13">
        <v>173</v>
      </c>
      <c r="K17" s="13">
        <v>182</v>
      </c>
      <c r="L17" s="13">
        <v>1334</v>
      </c>
      <c r="M17" s="13">
        <v>315</v>
      </c>
      <c r="N17" s="13">
        <v>1986</v>
      </c>
      <c r="O17" s="178"/>
      <c r="P17" s="13">
        <v>48</v>
      </c>
      <c r="Q17" s="13">
        <v>171</v>
      </c>
      <c r="R17" s="13">
        <v>1932</v>
      </c>
      <c r="S17" s="13">
        <v>521</v>
      </c>
      <c r="T17" s="13">
        <v>2637</v>
      </c>
      <c r="U17" s="178"/>
      <c r="V17" s="13">
        <v>9</v>
      </c>
      <c r="W17" s="13">
        <v>53</v>
      </c>
      <c r="X17" s="13">
        <v>166</v>
      </c>
      <c r="Y17" s="13">
        <v>67</v>
      </c>
      <c r="Z17" s="13">
        <v>295</v>
      </c>
      <c r="AA17" s="178"/>
      <c r="AB17" s="13">
        <v>251</v>
      </c>
      <c r="AC17" s="13">
        <v>76</v>
      </c>
      <c r="AD17" s="13">
        <v>277</v>
      </c>
      <c r="AE17" s="13">
        <v>25</v>
      </c>
      <c r="AF17" s="13">
        <v>623</v>
      </c>
      <c r="AG17" s="178"/>
      <c r="AH17" s="13">
        <v>61</v>
      </c>
      <c r="AI17" s="13">
        <v>44</v>
      </c>
      <c r="AJ17" s="13">
        <v>98</v>
      </c>
      <c r="AK17" s="13">
        <v>2</v>
      </c>
      <c r="AL17" s="13">
        <v>201</v>
      </c>
      <c r="AM17" s="178"/>
      <c r="AN17" s="13">
        <v>15</v>
      </c>
      <c r="AO17" s="13">
        <v>2</v>
      </c>
      <c r="AP17" s="13">
        <v>19</v>
      </c>
      <c r="AQ17" s="13">
        <v>0</v>
      </c>
      <c r="AR17" s="13">
        <v>36</v>
      </c>
      <c r="AS17" s="178"/>
      <c r="AT17" s="13"/>
      <c r="AU17" s="13"/>
      <c r="AV17" s="13">
        <v>1</v>
      </c>
      <c r="AW17" s="13"/>
      <c r="AX17" s="13">
        <v>1</v>
      </c>
      <c r="AY17" s="178"/>
      <c r="AZ17" s="13"/>
      <c r="BA17" s="13"/>
      <c r="BB17" s="13"/>
      <c r="BC17" s="13"/>
      <c r="BD17" s="13"/>
      <c r="BE17" s="178"/>
      <c r="BF17" s="13">
        <v>7</v>
      </c>
      <c r="BG17" s="13"/>
      <c r="BH17" s="13"/>
      <c r="BI17" s="13"/>
      <c r="BJ17" s="13">
        <v>7</v>
      </c>
      <c r="BK17" s="178"/>
      <c r="BL17" s="13">
        <v>25</v>
      </c>
      <c r="BM17" s="13">
        <v>0</v>
      </c>
      <c r="BN17" s="13">
        <v>0</v>
      </c>
      <c r="BO17" s="13">
        <v>0</v>
      </c>
      <c r="BP17" s="13">
        <v>25</v>
      </c>
      <c r="BR17" s="13">
        <v>16</v>
      </c>
      <c r="BS17" s="13"/>
      <c r="BT17" s="13"/>
      <c r="BU17" s="13"/>
      <c r="BV17" s="13">
        <v>16</v>
      </c>
      <c r="BX17" s="13"/>
      <c r="BY17" s="13"/>
      <c r="BZ17" s="13"/>
      <c r="CA17" s="13"/>
      <c r="CB17" s="13"/>
      <c r="CD17" s="13"/>
      <c r="CE17" s="13"/>
      <c r="CF17" s="13">
        <v>2</v>
      </c>
      <c r="CG17" s="13"/>
      <c r="CH17" s="13">
        <v>2</v>
      </c>
      <c r="CJ17" s="13"/>
      <c r="CK17" s="13">
        <v>2</v>
      </c>
      <c r="CL17" s="13">
        <v>3</v>
      </c>
      <c r="CM17" s="13">
        <v>3</v>
      </c>
      <c r="CN17" s="13">
        <v>8</v>
      </c>
      <c r="CP17" s="13"/>
      <c r="CQ17" s="13"/>
      <c r="CR17" s="13"/>
      <c r="CS17" s="13"/>
      <c r="CT17" s="13"/>
    </row>
    <row r="18" spans="1:98">
      <c r="A18" s="13" t="s">
        <v>25</v>
      </c>
      <c r="B18" s="13" t="s">
        <v>120</v>
      </c>
      <c r="C18" s="178"/>
      <c r="D18" s="13">
        <v>123</v>
      </c>
      <c r="E18" s="13">
        <v>76</v>
      </c>
      <c r="F18" s="13">
        <v>416</v>
      </c>
      <c r="G18" s="13">
        <v>106</v>
      </c>
      <c r="H18" s="13">
        <v>721</v>
      </c>
      <c r="I18" s="178"/>
      <c r="J18" s="13">
        <v>225</v>
      </c>
      <c r="K18" s="13">
        <v>152</v>
      </c>
      <c r="L18" s="13">
        <v>1464</v>
      </c>
      <c r="M18" s="13">
        <v>377</v>
      </c>
      <c r="N18" s="13">
        <v>2205</v>
      </c>
      <c r="O18" s="178"/>
      <c r="P18" s="13">
        <v>138</v>
      </c>
      <c r="Q18" s="13">
        <v>171</v>
      </c>
      <c r="R18" s="13">
        <v>2155</v>
      </c>
      <c r="S18" s="13">
        <v>657</v>
      </c>
      <c r="T18" s="13">
        <v>3084</v>
      </c>
      <c r="U18" s="178"/>
      <c r="V18" s="13">
        <v>110</v>
      </c>
      <c r="W18" s="13">
        <v>45</v>
      </c>
      <c r="X18" s="13">
        <v>177</v>
      </c>
      <c r="Y18" s="13">
        <v>31</v>
      </c>
      <c r="Z18" s="13">
        <v>360</v>
      </c>
      <c r="AA18" s="178"/>
      <c r="AB18" s="13">
        <v>34</v>
      </c>
      <c r="AC18" s="13">
        <v>17</v>
      </c>
      <c r="AD18" s="13">
        <v>69</v>
      </c>
      <c r="AE18" s="13">
        <v>3</v>
      </c>
      <c r="AF18" s="13">
        <v>122</v>
      </c>
      <c r="AG18" s="178"/>
      <c r="AH18" s="13">
        <v>13</v>
      </c>
      <c r="AI18" s="13">
        <v>32</v>
      </c>
      <c r="AJ18" s="13">
        <v>79</v>
      </c>
      <c r="AK18" s="13">
        <v>3</v>
      </c>
      <c r="AL18" s="13">
        <v>126</v>
      </c>
      <c r="AM18" s="178"/>
      <c r="AN18" s="13">
        <v>1</v>
      </c>
      <c r="AO18" s="13">
        <v>0</v>
      </c>
      <c r="AP18" s="13">
        <v>6</v>
      </c>
      <c r="AQ18" s="13">
        <v>0</v>
      </c>
      <c r="AR18" s="13">
        <v>7</v>
      </c>
      <c r="AS18" s="178"/>
      <c r="AT18" s="13"/>
      <c r="AU18" s="13">
        <v>1</v>
      </c>
      <c r="AV18" s="13"/>
      <c r="AW18" s="13"/>
      <c r="AX18" s="13">
        <v>1</v>
      </c>
      <c r="AY18" s="178"/>
      <c r="AZ18" s="13"/>
      <c r="BA18" s="13"/>
      <c r="BB18" s="13"/>
      <c r="BC18" s="13"/>
      <c r="BD18" s="13"/>
      <c r="BE18" s="178"/>
      <c r="BF18" s="13"/>
      <c r="BG18" s="13"/>
      <c r="BH18" s="13"/>
      <c r="BI18" s="13"/>
      <c r="BJ18" s="13"/>
      <c r="BK18" s="178"/>
      <c r="BL18" s="13">
        <v>30</v>
      </c>
      <c r="BM18" s="13">
        <v>0</v>
      </c>
      <c r="BN18" s="13">
        <v>0</v>
      </c>
      <c r="BO18" s="13">
        <v>0</v>
      </c>
      <c r="BP18" s="13">
        <v>30</v>
      </c>
      <c r="BR18" s="13">
        <v>8</v>
      </c>
      <c r="BS18" s="13"/>
      <c r="BT18" s="13"/>
      <c r="BU18" s="13"/>
      <c r="BV18" s="13">
        <v>8</v>
      </c>
      <c r="BX18" s="13"/>
      <c r="BY18" s="13"/>
      <c r="BZ18" s="13"/>
      <c r="CA18" s="13"/>
      <c r="CB18" s="13"/>
      <c r="CD18" s="13"/>
      <c r="CE18" s="13"/>
      <c r="CF18" s="13"/>
      <c r="CG18" s="13"/>
      <c r="CH18" s="13"/>
      <c r="CJ18" s="13"/>
      <c r="CK18" s="13">
        <v>3</v>
      </c>
      <c r="CL18" s="13">
        <v>5</v>
      </c>
      <c r="CM18" s="13">
        <v>13</v>
      </c>
      <c r="CN18" s="13">
        <v>21</v>
      </c>
      <c r="CP18" s="13"/>
      <c r="CQ18" s="13"/>
      <c r="CR18" s="13"/>
      <c r="CS18" s="13"/>
      <c r="CT18" s="13"/>
    </row>
    <row r="19" spans="1:98">
      <c r="A19" s="13" t="s">
        <v>27</v>
      </c>
      <c r="B19" s="13" t="s">
        <v>121</v>
      </c>
      <c r="C19" s="178"/>
      <c r="D19" s="13">
        <v>41</v>
      </c>
      <c r="E19" s="13">
        <v>39</v>
      </c>
      <c r="F19" s="13">
        <v>190</v>
      </c>
      <c r="G19" s="13">
        <v>45</v>
      </c>
      <c r="H19" s="13">
        <v>315</v>
      </c>
      <c r="I19" s="178"/>
      <c r="J19" s="13">
        <v>54</v>
      </c>
      <c r="K19" s="13">
        <v>79</v>
      </c>
      <c r="L19" s="13">
        <v>869</v>
      </c>
      <c r="M19" s="13">
        <v>217</v>
      </c>
      <c r="N19" s="13">
        <v>1205</v>
      </c>
      <c r="O19" s="178"/>
      <c r="P19" s="13">
        <v>17</v>
      </c>
      <c r="Q19" s="13">
        <v>61</v>
      </c>
      <c r="R19" s="13">
        <v>635</v>
      </c>
      <c r="S19" s="13">
        <v>151</v>
      </c>
      <c r="T19" s="13">
        <v>858</v>
      </c>
      <c r="U19" s="178"/>
      <c r="V19" s="13">
        <v>19</v>
      </c>
      <c r="W19" s="13">
        <v>9</v>
      </c>
      <c r="X19" s="13">
        <v>19</v>
      </c>
      <c r="Y19" s="13">
        <v>8</v>
      </c>
      <c r="Z19" s="13">
        <v>55</v>
      </c>
      <c r="AA19" s="178"/>
      <c r="AB19" s="13">
        <v>13</v>
      </c>
      <c r="AC19" s="13">
        <v>17</v>
      </c>
      <c r="AD19" s="13">
        <v>51</v>
      </c>
      <c r="AE19" s="13">
        <v>3</v>
      </c>
      <c r="AF19" s="13">
        <v>84</v>
      </c>
      <c r="AG19" s="178"/>
      <c r="AH19" s="13">
        <v>3</v>
      </c>
      <c r="AI19" s="13">
        <v>12</v>
      </c>
      <c r="AJ19" s="13">
        <v>23</v>
      </c>
      <c r="AK19" s="13">
        <v>1</v>
      </c>
      <c r="AL19" s="13">
        <v>37</v>
      </c>
      <c r="AM19" s="178"/>
      <c r="AN19" s="13">
        <v>1</v>
      </c>
      <c r="AO19" s="13">
        <v>0</v>
      </c>
      <c r="AP19" s="13">
        <v>1</v>
      </c>
      <c r="AQ19" s="13">
        <v>0</v>
      </c>
      <c r="AR19" s="13">
        <v>2</v>
      </c>
      <c r="AS19" s="178"/>
      <c r="AT19" s="13"/>
      <c r="AU19" s="13">
        <v>1</v>
      </c>
      <c r="AV19" s="13">
        <v>1</v>
      </c>
      <c r="AW19" s="13"/>
      <c r="AX19" s="13">
        <v>2</v>
      </c>
      <c r="AY19" s="178"/>
      <c r="AZ19" s="13"/>
      <c r="BA19" s="13"/>
      <c r="BB19" s="13"/>
      <c r="BC19" s="13"/>
      <c r="BD19" s="13"/>
      <c r="BE19" s="178"/>
      <c r="BF19" s="13">
        <v>9</v>
      </c>
      <c r="BG19" s="13">
        <v>1</v>
      </c>
      <c r="BH19" s="13"/>
      <c r="BI19" s="13"/>
      <c r="BJ19" s="13">
        <v>10</v>
      </c>
      <c r="BK19" s="178"/>
      <c r="BL19" s="13">
        <v>21</v>
      </c>
      <c r="BM19" s="13">
        <v>1</v>
      </c>
      <c r="BN19" s="13">
        <v>0</v>
      </c>
      <c r="BO19" s="13">
        <v>0</v>
      </c>
      <c r="BP19" s="13">
        <v>22</v>
      </c>
      <c r="BR19" s="13">
        <v>8</v>
      </c>
      <c r="BS19" s="13"/>
      <c r="BT19" s="13"/>
      <c r="BU19" s="13"/>
      <c r="BV19" s="13">
        <v>8</v>
      </c>
      <c r="BX19" s="13"/>
      <c r="BY19" s="13"/>
      <c r="BZ19" s="13"/>
      <c r="CA19" s="13"/>
      <c r="CB19" s="13"/>
      <c r="CD19" s="13"/>
      <c r="CE19" s="13"/>
      <c r="CF19" s="13"/>
      <c r="CG19" s="13"/>
      <c r="CH19" s="13"/>
      <c r="CJ19" s="13"/>
      <c r="CK19" s="13"/>
      <c r="CL19" s="13">
        <v>1</v>
      </c>
      <c r="CM19" s="13"/>
      <c r="CN19" s="13">
        <v>1</v>
      </c>
      <c r="CP19" s="13"/>
      <c r="CQ19" s="13"/>
      <c r="CR19" s="13"/>
      <c r="CS19" s="13"/>
      <c r="CT19" s="13"/>
    </row>
    <row r="20" spans="1:98">
      <c r="A20" s="13" t="s">
        <v>29</v>
      </c>
      <c r="B20" s="13" t="s">
        <v>122</v>
      </c>
      <c r="C20" s="178"/>
      <c r="D20" s="13">
        <v>81</v>
      </c>
      <c r="E20" s="13">
        <v>46</v>
      </c>
      <c r="F20" s="13">
        <v>202</v>
      </c>
      <c r="G20" s="13">
        <v>40</v>
      </c>
      <c r="H20" s="13">
        <v>369</v>
      </c>
      <c r="I20" s="178"/>
      <c r="J20" s="13">
        <v>152</v>
      </c>
      <c r="K20" s="13">
        <v>79</v>
      </c>
      <c r="L20" s="13">
        <v>576</v>
      </c>
      <c r="M20" s="13">
        <v>95</v>
      </c>
      <c r="N20" s="13">
        <v>901</v>
      </c>
      <c r="O20" s="178"/>
      <c r="P20" s="13">
        <v>85</v>
      </c>
      <c r="Q20" s="13">
        <v>150</v>
      </c>
      <c r="R20" s="13">
        <v>1401</v>
      </c>
      <c r="S20" s="13">
        <v>263</v>
      </c>
      <c r="T20" s="13">
        <v>1868</v>
      </c>
      <c r="U20" s="178"/>
      <c r="V20" s="13">
        <v>24</v>
      </c>
      <c r="W20" s="13">
        <v>44</v>
      </c>
      <c r="X20" s="13">
        <v>125</v>
      </c>
      <c r="Y20" s="13">
        <v>13</v>
      </c>
      <c r="Z20" s="13">
        <v>204</v>
      </c>
      <c r="AA20" s="178"/>
      <c r="AB20" s="13">
        <v>58</v>
      </c>
      <c r="AC20" s="13">
        <v>53</v>
      </c>
      <c r="AD20" s="13">
        <v>191</v>
      </c>
      <c r="AE20" s="13">
        <v>12</v>
      </c>
      <c r="AF20" s="13">
        <v>312</v>
      </c>
      <c r="AG20" s="178"/>
      <c r="AH20" s="13">
        <v>20</v>
      </c>
      <c r="AI20" s="13">
        <v>31</v>
      </c>
      <c r="AJ20" s="13">
        <v>69</v>
      </c>
      <c r="AK20" s="13">
        <v>1</v>
      </c>
      <c r="AL20" s="13">
        <v>115</v>
      </c>
      <c r="AM20" s="178"/>
      <c r="AN20" s="13">
        <v>0</v>
      </c>
      <c r="AO20" s="13">
        <v>0</v>
      </c>
      <c r="AP20" s="13">
        <v>2</v>
      </c>
      <c r="AQ20" s="13">
        <v>0</v>
      </c>
      <c r="AR20" s="13">
        <v>2</v>
      </c>
      <c r="AS20" s="178"/>
      <c r="AT20" s="13"/>
      <c r="AU20" s="13"/>
      <c r="AV20" s="13"/>
      <c r="AW20" s="13"/>
      <c r="AX20" s="13"/>
      <c r="AY20" s="178"/>
      <c r="AZ20" s="13"/>
      <c r="BA20" s="13"/>
      <c r="BB20" s="13"/>
      <c r="BC20" s="13"/>
      <c r="BD20" s="13"/>
      <c r="BE20" s="178"/>
      <c r="BF20" s="13">
        <v>12</v>
      </c>
      <c r="BG20" s="13"/>
      <c r="BH20" s="13"/>
      <c r="BI20" s="13"/>
      <c r="BJ20" s="13">
        <v>12</v>
      </c>
      <c r="BK20" s="178"/>
      <c r="BL20" s="13">
        <v>16</v>
      </c>
      <c r="BM20" s="13">
        <v>0</v>
      </c>
      <c r="BN20" s="13">
        <v>0</v>
      </c>
      <c r="BO20" s="13">
        <v>0</v>
      </c>
      <c r="BP20" s="13">
        <v>16</v>
      </c>
      <c r="BR20" s="13">
        <v>5</v>
      </c>
      <c r="BS20" s="13"/>
      <c r="BT20" s="13"/>
      <c r="BU20" s="13"/>
      <c r="BV20" s="13">
        <v>5</v>
      </c>
      <c r="BX20" s="13"/>
      <c r="BY20" s="13"/>
      <c r="BZ20" s="13"/>
      <c r="CA20" s="13"/>
      <c r="CB20" s="13"/>
      <c r="CD20" s="13"/>
      <c r="CE20" s="13"/>
      <c r="CF20" s="13">
        <v>2</v>
      </c>
      <c r="CG20" s="13">
        <v>1</v>
      </c>
      <c r="CH20" s="13">
        <v>3</v>
      </c>
      <c r="CJ20" s="13"/>
      <c r="CK20" s="13"/>
      <c r="CL20" s="13">
        <v>7</v>
      </c>
      <c r="CM20" s="13"/>
      <c r="CN20" s="13">
        <v>7</v>
      </c>
      <c r="CP20" s="13"/>
      <c r="CQ20" s="13"/>
      <c r="CR20" s="13">
        <v>1</v>
      </c>
      <c r="CS20" s="13"/>
      <c r="CT20" s="13">
        <v>1</v>
      </c>
    </row>
    <row r="21" spans="1:98">
      <c r="A21" s="13" t="s">
        <v>31</v>
      </c>
      <c r="B21" s="13" t="s">
        <v>123</v>
      </c>
      <c r="C21" s="178"/>
      <c r="D21" s="13">
        <v>117</v>
      </c>
      <c r="E21" s="13">
        <v>74</v>
      </c>
      <c r="F21" s="13">
        <v>309</v>
      </c>
      <c r="G21" s="13">
        <v>91</v>
      </c>
      <c r="H21" s="13">
        <v>591</v>
      </c>
      <c r="I21" s="178"/>
      <c r="J21" s="13">
        <v>140</v>
      </c>
      <c r="K21" s="13">
        <v>164</v>
      </c>
      <c r="L21" s="13">
        <v>1770</v>
      </c>
      <c r="M21" s="13">
        <v>400</v>
      </c>
      <c r="N21" s="13">
        <v>2450</v>
      </c>
      <c r="O21" s="178"/>
      <c r="P21" s="13">
        <v>35</v>
      </c>
      <c r="Q21" s="13">
        <v>99</v>
      </c>
      <c r="R21" s="13">
        <v>912</v>
      </c>
      <c r="S21" s="13">
        <v>139</v>
      </c>
      <c r="T21" s="13">
        <v>1176</v>
      </c>
      <c r="U21" s="178"/>
      <c r="V21" s="13">
        <v>24</v>
      </c>
      <c r="W21" s="13">
        <v>45</v>
      </c>
      <c r="X21" s="13">
        <v>165</v>
      </c>
      <c r="Y21" s="13">
        <v>58</v>
      </c>
      <c r="Z21" s="13">
        <v>292</v>
      </c>
      <c r="AA21" s="178"/>
      <c r="AB21" s="13">
        <v>64</v>
      </c>
      <c r="AC21" s="13">
        <v>59</v>
      </c>
      <c r="AD21" s="13">
        <v>148</v>
      </c>
      <c r="AE21" s="13">
        <v>10</v>
      </c>
      <c r="AF21" s="13">
        <v>280</v>
      </c>
      <c r="AG21" s="178"/>
      <c r="AH21" s="13">
        <v>14</v>
      </c>
      <c r="AI21" s="13">
        <v>34</v>
      </c>
      <c r="AJ21" s="13">
        <v>35</v>
      </c>
      <c r="AK21" s="13">
        <v>1</v>
      </c>
      <c r="AL21" s="13">
        <v>84</v>
      </c>
      <c r="AM21" s="178"/>
      <c r="AN21" s="13">
        <v>1</v>
      </c>
      <c r="AO21" s="13">
        <v>0</v>
      </c>
      <c r="AP21" s="13">
        <v>1</v>
      </c>
      <c r="AQ21" s="13">
        <v>0</v>
      </c>
      <c r="AR21" s="13">
        <v>2</v>
      </c>
      <c r="AS21" s="178"/>
      <c r="AT21" s="13"/>
      <c r="AU21" s="13"/>
      <c r="AV21" s="13"/>
      <c r="AW21" s="13"/>
      <c r="AX21" s="13"/>
      <c r="AY21" s="178"/>
      <c r="AZ21" s="13"/>
      <c r="BA21" s="13"/>
      <c r="BB21" s="13"/>
      <c r="BC21" s="13"/>
      <c r="BD21" s="13"/>
      <c r="BE21" s="178"/>
      <c r="BF21" s="13">
        <v>7</v>
      </c>
      <c r="BG21" s="13"/>
      <c r="BH21" s="13"/>
      <c r="BI21" s="13"/>
      <c r="BJ21" s="13">
        <v>7</v>
      </c>
      <c r="BK21" s="178"/>
      <c r="BL21" s="13">
        <v>33</v>
      </c>
      <c r="BM21" s="13">
        <v>0</v>
      </c>
      <c r="BN21" s="13">
        <v>0</v>
      </c>
      <c r="BO21" s="13">
        <v>0</v>
      </c>
      <c r="BP21" s="13">
        <v>33</v>
      </c>
      <c r="BR21" s="13">
        <v>16</v>
      </c>
      <c r="BS21" s="13"/>
      <c r="BT21" s="13"/>
      <c r="BU21" s="13"/>
      <c r="BV21" s="13">
        <v>16</v>
      </c>
      <c r="BX21" s="13"/>
      <c r="BY21" s="13"/>
      <c r="BZ21" s="13"/>
      <c r="CA21" s="13"/>
      <c r="CB21" s="13"/>
      <c r="CD21" s="13"/>
      <c r="CE21" s="13"/>
      <c r="CF21" s="13">
        <v>3</v>
      </c>
      <c r="CG21" s="13">
        <v>1</v>
      </c>
      <c r="CH21" s="13">
        <v>4</v>
      </c>
      <c r="CJ21" s="13"/>
      <c r="CK21" s="13"/>
      <c r="CL21" s="13">
        <v>2</v>
      </c>
      <c r="CM21" s="13">
        <v>5</v>
      </c>
      <c r="CN21" s="13">
        <v>7</v>
      </c>
      <c r="CP21" s="13"/>
      <c r="CQ21" s="13"/>
      <c r="CR21" s="13"/>
      <c r="CS21" s="13"/>
      <c r="CT21" s="13"/>
    </row>
    <row r="22" spans="1:98">
      <c r="A22" s="13" t="s">
        <v>33</v>
      </c>
      <c r="B22" s="13" t="s">
        <v>124</v>
      </c>
      <c r="C22" s="178"/>
      <c r="D22" s="13">
        <v>81</v>
      </c>
      <c r="E22" s="13">
        <v>67</v>
      </c>
      <c r="F22" s="13">
        <v>345</v>
      </c>
      <c r="G22" s="13">
        <v>100</v>
      </c>
      <c r="H22" s="13">
        <v>593</v>
      </c>
      <c r="I22" s="178"/>
      <c r="J22" s="13">
        <v>114</v>
      </c>
      <c r="K22" s="13">
        <v>143</v>
      </c>
      <c r="L22" s="13">
        <v>1388</v>
      </c>
      <c r="M22" s="13">
        <v>280</v>
      </c>
      <c r="N22" s="13">
        <v>1906</v>
      </c>
      <c r="O22" s="178"/>
      <c r="P22" s="13">
        <v>67</v>
      </c>
      <c r="Q22" s="13">
        <v>103</v>
      </c>
      <c r="R22" s="13">
        <v>1334</v>
      </c>
      <c r="S22" s="13">
        <v>279</v>
      </c>
      <c r="T22" s="13">
        <v>1768</v>
      </c>
      <c r="U22" s="178"/>
      <c r="V22" s="13">
        <v>22</v>
      </c>
      <c r="W22" s="13">
        <v>38</v>
      </c>
      <c r="X22" s="13">
        <v>102</v>
      </c>
      <c r="Y22" s="13">
        <v>27</v>
      </c>
      <c r="Z22" s="13">
        <v>189</v>
      </c>
      <c r="AA22" s="178"/>
      <c r="AB22" s="13">
        <v>57</v>
      </c>
      <c r="AC22" s="13">
        <v>40</v>
      </c>
      <c r="AD22" s="13">
        <v>135</v>
      </c>
      <c r="AE22" s="13">
        <v>21</v>
      </c>
      <c r="AF22" s="13">
        <v>250</v>
      </c>
      <c r="AG22" s="178"/>
      <c r="AH22" s="13">
        <v>24</v>
      </c>
      <c r="AI22" s="13">
        <v>35</v>
      </c>
      <c r="AJ22" s="13">
        <v>38</v>
      </c>
      <c r="AK22" s="13">
        <v>2</v>
      </c>
      <c r="AL22" s="13">
        <v>98</v>
      </c>
      <c r="AM22" s="178"/>
      <c r="AN22" s="13">
        <v>6</v>
      </c>
      <c r="AO22" s="13">
        <v>0</v>
      </c>
      <c r="AP22" s="13">
        <v>8</v>
      </c>
      <c r="AQ22" s="13">
        <v>0</v>
      </c>
      <c r="AR22" s="13">
        <v>14</v>
      </c>
      <c r="AS22" s="178"/>
      <c r="AT22" s="13"/>
      <c r="AU22" s="13"/>
      <c r="AV22" s="13">
        <v>1</v>
      </c>
      <c r="AW22" s="13"/>
      <c r="AX22" s="13">
        <v>1</v>
      </c>
      <c r="AY22" s="178"/>
      <c r="AZ22" s="13"/>
      <c r="BA22" s="13"/>
      <c r="BB22" s="13">
        <v>1</v>
      </c>
      <c r="BC22" s="13"/>
      <c r="BD22" s="13">
        <v>1</v>
      </c>
      <c r="BE22" s="178"/>
      <c r="BF22" s="13"/>
      <c r="BG22" s="13"/>
      <c r="BH22" s="13"/>
      <c r="BI22" s="13"/>
      <c r="BJ22" s="13"/>
      <c r="BK22" s="178"/>
      <c r="BL22" s="13">
        <v>18</v>
      </c>
      <c r="BM22" s="13">
        <v>0</v>
      </c>
      <c r="BN22" s="13">
        <v>0</v>
      </c>
      <c r="BO22" s="13">
        <v>0</v>
      </c>
      <c r="BP22" s="13">
        <v>18</v>
      </c>
      <c r="BR22" s="13">
        <v>1</v>
      </c>
      <c r="BS22" s="13"/>
      <c r="BT22" s="13"/>
      <c r="BU22" s="13"/>
      <c r="BV22" s="13">
        <v>1</v>
      </c>
      <c r="BX22" s="13"/>
      <c r="BY22" s="13"/>
      <c r="BZ22" s="13"/>
      <c r="CA22" s="13"/>
      <c r="CB22" s="13"/>
      <c r="CD22" s="13"/>
      <c r="CE22" s="13"/>
      <c r="CF22" s="13">
        <v>3</v>
      </c>
      <c r="CG22" s="13"/>
      <c r="CH22" s="13">
        <v>3</v>
      </c>
      <c r="CJ22" s="13">
        <v>1</v>
      </c>
      <c r="CK22" s="13">
        <v>1</v>
      </c>
      <c r="CL22" s="13">
        <v>6</v>
      </c>
      <c r="CM22" s="13">
        <v>12</v>
      </c>
      <c r="CN22" s="13">
        <v>20</v>
      </c>
      <c r="CP22" s="13"/>
      <c r="CQ22" s="13"/>
      <c r="CR22" s="13"/>
      <c r="CS22" s="13"/>
      <c r="CT22" s="13"/>
    </row>
    <row r="23" spans="1:98">
      <c r="A23" s="13" t="s">
        <v>35</v>
      </c>
      <c r="B23" s="13" t="s">
        <v>125</v>
      </c>
      <c r="C23" s="178"/>
      <c r="D23" s="13">
        <v>188</v>
      </c>
      <c r="E23" s="13">
        <v>155</v>
      </c>
      <c r="F23" s="13">
        <v>778</v>
      </c>
      <c r="G23" s="13">
        <v>160</v>
      </c>
      <c r="H23" s="13">
        <v>1280</v>
      </c>
      <c r="I23" s="178"/>
      <c r="J23" s="13">
        <v>305</v>
      </c>
      <c r="K23" s="13">
        <v>290</v>
      </c>
      <c r="L23" s="13">
        <v>2907</v>
      </c>
      <c r="M23" s="13">
        <v>463</v>
      </c>
      <c r="N23" s="13">
        <v>3930</v>
      </c>
      <c r="O23" s="178"/>
      <c r="P23" s="13">
        <v>154</v>
      </c>
      <c r="Q23" s="13">
        <v>269</v>
      </c>
      <c r="R23" s="13">
        <v>2929</v>
      </c>
      <c r="S23" s="13">
        <v>513</v>
      </c>
      <c r="T23" s="13">
        <v>3818</v>
      </c>
      <c r="U23" s="178"/>
      <c r="V23" s="13">
        <v>66</v>
      </c>
      <c r="W23" s="13">
        <v>124</v>
      </c>
      <c r="X23" s="13">
        <v>444</v>
      </c>
      <c r="Y23" s="13">
        <v>104</v>
      </c>
      <c r="Z23" s="13">
        <v>736</v>
      </c>
      <c r="AA23" s="178"/>
      <c r="AB23" s="13">
        <v>321</v>
      </c>
      <c r="AC23" s="13">
        <v>95</v>
      </c>
      <c r="AD23" s="13">
        <v>429</v>
      </c>
      <c r="AE23" s="13">
        <v>44</v>
      </c>
      <c r="AF23" s="13">
        <v>883</v>
      </c>
      <c r="AG23" s="178"/>
      <c r="AH23" s="13">
        <v>165</v>
      </c>
      <c r="AI23" s="13">
        <v>124</v>
      </c>
      <c r="AJ23" s="13">
        <v>281</v>
      </c>
      <c r="AK23" s="13">
        <v>4</v>
      </c>
      <c r="AL23" s="13">
        <v>567</v>
      </c>
      <c r="AM23" s="178"/>
      <c r="AN23" s="13">
        <v>46</v>
      </c>
      <c r="AO23" s="13">
        <v>4</v>
      </c>
      <c r="AP23" s="13">
        <v>57</v>
      </c>
      <c r="AQ23" s="13">
        <v>0</v>
      </c>
      <c r="AR23" s="13">
        <v>107</v>
      </c>
      <c r="AS23" s="178"/>
      <c r="AT23" s="13"/>
      <c r="AU23" s="13">
        <v>5</v>
      </c>
      <c r="AV23" s="13">
        <v>6</v>
      </c>
      <c r="AW23" s="13"/>
      <c r="AX23" s="13">
        <v>11</v>
      </c>
      <c r="AY23" s="178"/>
      <c r="AZ23" s="13"/>
      <c r="BA23" s="13"/>
      <c r="BB23" s="13"/>
      <c r="BC23" s="13"/>
      <c r="BD23" s="13"/>
      <c r="BE23" s="178"/>
      <c r="BF23" s="13">
        <v>9</v>
      </c>
      <c r="BG23" s="13"/>
      <c r="BH23" s="13"/>
      <c r="BI23" s="13"/>
      <c r="BJ23" s="13">
        <v>9</v>
      </c>
      <c r="BK23" s="178"/>
      <c r="BL23" s="13">
        <v>64</v>
      </c>
      <c r="BM23" s="13">
        <v>0</v>
      </c>
      <c r="BN23" s="13">
        <v>1</v>
      </c>
      <c r="BO23" s="13">
        <v>0</v>
      </c>
      <c r="BP23" s="13">
        <v>65</v>
      </c>
      <c r="BR23" s="13">
        <v>11</v>
      </c>
      <c r="BS23" s="13"/>
      <c r="BT23" s="13"/>
      <c r="BU23" s="13"/>
      <c r="BV23" s="13">
        <v>11</v>
      </c>
      <c r="BX23" s="13"/>
      <c r="BY23" s="13"/>
      <c r="BZ23" s="13"/>
      <c r="CA23" s="13">
        <v>1</v>
      </c>
      <c r="CB23" s="13">
        <v>1</v>
      </c>
      <c r="CD23" s="13"/>
      <c r="CE23" s="13">
        <v>2</v>
      </c>
      <c r="CF23" s="13">
        <v>17</v>
      </c>
      <c r="CG23" s="13">
        <v>24</v>
      </c>
      <c r="CH23" s="13">
        <v>42</v>
      </c>
      <c r="CJ23" s="13">
        <v>3</v>
      </c>
      <c r="CK23" s="13">
        <v>3</v>
      </c>
      <c r="CL23" s="13">
        <v>35</v>
      </c>
      <c r="CM23" s="13">
        <v>19</v>
      </c>
      <c r="CN23" s="13">
        <v>60</v>
      </c>
      <c r="CP23" s="13"/>
      <c r="CQ23" s="13"/>
      <c r="CR23" s="13"/>
      <c r="CS23" s="13"/>
      <c r="CT23" s="13"/>
    </row>
    <row r="24" spans="1:98">
      <c r="A24" s="13" t="s">
        <v>37</v>
      </c>
      <c r="B24" s="13" t="s">
        <v>126</v>
      </c>
      <c r="C24" s="178"/>
      <c r="D24" s="13">
        <v>114</v>
      </c>
      <c r="E24" s="13">
        <v>79</v>
      </c>
      <c r="F24" s="13">
        <v>367</v>
      </c>
      <c r="G24" s="13">
        <v>67</v>
      </c>
      <c r="H24" s="13">
        <v>626</v>
      </c>
      <c r="I24" s="178"/>
      <c r="J24" s="13">
        <v>103</v>
      </c>
      <c r="K24" s="13">
        <v>87</v>
      </c>
      <c r="L24" s="13">
        <v>846</v>
      </c>
      <c r="M24" s="13">
        <v>126</v>
      </c>
      <c r="N24" s="13">
        <v>1160</v>
      </c>
      <c r="O24" s="178"/>
      <c r="P24" s="13">
        <v>67</v>
      </c>
      <c r="Q24" s="13">
        <v>149</v>
      </c>
      <c r="R24" s="13">
        <v>1886</v>
      </c>
      <c r="S24" s="13">
        <v>354</v>
      </c>
      <c r="T24" s="13">
        <v>2428</v>
      </c>
      <c r="U24" s="178"/>
      <c r="V24" s="13">
        <v>59</v>
      </c>
      <c r="W24" s="13">
        <v>25</v>
      </c>
      <c r="X24" s="13">
        <v>67</v>
      </c>
      <c r="Y24" s="13">
        <v>2</v>
      </c>
      <c r="Z24" s="13">
        <v>153</v>
      </c>
      <c r="AA24" s="178"/>
      <c r="AB24" s="13">
        <v>37</v>
      </c>
      <c r="AC24" s="13">
        <v>53</v>
      </c>
      <c r="AD24" s="13">
        <v>246</v>
      </c>
      <c r="AE24" s="13">
        <v>24</v>
      </c>
      <c r="AF24" s="13">
        <v>358</v>
      </c>
      <c r="AG24" s="178"/>
      <c r="AH24" s="13">
        <v>8</v>
      </c>
      <c r="AI24" s="13">
        <v>37</v>
      </c>
      <c r="AJ24" s="13">
        <v>41</v>
      </c>
      <c r="AK24" s="13">
        <v>2</v>
      </c>
      <c r="AL24" s="13">
        <v>88</v>
      </c>
      <c r="AM24" s="178"/>
      <c r="AN24" s="13"/>
      <c r="AO24" s="13"/>
      <c r="AP24" s="13"/>
      <c r="AQ24" s="13"/>
      <c r="AR24" s="13"/>
      <c r="AS24" s="178"/>
      <c r="AT24" s="13"/>
      <c r="AU24" s="13">
        <v>1</v>
      </c>
      <c r="AV24" s="13"/>
      <c r="AW24" s="13"/>
      <c r="AX24" s="13">
        <v>1</v>
      </c>
      <c r="AY24" s="178"/>
      <c r="AZ24" s="13">
        <v>1</v>
      </c>
      <c r="BA24" s="13"/>
      <c r="BB24" s="13"/>
      <c r="BC24" s="13"/>
      <c r="BD24" s="13">
        <v>1</v>
      </c>
      <c r="BE24" s="178"/>
      <c r="BF24" s="13">
        <v>1</v>
      </c>
      <c r="BG24" s="13"/>
      <c r="BH24" s="13"/>
      <c r="BI24" s="13"/>
      <c r="BJ24" s="13">
        <v>1</v>
      </c>
      <c r="BK24" s="178"/>
      <c r="BL24" s="13">
        <v>18</v>
      </c>
      <c r="BM24" s="13">
        <v>0</v>
      </c>
      <c r="BN24" s="13">
        <v>0</v>
      </c>
      <c r="BO24" s="13">
        <v>0</v>
      </c>
      <c r="BP24" s="13">
        <v>18</v>
      </c>
      <c r="BR24" s="13">
        <v>2</v>
      </c>
      <c r="BS24" s="13"/>
      <c r="BT24" s="13"/>
      <c r="BU24" s="13"/>
      <c r="BV24" s="13">
        <v>2</v>
      </c>
      <c r="BX24" s="13"/>
      <c r="BY24" s="13"/>
      <c r="BZ24" s="13"/>
      <c r="CA24" s="13">
        <v>1</v>
      </c>
      <c r="CB24" s="13">
        <v>1</v>
      </c>
      <c r="CD24" s="13"/>
      <c r="CE24" s="13"/>
      <c r="CF24" s="13"/>
      <c r="CG24" s="13"/>
      <c r="CH24" s="13"/>
      <c r="CJ24" s="13"/>
      <c r="CK24" s="13"/>
      <c r="CL24" s="13">
        <v>3</v>
      </c>
      <c r="CM24" s="13">
        <v>2</v>
      </c>
      <c r="CN24" s="13">
        <v>5</v>
      </c>
      <c r="CP24" s="13"/>
      <c r="CQ24" s="13"/>
      <c r="CR24" s="13"/>
      <c r="CS24" s="13"/>
      <c r="CT24" s="13"/>
    </row>
    <row r="25" spans="1:98">
      <c r="A25" s="13" t="s">
        <v>39</v>
      </c>
      <c r="B25" s="13" t="s">
        <v>127</v>
      </c>
      <c r="C25" s="178"/>
      <c r="D25" s="13">
        <v>109</v>
      </c>
      <c r="E25" s="13">
        <v>49</v>
      </c>
      <c r="F25" s="13">
        <v>320</v>
      </c>
      <c r="G25" s="13">
        <v>89</v>
      </c>
      <c r="H25" s="13">
        <v>566</v>
      </c>
      <c r="I25" s="178"/>
      <c r="J25" s="13">
        <v>155</v>
      </c>
      <c r="K25" s="13">
        <v>123</v>
      </c>
      <c r="L25" s="13">
        <v>982</v>
      </c>
      <c r="M25" s="13">
        <v>270</v>
      </c>
      <c r="N25" s="13">
        <v>1519</v>
      </c>
      <c r="O25" s="178"/>
      <c r="P25" s="13">
        <v>60</v>
      </c>
      <c r="Q25" s="13">
        <v>125</v>
      </c>
      <c r="R25" s="13">
        <v>1587</v>
      </c>
      <c r="S25" s="13">
        <v>418</v>
      </c>
      <c r="T25" s="13">
        <v>2162</v>
      </c>
      <c r="U25" s="178"/>
      <c r="V25" s="13">
        <v>267</v>
      </c>
      <c r="W25" s="13">
        <v>10</v>
      </c>
      <c r="X25" s="13">
        <v>42</v>
      </c>
      <c r="Y25" s="13">
        <v>14</v>
      </c>
      <c r="Z25" s="13">
        <v>333</v>
      </c>
      <c r="AA25" s="178"/>
      <c r="AB25" s="13">
        <v>25</v>
      </c>
      <c r="AC25" s="13">
        <v>33</v>
      </c>
      <c r="AD25" s="13">
        <v>151</v>
      </c>
      <c r="AE25" s="13">
        <v>21</v>
      </c>
      <c r="AF25" s="13">
        <v>226</v>
      </c>
      <c r="AG25" s="178"/>
      <c r="AH25" s="13">
        <v>10</v>
      </c>
      <c r="AI25" s="13">
        <v>21</v>
      </c>
      <c r="AJ25" s="13">
        <v>63</v>
      </c>
      <c r="AK25" s="13">
        <v>1</v>
      </c>
      <c r="AL25" s="13">
        <v>91</v>
      </c>
      <c r="AM25" s="178"/>
      <c r="AN25" s="13">
        <v>7</v>
      </c>
      <c r="AO25" s="13">
        <v>1</v>
      </c>
      <c r="AP25" s="13">
        <v>8</v>
      </c>
      <c r="AQ25" s="13">
        <v>0</v>
      </c>
      <c r="AR25" s="13">
        <v>16</v>
      </c>
      <c r="AS25" s="178"/>
      <c r="AT25" s="13"/>
      <c r="AU25" s="13"/>
      <c r="AV25" s="13">
        <v>6</v>
      </c>
      <c r="AW25" s="13"/>
      <c r="AX25" s="13">
        <v>6</v>
      </c>
      <c r="AY25" s="178"/>
      <c r="AZ25" s="13"/>
      <c r="BA25" s="13"/>
      <c r="BB25" s="13"/>
      <c r="BC25" s="13"/>
      <c r="BD25" s="13"/>
      <c r="BE25" s="178"/>
      <c r="BF25" s="13">
        <v>6</v>
      </c>
      <c r="BG25" s="13"/>
      <c r="BH25" s="13"/>
      <c r="BI25" s="13"/>
      <c r="BJ25" s="13">
        <v>6</v>
      </c>
      <c r="BK25" s="178"/>
      <c r="BL25" s="13">
        <v>58</v>
      </c>
      <c r="BM25" s="13">
        <v>0</v>
      </c>
      <c r="BN25" s="13">
        <v>0</v>
      </c>
      <c r="BO25" s="13">
        <v>0</v>
      </c>
      <c r="BP25" s="13">
        <v>58</v>
      </c>
      <c r="BR25" s="13">
        <v>5</v>
      </c>
      <c r="BS25" s="13"/>
      <c r="BT25" s="13"/>
      <c r="BU25" s="13"/>
      <c r="BV25" s="13">
        <v>5</v>
      </c>
      <c r="BX25" s="13"/>
      <c r="BY25" s="13"/>
      <c r="BZ25" s="13"/>
      <c r="CA25" s="13"/>
      <c r="CB25" s="13"/>
      <c r="CD25" s="13"/>
      <c r="CE25" s="13"/>
      <c r="CF25" s="13"/>
      <c r="CG25" s="13"/>
      <c r="CH25" s="13"/>
      <c r="CJ25" s="13"/>
      <c r="CK25" s="13"/>
      <c r="CL25" s="13">
        <v>1</v>
      </c>
      <c r="CM25" s="13">
        <v>3</v>
      </c>
      <c r="CN25" s="13">
        <v>4</v>
      </c>
      <c r="CP25" s="13"/>
      <c r="CQ25" s="13"/>
      <c r="CR25" s="13"/>
      <c r="CS25" s="13"/>
      <c r="CT25" s="13"/>
    </row>
    <row r="26" spans="1:98">
      <c r="A26" s="13" t="s">
        <v>41</v>
      </c>
      <c r="B26" s="13" t="s">
        <v>128</v>
      </c>
      <c r="C26" s="178"/>
      <c r="D26" s="13">
        <v>62</v>
      </c>
      <c r="E26" s="13">
        <v>61</v>
      </c>
      <c r="F26" s="13">
        <v>244</v>
      </c>
      <c r="G26" s="13">
        <v>60</v>
      </c>
      <c r="H26" s="13">
        <v>427</v>
      </c>
      <c r="I26" s="178"/>
      <c r="J26" s="13">
        <v>108</v>
      </c>
      <c r="K26" s="13">
        <v>119</v>
      </c>
      <c r="L26" s="13">
        <v>940</v>
      </c>
      <c r="M26" s="13">
        <v>192</v>
      </c>
      <c r="N26" s="13">
        <v>1348</v>
      </c>
      <c r="O26" s="178"/>
      <c r="P26" s="13">
        <v>43</v>
      </c>
      <c r="Q26" s="13">
        <v>85</v>
      </c>
      <c r="R26" s="13">
        <v>781</v>
      </c>
      <c r="S26" s="13">
        <v>161</v>
      </c>
      <c r="T26" s="13">
        <v>1059</v>
      </c>
      <c r="U26" s="178"/>
      <c r="V26" s="13">
        <v>313</v>
      </c>
      <c r="W26" s="13">
        <v>29</v>
      </c>
      <c r="X26" s="13">
        <v>77</v>
      </c>
      <c r="Y26" s="13">
        <v>17</v>
      </c>
      <c r="Z26" s="13">
        <v>436</v>
      </c>
      <c r="AA26" s="178"/>
      <c r="AB26" s="13">
        <v>81</v>
      </c>
      <c r="AC26" s="13">
        <v>51</v>
      </c>
      <c r="AD26" s="13">
        <v>185</v>
      </c>
      <c r="AE26" s="13">
        <v>20</v>
      </c>
      <c r="AF26" s="13">
        <v>334</v>
      </c>
      <c r="AG26" s="178"/>
      <c r="AH26" s="13">
        <v>18</v>
      </c>
      <c r="AI26" s="13">
        <v>37</v>
      </c>
      <c r="AJ26" s="13">
        <v>51</v>
      </c>
      <c r="AK26" s="13">
        <v>0</v>
      </c>
      <c r="AL26" s="13">
        <v>103</v>
      </c>
      <c r="AM26" s="178"/>
      <c r="AN26" s="13">
        <v>6</v>
      </c>
      <c r="AO26" s="13">
        <v>0</v>
      </c>
      <c r="AP26" s="13">
        <v>8</v>
      </c>
      <c r="AQ26" s="13">
        <v>0</v>
      </c>
      <c r="AR26" s="13">
        <v>14</v>
      </c>
      <c r="AS26" s="178"/>
      <c r="AT26" s="13"/>
      <c r="AU26" s="13">
        <v>2</v>
      </c>
      <c r="AV26" s="13">
        <v>1</v>
      </c>
      <c r="AW26" s="13"/>
      <c r="AX26" s="13">
        <v>3</v>
      </c>
      <c r="AY26" s="178"/>
      <c r="AZ26" s="13"/>
      <c r="BA26" s="13"/>
      <c r="BB26" s="13"/>
      <c r="BC26" s="13"/>
      <c r="BD26" s="13"/>
      <c r="BE26" s="178"/>
      <c r="BF26" s="13"/>
      <c r="BG26" s="13"/>
      <c r="BH26" s="13"/>
      <c r="BI26" s="13"/>
      <c r="BJ26" s="13"/>
      <c r="BK26" s="178"/>
      <c r="BL26" s="13">
        <v>23</v>
      </c>
      <c r="BM26" s="13">
        <v>0</v>
      </c>
      <c r="BN26" s="13">
        <v>0</v>
      </c>
      <c r="BO26" s="13">
        <v>0</v>
      </c>
      <c r="BP26" s="13">
        <v>23</v>
      </c>
      <c r="BR26" s="13">
        <v>2</v>
      </c>
      <c r="BS26" s="13"/>
      <c r="BT26" s="13"/>
      <c r="BU26" s="13"/>
      <c r="BV26" s="13">
        <v>2</v>
      </c>
      <c r="BX26" s="13"/>
      <c r="BY26" s="13"/>
      <c r="BZ26" s="13"/>
      <c r="CA26" s="13">
        <v>1</v>
      </c>
      <c r="CB26" s="13">
        <v>1</v>
      </c>
      <c r="CD26" s="13"/>
      <c r="CE26" s="13"/>
      <c r="CF26" s="13">
        <v>4</v>
      </c>
      <c r="CG26" s="13">
        <v>6</v>
      </c>
      <c r="CH26" s="13">
        <v>10</v>
      </c>
      <c r="CJ26" s="13"/>
      <c r="CK26" s="13"/>
      <c r="CL26" s="13">
        <v>31</v>
      </c>
      <c r="CM26" s="13">
        <v>18</v>
      </c>
      <c r="CN26" s="13">
        <v>49</v>
      </c>
      <c r="CP26" s="13"/>
      <c r="CQ26" s="13"/>
      <c r="CR26" s="13"/>
      <c r="CS26" s="13"/>
      <c r="CT26" s="13"/>
    </row>
    <row r="27" spans="1:98">
      <c r="A27" s="13" t="s">
        <v>43</v>
      </c>
      <c r="B27" s="13" t="s">
        <v>129</v>
      </c>
      <c r="C27" s="178"/>
      <c r="D27" s="13">
        <v>52</v>
      </c>
      <c r="E27" s="13">
        <v>42</v>
      </c>
      <c r="F27" s="13">
        <v>215</v>
      </c>
      <c r="G27" s="13">
        <v>54</v>
      </c>
      <c r="H27" s="13">
        <v>363</v>
      </c>
      <c r="I27" s="178"/>
      <c r="J27" s="13">
        <v>50</v>
      </c>
      <c r="K27" s="13">
        <v>39</v>
      </c>
      <c r="L27" s="13">
        <v>566</v>
      </c>
      <c r="M27" s="13">
        <v>116</v>
      </c>
      <c r="N27" s="13">
        <v>764</v>
      </c>
      <c r="O27" s="178"/>
      <c r="P27" s="13">
        <v>38</v>
      </c>
      <c r="Q27" s="13">
        <v>75</v>
      </c>
      <c r="R27" s="13">
        <v>818</v>
      </c>
      <c r="S27" s="13">
        <v>188</v>
      </c>
      <c r="T27" s="13">
        <v>1106</v>
      </c>
      <c r="U27" s="178"/>
      <c r="V27" s="13">
        <v>15</v>
      </c>
      <c r="W27" s="13">
        <v>21</v>
      </c>
      <c r="X27" s="13">
        <v>65</v>
      </c>
      <c r="Y27" s="13">
        <v>16</v>
      </c>
      <c r="Z27" s="13">
        <v>116</v>
      </c>
      <c r="AA27" s="178"/>
      <c r="AB27" s="13">
        <v>17</v>
      </c>
      <c r="AC27" s="13">
        <v>13</v>
      </c>
      <c r="AD27" s="13">
        <v>58</v>
      </c>
      <c r="AE27" s="13">
        <v>7</v>
      </c>
      <c r="AF27" s="13">
        <v>95</v>
      </c>
      <c r="AG27" s="178"/>
      <c r="AH27" s="13">
        <v>9</v>
      </c>
      <c r="AI27" s="13">
        <v>22</v>
      </c>
      <c r="AJ27" s="13">
        <v>60</v>
      </c>
      <c r="AK27" s="13">
        <v>1</v>
      </c>
      <c r="AL27" s="13">
        <v>91</v>
      </c>
      <c r="AM27" s="178"/>
      <c r="AN27" s="13"/>
      <c r="AO27" s="13"/>
      <c r="AP27" s="13"/>
      <c r="AQ27" s="13"/>
      <c r="AR27" s="13"/>
      <c r="AS27" s="178"/>
      <c r="AT27" s="13"/>
      <c r="AU27" s="13"/>
      <c r="AV27" s="13">
        <v>1</v>
      </c>
      <c r="AW27" s="13"/>
      <c r="AX27" s="13">
        <v>1</v>
      </c>
      <c r="AY27" s="178"/>
      <c r="AZ27" s="13"/>
      <c r="BA27" s="13"/>
      <c r="BB27" s="13"/>
      <c r="BC27" s="13"/>
      <c r="BD27" s="13"/>
      <c r="BE27" s="178"/>
      <c r="BF27" s="13"/>
      <c r="BG27" s="13"/>
      <c r="BH27" s="13"/>
      <c r="BI27" s="13"/>
      <c r="BJ27" s="13"/>
      <c r="BK27" s="178"/>
      <c r="BL27" s="13">
        <v>12</v>
      </c>
      <c r="BM27" s="13">
        <v>0</v>
      </c>
      <c r="BN27" s="13">
        <v>0</v>
      </c>
      <c r="BO27" s="13">
        <v>0</v>
      </c>
      <c r="BP27" s="13">
        <v>12</v>
      </c>
      <c r="BR27" s="13">
        <v>2</v>
      </c>
      <c r="BS27" s="13"/>
      <c r="BT27" s="13"/>
      <c r="BU27" s="13"/>
      <c r="BV27" s="13">
        <v>2</v>
      </c>
      <c r="BX27" s="13"/>
      <c r="BY27" s="13"/>
      <c r="BZ27" s="13">
        <v>4</v>
      </c>
      <c r="CA27" s="13">
        <v>10</v>
      </c>
      <c r="CB27" s="13">
        <v>14</v>
      </c>
      <c r="CD27" s="13"/>
      <c r="CE27" s="13"/>
      <c r="CF27" s="13">
        <v>3</v>
      </c>
      <c r="CG27" s="13">
        <v>4</v>
      </c>
      <c r="CH27" s="13">
        <v>7</v>
      </c>
      <c r="CJ27" s="13"/>
      <c r="CK27" s="13">
        <v>1</v>
      </c>
      <c r="CL27" s="13">
        <v>1</v>
      </c>
      <c r="CM27" s="13">
        <v>9</v>
      </c>
      <c r="CN27" s="13">
        <v>11</v>
      </c>
      <c r="CP27" s="13"/>
      <c r="CQ27" s="13"/>
      <c r="CR27" s="13">
        <v>6</v>
      </c>
      <c r="CS27" s="13">
        <v>11</v>
      </c>
      <c r="CT27" s="13">
        <v>17</v>
      </c>
    </row>
    <row r="28" spans="1:98">
      <c r="A28" s="13" t="s">
        <v>17</v>
      </c>
      <c r="B28" s="13" t="s">
        <v>130</v>
      </c>
      <c r="C28" s="178"/>
      <c r="D28" s="13">
        <v>27</v>
      </c>
      <c r="E28" s="13">
        <v>25</v>
      </c>
      <c r="F28" s="13">
        <v>147</v>
      </c>
      <c r="G28" s="13">
        <v>31</v>
      </c>
      <c r="H28" s="13">
        <v>230</v>
      </c>
      <c r="I28" s="178"/>
      <c r="J28" s="13">
        <v>38</v>
      </c>
      <c r="K28" s="13">
        <v>33</v>
      </c>
      <c r="L28" s="13">
        <v>445</v>
      </c>
      <c r="M28" s="13">
        <v>93</v>
      </c>
      <c r="N28" s="13">
        <v>606</v>
      </c>
      <c r="O28" s="178"/>
      <c r="P28" s="13">
        <v>17</v>
      </c>
      <c r="Q28" s="13">
        <v>26</v>
      </c>
      <c r="R28" s="13">
        <v>414</v>
      </c>
      <c r="S28" s="13">
        <v>61</v>
      </c>
      <c r="T28" s="13">
        <v>515</v>
      </c>
      <c r="U28" s="178"/>
      <c r="V28" s="13">
        <v>30</v>
      </c>
      <c r="W28" s="13">
        <v>8</v>
      </c>
      <c r="X28" s="13">
        <v>50</v>
      </c>
      <c r="Y28" s="13">
        <v>4</v>
      </c>
      <c r="Z28" s="13">
        <v>92</v>
      </c>
      <c r="AA28" s="178"/>
      <c r="AB28" s="13">
        <v>46</v>
      </c>
      <c r="AC28" s="13">
        <v>17</v>
      </c>
      <c r="AD28" s="13">
        <v>101</v>
      </c>
      <c r="AE28" s="13">
        <v>24</v>
      </c>
      <c r="AF28" s="13">
        <v>188</v>
      </c>
      <c r="AG28" s="178"/>
      <c r="AH28" s="13">
        <v>13</v>
      </c>
      <c r="AI28" s="13">
        <v>7</v>
      </c>
      <c r="AJ28" s="13">
        <v>17</v>
      </c>
      <c r="AK28" s="13">
        <v>0</v>
      </c>
      <c r="AL28" s="13">
        <v>37</v>
      </c>
      <c r="AM28" s="178"/>
      <c r="AN28" s="13"/>
      <c r="AO28" s="13"/>
      <c r="AP28" s="13"/>
      <c r="AQ28" s="13"/>
      <c r="AR28" s="13"/>
      <c r="AS28" s="178"/>
      <c r="AT28" s="13"/>
      <c r="AU28" s="13"/>
      <c r="AV28" s="13"/>
      <c r="AW28" s="13"/>
      <c r="AX28" s="13"/>
      <c r="AY28" s="178"/>
      <c r="AZ28" s="13"/>
      <c r="BA28" s="13"/>
      <c r="BB28" s="13"/>
      <c r="BC28" s="13"/>
      <c r="BD28" s="13"/>
      <c r="BE28" s="178"/>
      <c r="BF28" s="13"/>
      <c r="BG28" s="13"/>
      <c r="BH28" s="13"/>
      <c r="BI28" s="13"/>
      <c r="BJ28" s="13"/>
      <c r="BK28" s="178"/>
      <c r="BL28" s="13">
        <v>4</v>
      </c>
      <c r="BM28" s="13">
        <v>0</v>
      </c>
      <c r="BN28" s="13">
        <v>0</v>
      </c>
      <c r="BO28" s="13">
        <v>0</v>
      </c>
      <c r="BP28" s="13">
        <v>4</v>
      </c>
      <c r="BR28" s="13">
        <v>1</v>
      </c>
      <c r="BS28" s="13"/>
      <c r="BT28" s="13"/>
      <c r="BU28" s="13"/>
      <c r="BV28" s="13">
        <v>1</v>
      </c>
      <c r="BX28" s="13"/>
      <c r="BY28" s="13"/>
      <c r="BZ28" s="13"/>
      <c r="CA28" s="13"/>
      <c r="CB28" s="13"/>
      <c r="CD28" s="13"/>
      <c r="CE28" s="13"/>
      <c r="CF28" s="13"/>
      <c r="CG28" s="13"/>
      <c r="CH28" s="13"/>
      <c r="CJ28" s="13"/>
      <c r="CK28" s="13"/>
      <c r="CL28" s="13">
        <v>6</v>
      </c>
      <c r="CM28" s="13">
        <v>11</v>
      </c>
      <c r="CN28" s="13">
        <v>17</v>
      </c>
      <c r="CP28" s="13"/>
      <c r="CQ28" s="13"/>
      <c r="CR28" s="13"/>
      <c r="CS28" s="13"/>
      <c r="CT28" s="13"/>
    </row>
    <row r="29" spans="1:98">
      <c r="A29" s="13" t="s">
        <v>252</v>
      </c>
      <c r="B29" s="13" t="s">
        <v>45</v>
      </c>
      <c r="C29" s="178"/>
      <c r="D29" s="13">
        <v>35</v>
      </c>
      <c r="E29" s="13">
        <v>33</v>
      </c>
      <c r="F29" s="13">
        <v>169</v>
      </c>
      <c r="G29" s="13">
        <v>24</v>
      </c>
      <c r="H29" s="13">
        <v>261</v>
      </c>
      <c r="I29" s="178"/>
      <c r="J29" s="13">
        <v>50</v>
      </c>
      <c r="K29" s="13">
        <v>97</v>
      </c>
      <c r="L29" s="13">
        <v>883</v>
      </c>
      <c r="M29" s="13">
        <v>117</v>
      </c>
      <c r="N29" s="13">
        <v>1141</v>
      </c>
      <c r="O29" s="178"/>
      <c r="P29" s="13">
        <v>23</v>
      </c>
      <c r="Q29" s="13">
        <v>116</v>
      </c>
      <c r="R29" s="13">
        <v>1040</v>
      </c>
      <c r="S29" s="13">
        <v>148</v>
      </c>
      <c r="T29" s="13">
        <v>1316</v>
      </c>
      <c r="U29" s="178"/>
      <c r="V29" s="13">
        <v>21</v>
      </c>
      <c r="W29" s="13">
        <v>28</v>
      </c>
      <c r="X29" s="13">
        <v>196</v>
      </c>
      <c r="Y29" s="13">
        <v>15</v>
      </c>
      <c r="Z29" s="13">
        <v>260</v>
      </c>
      <c r="AA29" s="178"/>
      <c r="AB29" s="13">
        <v>23</v>
      </c>
      <c r="AC29" s="13">
        <v>61</v>
      </c>
      <c r="AD29" s="13">
        <v>270</v>
      </c>
      <c r="AE29" s="13">
        <v>25</v>
      </c>
      <c r="AF29" s="13">
        <v>376</v>
      </c>
      <c r="AG29" s="178"/>
      <c r="AH29" s="13">
        <v>7</v>
      </c>
      <c r="AI29" s="13">
        <v>42</v>
      </c>
      <c r="AJ29" s="13">
        <v>112</v>
      </c>
      <c r="AK29" s="13">
        <v>4</v>
      </c>
      <c r="AL29" s="13">
        <v>163</v>
      </c>
      <c r="AM29" s="178"/>
      <c r="AN29" s="13">
        <v>1</v>
      </c>
      <c r="AO29" s="13">
        <v>1</v>
      </c>
      <c r="AP29" s="13">
        <v>1</v>
      </c>
      <c r="AQ29" s="13">
        <v>0</v>
      </c>
      <c r="AR29" s="13">
        <v>3</v>
      </c>
      <c r="AS29" s="178"/>
      <c r="AT29" s="13"/>
      <c r="AU29" s="13">
        <v>1</v>
      </c>
      <c r="AV29" s="13">
        <v>2</v>
      </c>
      <c r="AW29" s="13"/>
      <c r="AX29" s="13">
        <v>3</v>
      </c>
      <c r="AY29" s="178"/>
      <c r="AZ29" s="13"/>
      <c r="BA29" s="13"/>
      <c r="BB29" s="13"/>
      <c r="BC29" s="13"/>
      <c r="BD29" s="13"/>
      <c r="BE29" s="178"/>
      <c r="BF29" s="13"/>
      <c r="BG29" s="13"/>
      <c r="BH29" s="13"/>
      <c r="BI29" s="13"/>
      <c r="BJ29" s="13"/>
      <c r="BK29" s="178"/>
      <c r="BL29" s="13">
        <v>5</v>
      </c>
      <c r="BM29" s="13">
        <v>0</v>
      </c>
      <c r="BN29" s="13">
        <v>0</v>
      </c>
      <c r="BO29" s="13">
        <v>0</v>
      </c>
      <c r="BP29" s="13">
        <v>5</v>
      </c>
      <c r="BR29" s="13">
        <v>1</v>
      </c>
      <c r="BS29" s="13"/>
      <c r="BT29" s="13"/>
      <c r="BU29" s="13"/>
      <c r="BV29" s="13">
        <v>1</v>
      </c>
      <c r="BX29" s="13"/>
      <c r="BY29" s="13"/>
      <c r="BZ29" s="13"/>
      <c r="CA29" s="13"/>
      <c r="CB29" s="13"/>
      <c r="CD29" s="13"/>
      <c r="CE29" s="13"/>
      <c r="CF29" s="13"/>
      <c r="CG29" s="13"/>
      <c r="CH29" s="13"/>
      <c r="CJ29" s="13"/>
      <c r="CK29" s="13"/>
      <c r="CL29" s="13"/>
      <c r="CM29" s="13"/>
      <c r="CN29" s="13"/>
      <c r="CP29" s="13"/>
      <c r="CQ29" s="13"/>
      <c r="CR29" s="13"/>
      <c r="CS29" s="13"/>
      <c r="CT29" s="13"/>
    </row>
    <row r="30" spans="1:98">
      <c r="A30" s="13" t="s">
        <v>253</v>
      </c>
      <c r="B30" s="13" t="s">
        <v>46</v>
      </c>
      <c r="C30" s="178"/>
      <c r="D30" s="13">
        <v>100</v>
      </c>
      <c r="E30" s="13">
        <v>51</v>
      </c>
      <c r="F30" s="13">
        <v>234</v>
      </c>
      <c r="G30" s="13">
        <v>59</v>
      </c>
      <c r="H30" s="13">
        <v>444</v>
      </c>
      <c r="I30" s="178"/>
      <c r="J30" s="13">
        <v>122</v>
      </c>
      <c r="K30" s="13">
        <v>61</v>
      </c>
      <c r="L30" s="13">
        <v>566</v>
      </c>
      <c r="M30" s="13">
        <v>137</v>
      </c>
      <c r="N30" s="13">
        <v>884</v>
      </c>
      <c r="O30" s="178"/>
      <c r="P30" s="13">
        <v>60</v>
      </c>
      <c r="Q30" s="13">
        <v>122</v>
      </c>
      <c r="R30" s="13">
        <v>1564</v>
      </c>
      <c r="S30" s="13">
        <v>400</v>
      </c>
      <c r="T30" s="13">
        <v>2122</v>
      </c>
      <c r="U30" s="178"/>
      <c r="V30" s="13">
        <v>38</v>
      </c>
      <c r="W30" s="13">
        <v>50</v>
      </c>
      <c r="X30" s="13">
        <v>125</v>
      </c>
      <c r="Y30" s="13">
        <v>20</v>
      </c>
      <c r="Z30" s="13">
        <v>232</v>
      </c>
      <c r="AA30" s="178"/>
      <c r="AB30" s="13">
        <v>34</v>
      </c>
      <c r="AC30" s="13">
        <v>63</v>
      </c>
      <c r="AD30" s="13">
        <v>243</v>
      </c>
      <c r="AE30" s="13">
        <v>23</v>
      </c>
      <c r="AF30" s="13">
        <v>359</v>
      </c>
      <c r="AG30" s="178"/>
      <c r="AH30" s="13">
        <v>15</v>
      </c>
      <c r="AI30" s="13">
        <v>45</v>
      </c>
      <c r="AJ30" s="13">
        <v>100</v>
      </c>
      <c r="AK30" s="13">
        <v>8</v>
      </c>
      <c r="AL30" s="13">
        <v>167</v>
      </c>
      <c r="AM30" s="178"/>
      <c r="AN30" s="13">
        <v>0</v>
      </c>
      <c r="AO30" s="13">
        <v>0</v>
      </c>
      <c r="AP30" s="13">
        <v>2</v>
      </c>
      <c r="AQ30" s="13">
        <v>0</v>
      </c>
      <c r="AR30" s="13">
        <v>2</v>
      </c>
      <c r="AS30" s="178"/>
      <c r="AT30" s="13"/>
      <c r="AU30" s="13"/>
      <c r="AV30" s="13"/>
      <c r="AW30" s="13"/>
      <c r="AX30" s="13"/>
      <c r="AY30" s="178"/>
      <c r="AZ30" s="13"/>
      <c r="BA30" s="13"/>
      <c r="BB30" s="13"/>
      <c r="BC30" s="13"/>
      <c r="BD30" s="13"/>
      <c r="BE30" s="178"/>
      <c r="BF30" s="13">
        <v>16</v>
      </c>
      <c r="BG30" s="13">
        <v>1</v>
      </c>
      <c r="BH30" s="13"/>
      <c r="BI30" s="13"/>
      <c r="BJ30" s="13">
        <v>17</v>
      </c>
      <c r="BK30" s="178"/>
      <c r="BL30" s="13">
        <v>23</v>
      </c>
      <c r="BM30" s="13">
        <v>1</v>
      </c>
      <c r="BN30" s="13">
        <v>0</v>
      </c>
      <c r="BO30" s="13">
        <v>0</v>
      </c>
      <c r="BP30" s="13">
        <v>24</v>
      </c>
      <c r="BR30" s="13">
        <v>7</v>
      </c>
      <c r="BS30" s="13">
        <v>1</v>
      </c>
      <c r="BT30" s="13"/>
      <c r="BU30" s="13"/>
      <c r="BV30" s="13">
        <v>8</v>
      </c>
      <c r="BX30" s="13"/>
      <c r="BY30" s="13"/>
      <c r="BZ30" s="13">
        <v>3</v>
      </c>
      <c r="CA30" s="13">
        <v>5</v>
      </c>
      <c r="CB30" s="13">
        <v>8</v>
      </c>
      <c r="CD30" s="13"/>
      <c r="CE30" s="13"/>
      <c r="CF30" s="13"/>
      <c r="CG30" s="13"/>
      <c r="CH30" s="13"/>
      <c r="CJ30" s="13"/>
      <c r="CK30" s="13"/>
      <c r="CL30" s="13"/>
      <c r="CM30" s="13">
        <v>5</v>
      </c>
      <c r="CN30" s="13">
        <v>5</v>
      </c>
      <c r="CP30" s="13"/>
      <c r="CQ30" s="13"/>
      <c r="CR30" s="13">
        <v>1</v>
      </c>
      <c r="CS30" s="13">
        <v>1</v>
      </c>
      <c r="CT30" s="13">
        <v>2</v>
      </c>
    </row>
    <row r="31" spans="1:98">
      <c r="A31" s="13" t="s">
        <v>254</v>
      </c>
      <c r="B31" s="13" t="s">
        <v>47</v>
      </c>
      <c r="C31" s="178"/>
      <c r="D31" s="13">
        <v>261</v>
      </c>
      <c r="E31" s="13">
        <v>272</v>
      </c>
      <c r="F31" s="13">
        <v>1159</v>
      </c>
      <c r="G31" s="13">
        <v>295</v>
      </c>
      <c r="H31" s="13">
        <v>1986</v>
      </c>
      <c r="I31" s="178"/>
      <c r="J31" s="13">
        <v>371</v>
      </c>
      <c r="K31" s="13">
        <v>429</v>
      </c>
      <c r="L31" s="13">
        <v>3561</v>
      </c>
      <c r="M31" s="13">
        <v>887</v>
      </c>
      <c r="N31" s="13">
        <v>5188</v>
      </c>
      <c r="O31" s="178"/>
      <c r="P31" s="13">
        <v>178</v>
      </c>
      <c r="Q31" s="13">
        <v>353</v>
      </c>
      <c r="R31" s="13">
        <v>3982</v>
      </c>
      <c r="S31" s="13">
        <v>1206</v>
      </c>
      <c r="T31" s="13">
        <v>5650</v>
      </c>
      <c r="U31" s="178"/>
      <c r="V31" s="13">
        <v>52</v>
      </c>
      <c r="W31" s="13">
        <v>241</v>
      </c>
      <c r="X31" s="13">
        <v>738</v>
      </c>
      <c r="Y31" s="13">
        <v>240</v>
      </c>
      <c r="Z31" s="13">
        <v>1266</v>
      </c>
      <c r="AA31" s="178"/>
      <c r="AB31" s="13">
        <v>383</v>
      </c>
      <c r="AC31" s="13">
        <v>167</v>
      </c>
      <c r="AD31" s="13">
        <v>640</v>
      </c>
      <c r="AE31" s="13">
        <v>132</v>
      </c>
      <c r="AF31" s="13">
        <v>1316</v>
      </c>
      <c r="AG31" s="178"/>
      <c r="AH31" s="13">
        <v>182</v>
      </c>
      <c r="AI31" s="13">
        <v>227</v>
      </c>
      <c r="AJ31" s="13">
        <v>673</v>
      </c>
      <c r="AK31" s="13">
        <v>23</v>
      </c>
      <c r="AL31" s="13">
        <v>1090</v>
      </c>
      <c r="AM31" s="178"/>
      <c r="AN31" s="13">
        <v>56</v>
      </c>
      <c r="AO31" s="13">
        <v>8</v>
      </c>
      <c r="AP31" s="13">
        <v>86</v>
      </c>
      <c r="AQ31" s="13">
        <v>2</v>
      </c>
      <c r="AR31" s="13">
        <v>152</v>
      </c>
      <c r="AS31" s="178"/>
      <c r="AT31" s="13"/>
      <c r="AU31" s="13">
        <v>6</v>
      </c>
      <c r="AV31" s="13">
        <v>30</v>
      </c>
      <c r="AW31" s="13"/>
      <c r="AX31" s="13">
        <v>36</v>
      </c>
      <c r="AY31" s="178"/>
      <c r="AZ31" s="13"/>
      <c r="BA31" s="13"/>
      <c r="BB31" s="13"/>
      <c r="BC31" s="13"/>
      <c r="BD31" s="13"/>
      <c r="BE31" s="178"/>
      <c r="BF31" s="13">
        <v>3</v>
      </c>
      <c r="BG31" s="13"/>
      <c r="BH31" s="13"/>
      <c r="BI31" s="13"/>
      <c r="BJ31" s="13">
        <v>3</v>
      </c>
      <c r="BK31" s="178"/>
      <c r="BL31" s="13">
        <v>55</v>
      </c>
      <c r="BM31" s="13">
        <v>2</v>
      </c>
      <c r="BN31" s="13">
        <v>0</v>
      </c>
      <c r="BO31" s="13">
        <v>0</v>
      </c>
      <c r="BP31" s="13">
        <v>57</v>
      </c>
      <c r="BR31" s="13">
        <v>11</v>
      </c>
      <c r="BS31" s="13">
        <v>1</v>
      </c>
      <c r="BT31" s="13">
        <v>1</v>
      </c>
      <c r="BU31" s="13"/>
      <c r="BV31" s="13">
        <v>13</v>
      </c>
      <c r="BX31" s="13"/>
      <c r="BY31" s="13">
        <v>7</v>
      </c>
      <c r="BZ31" s="13">
        <v>24</v>
      </c>
      <c r="CA31" s="13">
        <v>29</v>
      </c>
      <c r="CB31" s="13">
        <v>58</v>
      </c>
      <c r="CD31" s="13"/>
      <c r="CE31" s="13"/>
      <c r="CF31" s="13">
        <v>2</v>
      </c>
      <c r="CG31" s="13"/>
      <c r="CH31" s="13">
        <v>2</v>
      </c>
      <c r="CJ31" s="13"/>
      <c r="CK31" s="13">
        <v>3</v>
      </c>
      <c r="CL31" s="13">
        <v>46</v>
      </c>
      <c r="CM31" s="13">
        <v>43</v>
      </c>
      <c r="CN31" s="13">
        <v>92</v>
      </c>
      <c r="CP31" s="13"/>
      <c r="CQ31" s="13"/>
      <c r="CR31" s="13"/>
      <c r="CS31" s="13"/>
      <c r="CT31" s="13"/>
    </row>
    <row r="32" spans="1:98">
      <c r="A32" s="13" t="s">
        <v>255</v>
      </c>
      <c r="B32" s="13" t="s">
        <v>48</v>
      </c>
      <c r="C32" s="178"/>
      <c r="D32" s="13">
        <v>60</v>
      </c>
      <c r="E32" s="13">
        <v>41</v>
      </c>
      <c r="F32" s="13">
        <v>252</v>
      </c>
      <c r="G32" s="13">
        <v>76</v>
      </c>
      <c r="H32" s="13">
        <v>429</v>
      </c>
      <c r="I32" s="178"/>
      <c r="J32" s="13">
        <v>88</v>
      </c>
      <c r="K32" s="13">
        <v>69</v>
      </c>
      <c r="L32" s="13">
        <v>720</v>
      </c>
      <c r="M32" s="13">
        <v>222</v>
      </c>
      <c r="N32" s="13">
        <v>1085</v>
      </c>
      <c r="O32" s="178"/>
      <c r="P32" s="13">
        <v>73</v>
      </c>
      <c r="Q32" s="13">
        <v>68</v>
      </c>
      <c r="R32" s="13">
        <v>709</v>
      </c>
      <c r="S32" s="13">
        <v>181</v>
      </c>
      <c r="T32" s="13">
        <v>1017</v>
      </c>
      <c r="U32" s="178"/>
      <c r="V32" s="13">
        <v>23</v>
      </c>
      <c r="W32" s="13">
        <v>20</v>
      </c>
      <c r="X32" s="13">
        <v>77</v>
      </c>
      <c r="Y32" s="13">
        <v>11</v>
      </c>
      <c r="Z32" s="13">
        <v>129</v>
      </c>
      <c r="AA32" s="178"/>
      <c r="AB32" s="13">
        <v>7</v>
      </c>
      <c r="AC32" s="13">
        <v>6</v>
      </c>
      <c r="AD32" s="13">
        <v>20</v>
      </c>
      <c r="AE32" s="13">
        <v>0</v>
      </c>
      <c r="AF32" s="13">
        <v>32</v>
      </c>
      <c r="AG32" s="178"/>
      <c r="AH32" s="13">
        <v>6</v>
      </c>
      <c r="AI32" s="13">
        <v>21</v>
      </c>
      <c r="AJ32" s="13">
        <v>59</v>
      </c>
      <c r="AK32" s="13">
        <v>1</v>
      </c>
      <c r="AL32" s="13">
        <v>86</v>
      </c>
      <c r="AM32" s="178"/>
      <c r="AN32" s="13"/>
      <c r="AO32" s="13"/>
      <c r="AP32" s="13"/>
      <c r="AQ32" s="13"/>
      <c r="AR32" s="13"/>
      <c r="AS32" s="178"/>
      <c r="AT32" s="13"/>
      <c r="AU32" s="13"/>
      <c r="AV32" s="13"/>
      <c r="AW32" s="13"/>
      <c r="AX32" s="13"/>
      <c r="AY32" s="178"/>
      <c r="AZ32" s="13"/>
      <c r="BA32" s="13"/>
      <c r="BB32" s="13"/>
      <c r="BC32" s="13"/>
      <c r="BD32" s="13"/>
      <c r="BE32" s="178"/>
      <c r="BF32" s="13"/>
      <c r="BG32" s="13"/>
      <c r="BH32" s="13"/>
      <c r="BI32" s="13"/>
      <c r="BJ32" s="13"/>
      <c r="BK32" s="178"/>
      <c r="BL32" s="13">
        <v>25</v>
      </c>
      <c r="BM32" s="13">
        <v>0</v>
      </c>
      <c r="BN32" s="13">
        <v>0</v>
      </c>
      <c r="BO32" s="13">
        <v>0</v>
      </c>
      <c r="BP32" s="13">
        <v>25</v>
      </c>
      <c r="BR32" s="13">
        <v>3</v>
      </c>
      <c r="BS32" s="13"/>
      <c r="BT32" s="13"/>
      <c r="BU32" s="13"/>
      <c r="BV32" s="13">
        <v>3</v>
      </c>
      <c r="BX32" s="13"/>
      <c r="BY32" s="13"/>
      <c r="BZ32" s="13"/>
      <c r="CA32" s="13"/>
      <c r="CB32" s="13"/>
      <c r="CD32" s="13"/>
      <c r="CE32" s="13"/>
      <c r="CF32" s="13"/>
      <c r="CG32" s="13"/>
      <c r="CH32" s="13"/>
      <c r="CJ32" s="13"/>
      <c r="CK32" s="13"/>
      <c r="CL32" s="13">
        <v>1</v>
      </c>
      <c r="CM32" s="13">
        <v>2</v>
      </c>
      <c r="CN32" s="13">
        <v>3</v>
      </c>
      <c r="CP32" s="13"/>
      <c r="CQ32" s="13"/>
      <c r="CR32" s="13"/>
      <c r="CS32" s="13"/>
      <c r="CT32" s="13"/>
    </row>
    <row r="33" spans="1:98">
      <c r="A33" s="13" t="s">
        <v>256</v>
      </c>
      <c r="B33" s="13" t="s">
        <v>131</v>
      </c>
      <c r="C33" s="178"/>
      <c r="D33" s="13">
        <v>131</v>
      </c>
      <c r="E33" s="13">
        <v>103</v>
      </c>
      <c r="F33" s="13">
        <v>277</v>
      </c>
      <c r="G33" s="13">
        <v>55</v>
      </c>
      <c r="H33" s="13">
        <v>566</v>
      </c>
      <c r="I33" s="178"/>
      <c r="J33" s="13">
        <v>103</v>
      </c>
      <c r="K33" s="13">
        <v>111</v>
      </c>
      <c r="L33" s="13">
        <v>555</v>
      </c>
      <c r="M33" s="13">
        <v>120</v>
      </c>
      <c r="N33" s="13">
        <v>881</v>
      </c>
      <c r="O33" s="178"/>
      <c r="P33" s="13">
        <v>56</v>
      </c>
      <c r="Q33" s="13">
        <v>91</v>
      </c>
      <c r="R33" s="13">
        <v>670</v>
      </c>
      <c r="S33" s="13">
        <v>128</v>
      </c>
      <c r="T33" s="13">
        <v>935</v>
      </c>
      <c r="U33" s="178"/>
      <c r="V33" s="13">
        <v>9</v>
      </c>
      <c r="W33" s="13">
        <v>54</v>
      </c>
      <c r="X33" s="13">
        <v>91</v>
      </c>
      <c r="Y33" s="13">
        <v>15</v>
      </c>
      <c r="Z33" s="13">
        <v>169</v>
      </c>
      <c r="AA33" s="178"/>
      <c r="AB33" s="13">
        <v>43</v>
      </c>
      <c r="AC33" s="13">
        <v>44</v>
      </c>
      <c r="AD33" s="13">
        <v>89</v>
      </c>
      <c r="AE33" s="13">
        <v>9</v>
      </c>
      <c r="AF33" s="13">
        <v>184</v>
      </c>
      <c r="AG33" s="178"/>
      <c r="AH33" s="13">
        <v>20</v>
      </c>
      <c r="AI33" s="13">
        <v>56</v>
      </c>
      <c r="AJ33" s="13">
        <v>72</v>
      </c>
      <c r="AK33" s="13">
        <v>1</v>
      </c>
      <c r="AL33" s="13">
        <v>145</v>
      </c>
      <c r="AM33" s="178"/>
      <c r="AN33" s="13">
        <v>3</v>
      </c>
      <c r="AO33" s="13">
        <v>0</v>
      </c>
      <c r="AP33" s="13">
        <v>7</v>
      </c>
      <c r="AQ33" s="13">
        <v>0</v>
      </c>
      <c r="AR33" s="13">
        <v>10</v>
      </c>
      <c r="AS33" s="178"/>
      <c r="AT33" s="13"/>
      <c r="AU33" s="13">
        <v>2</v>
      </c>
      <c r="AV33" s="13">
        <v>6</v>
      </c>
      <c r="AW33" s="13"/>
      <c r="AX33" s="13">
        <v>8</v>
      </c>
      <c r="AY33" s="178"/>
      <c r="AZ33" s="128"/>
      <c r="BA33" s="128"/>
      <c r="BB33" s="128"/>
      <c r="BC33" s="128"/>
      <c r="BD33" s="128"/>
      <c r="BE33" s="178"/>
      <c r="BF33" s="13">
        <v>4</v>
      </c>
      <c r="BG33" s="13"/>
      <c r="BH33" s="13"/>
      <c r="BI33" s="13"/>
      <c r="BJ33" s="13">
        <v>4</v>
      </c>
      <c r="BK33" s="178"/>
      <c r="BL33" s="13">
        <v>31</v>
      </c>
      <c r="BM33" s="13">
        <v>0</v>
      </c>
      <c r="BN33" s="13">
        <v>0</v>
      </c>
      <c r="BO33" s="13">
        <v>0</v>
      </c>
      <c r="BP33" s="13">
        <v>31</v>
      </c>
      <c r="BR33" s="13">
        <v>9</v>
      </c>
      <c r="BS33" s="13"/>
      <c r="BT33" s="13"/>
      <c r="BU33" s="13"/>
      <c r="BV33" s="13">
        <v>9</v>
      </c>
      <c r="BX33" s="13"/>
      <c r="BY33" s="13"/>
      <c r="BZ33" s="13"/>
      <c r="CA33" s="13">
        <v>1</v>
      </c>
      <c r="CB33" s="13">
        <v>1</v>
      </c>
      <c r="CD33" s="13"/>
      <c r="CE33" s="13"/>
      <c r="CF33" s="13">
        <v>1</v>
      </c>
      <c r="CG33" s="13">
        <v>1</v>
      </c>
      <c r="CH33" s="13">
        <v>2</v>
      </c>
      <c r="CJ33" s="13"/>
      <c r="CK33" s="13"/>
      <c r="CL33" s="13">
        <v>6</v>
      </c>
      <c r="CM33" s="13">
        <v>6</v>
      </c>
      <c r="CN33" s="13">
        <v>12</v>
      </c>
      <c r="CP33" s="128"/>
      <c r="CQ33" s="128"/>
      <c r="CR33" s="128"/>
      <c r="CS33" s="128"/>
      <c r="CT33" s="128"/>
    </row>
    <row r="34" spans="1:98">
      <c r="B34" s="131" t="s">
        <v>360</v>
      </c>
      <c r="C34" s="177"/>
      <c r="D34" s="13">
        <v>2323</v>
      </c>
      <c r="E34" s="13">
        <v>1735</v>
      </c>
      <c r="F34" s="13">
        <v>8223</v>
      </c>
      <c r="G34" s="13">
        <v>1999</v>
      </c>
      <c r="H34" s="13">
        <v>14272</v>
      </c>
      <c r="I34" s="178"/>
      <c r="J34" s="13">
        <v>3156</v>
      </c>
      <c r="K34" s="13">
        <v>3066</v>
      </c>
      <c r="L34" s="13">
        <v>28312</v>
      </c>
      <c r="M34" s="13">
        <v>5997</v>
      </c>
      <c r="N34" s="13">
        <v>40204</v>
      </c>
      <c r="O34" s="178"/>
      <c r="P34" s="13">
        <v>1565</v>
      </c>
      <c r="Q34" s="13">
        <v>3187</v>
      </c>
      <c r="R34" s="13">
        <v>35324</v>
      </c>
      <c r="S34" s="13">
        <v>7798</v>
      </c>
      <c r="T34" s="13">
        <v>47336</v>
      </c>
      <c r="U34" s="178"/>
      <c r="V34" s="13">
        <v>1307</v>
      </c>
      <c r="W34" s="13">
        <v>1235</v>
      </c>
      <c r="X34" s="13">
        <v>4380</v>
      </c>
      <c r="Y34" s="13">
        <v>941</v>
      </c>
      <c r="Z34" s="13">
        <v>7845</v>
      </c>
      <c r="AA34" s="178"/>
      <c r="AB34" s="13">
        <v>1882</v>
      </c>
      <c r="AC34" s="13">
        <v>1353</v>
      </c>
      <c r="AD34" s="13">
        <v>5141</v>
      </c>
      <c r="AE34" s="13">
        <v>580</v>
      </c>
      <c r="AF34" s="13">
        <v>8891</v>
      </c>
      <c r="AG34" s="178"/>
      <c r="AH34" s="13">
        <v>765</v>
      </c>
      <c r="AI34" s="13">
        <v>1119</v>
      </c>
      <c r="AJ34" s="13">
        <v>2573</v>
      </c>
      <c r="AK34" s="13">
        <v>74</v>
      </c>
      <c r="AL34" s="13">
        <v>4457</v>
      </c>
      <c r="AM34" s="178"/>
      <c r="AN34" s="13">
        <v>152</v>
      </c>
      <c r="AO34" s="13">
        <v>17</v>
      </c>
      <c r="AP34" s="13">
        <v>222</v>
      </c>
      <c r="AQ34" s="13">
        <v>3</v>
      </c>
      <c r="AR34" s="13">
        <v>394</v>
      </c>
      <c r="AS34" s="178"/>
      <c r="AT34" s="13">
        <v>0</v>
      </c>
      <c r="AU34" s="13">
        <v>25</v>
      </c>
      <c r="AV34" s="13">
        <v>67</v>
      </c>
      <c r="AW34" s="13">
        <v>0</v>
      </c>
      <c r="AX34" s="13">
        <v>92</v>
      </c>
      <c r="AY34" s="178"/>
      <c r="AZ34" s="13">
        <v>14</v>
      </c>
      <c r="BA34" s="13">
        <v>1</v>
      </c>
      <c r="BB34" s="13">
        <v>2</v>
      </c>
      <c r="BC34" s="13">
        <v>0</v>
      </c>
      <c r="BD34" s="13">
        <v>16</v>
      </c>
      <c r="BE34" s="178"/>
      <c r="BF34" s="13">
        <v>128</v>
      </c>
      <c r="BG34" s="13">
        <v>6</v>
      </c>
      <c r="BH34" s="13">
        <v>1</v>
      </c>
      <c r="BI34" s="13">
        <v>0</v>
      </c>
      <c r="BJ34" s="13">
        <v>135</v>
      </c>
      <c r="BK34" s="178"/>
      <c r="BL34" s="13">
        <v>651</v>
      </c>
      <c r="BM34" s="13">
        <v>7</v>
      </c>
      <c r="BN34" s="13">
        <v>2</v>
      </c>
      <c r="BO34" s="13">
        <v>0</v>
      </c>
      <c r="BP34" s="13">
        <v>660</v>
      </c>
      <c r="BR34" s="13">
        <v>167</v>
      </c>
      <c r="BS34" s="13">
        <v>6</v>
      </c>
      <c r="BT34" s="13">
        <v>2</v>
      </c>
      <c r="BU34" s="13">
        <v>0</v>
      </c>
      <c r="BV34" s="13">
        <v>174</v>
      </c>
      <c r="BX34" s="13">
        <v>0</v>
      </c>
      <c r="BY34" s="13">
        <v>11</v>
      </c>
      <c r="BZ34" s="13">
        <v>59</v>
      </c>
      <c r="CA34" s="13">
        <v>70</v>
      </c>
      <c r="CB34" s="13">
        <v>137</v>
      </c>
      <c r="CD34" s="13">
        <v>1</v>
      </c>
      <c r="CE34" s="13">
        <v>9</v>
      </c>
      <c r="CF34" s="13">
        <v>92</v>
      </c>
      <c r="CG34" s="13">
        <v>125</v>
      </c>
      <c r="CH34" s="13">
        <v>225</v>
      </c>
      <c r="CJ34" s="13">
        <v>4</v>
      </c>
      <c r="CK34" s="13">
        <v>15</v>
      </c>
      <c r="CL34" s="13">
        <v>210</v>
      </c>
      <c r="CM34" s="13">
        <v>287</v>
      </c>
      <c r="CN34" s="13">
        <v>515</v>
      </c>
      <c r="CP34" s="13">
        <v>0</v>
      </c>
      <c r="CQ34" s="13">
        <v>0</v>
      </c>
      <c r="CR34" s="13">
        <v>16</v>
      </c>
      <c r="CS34" s="13">
        <v>16</v>
      </c>
      <c r="CT34" s="13">
        <v>32</v>
      </c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>
  <dimension ref="A1:R48"/>
  <sheetViews>
    <sheetView workbookViewId="0">
      <pane xSplit="2" ySplit="20" topLeftCell="C24" activePane="bottomRight" state="frozen"/>
      <selection pane="topRight" activeCell="C1" sqref="C1"/>
      <selection pane="bottomLeft" activeCell="A2" sqref="A2"/>
      <selection pane="bottomRight" activeCell="A19" sqref="A19:XFD20"/>
    </sheetView>
  </sheetViews>
  <sheetFormatPr defaultRowHeight="15"/>
  <cols>
    <col min="1" max="1" width="9.140625" style="16"/>
    <col min="2" max="2" width="22.42578125" style="16" customWidth="1"/>
    <col min="3" max="16384" width="9.140625" style="16"/>
  </cols>
  <sheetData>
    <row r="1" spans="1:2">
      <c r="B1" s="43" t="s">
        <v>292</v>
      </c>
    </row>
    <row r="2" spans="1:2">
      <c r="B2" s="16" t="s">
        <v>443</v>
      </c>
    </row>
    <row r="3" spans="1:2" ht="9" customHeight="1"/>
    <row r="4" spans="1:2">
      <c r="A4" s="20" t="s">
        <v>460</v>
      </c>
      <c r="B4" s="21" t="s">
        <v>444</v>
      </c>
    </row>
    <row r="5" spans="1:2">
      <c r="A5" s="20" t="s">
        <v>461</v>
      </c>
      <c r="B5" s="44" t="s">
        <v>445</v>
      </c>
    </row>
    <row r="6" spans="1:2">
      <c r="A6" s="20" t="s">
        <v>462</v>
      </c>
      <c r="B6" s="44" t="s">
        <v>446</v>
      </c>
    </row>
    <row r="7" spans="1:2">
      <c r="A7" s="20" t="s">
        <v>463</v>
      </c>
      <c r="B7" s="44" t="s">
        <v>447</v>
      </c>
    </row>
    <row r="8" spans="1:2">
      <c r="A8" s="228" t="s">
        <v>464</v>
      </c>
      <c r="B8" s="44" t="s">
        <v>448</v>
      </c>
    </row>
    <row r="9" spans="1:2">
      <c r="A9" s="20" t="s">
        <v>465</v>
      </c>
      <c r="B9" s="44" t="s">
        <v>449</v>
      </c>
    </row>
    <row r="10" spans="1:2">
      <c r="A10" s="20" t="s">
        <v>433</v>
      </c>
      <c r="B10" s="44" t="s">
        <v>450</v>
      </c>
    </row>
    <row r="11" spans="1:2">
      <c r="A11" s="228" t="s">
        <v>434</v>
      </c>
      <c r="B11" s="44" t="s">
        <v>451</v>
      </c>
    </row>
    <row r="12" spans="1:2">
      <c r="A12" s="228" t="s">
        <v>435</v>
      </c>
      <c r="B12" s="44" t="s">
        <v>452</v>
      </c>
    </row>
    <row r="13" spans="1:2">
      <c r="A13" s="228" t="s">
        <v>436</v>
      </c>
      <c r="B13" s="21" t="s">
        <v>453</v>
      </c>
    </row>
    <row r="14" spans="1:2">
      <c r="A14" s="20" t="s">
        <v>437</v>
      </c>
      <c r="B14" s="21" t="s">
        <v>454</v>
      </c>
    </row>
    <row r="15" spans="1:2">
      <c r="A15" s="228" t="s">
        <v>438</v>
      </c>
      <c r="B15" s="21" t="s">
        <v>455</v>
      </c>
    </row>
    <row r="16" spans="1:2">
      <c r="A16" s="228" t="s">
        <v>439</v>
      </c>
      <c r="B16" s="21" t="s">
        <v>456</v>
      </c>
    </row>
    <row r="17" spans="1:18">
      <c r="A17" s="228" t="s">
        <v>440</v>
      </c>
      <c r="B17" s="21" t="s">
        <v>457</v>
      </c>
    </row>
    <row r="18" spans="1:18">
      <c r="A18" s="228" t="s">
        <v>441</v>
      </c>
      <c r="B18" s="21" t="s">
        <v>458</v>
      </c>
    </row>
    <row r="19" spans="1:18" ht="9" customHeight="1"/>
    <row r="20" spans="1:18" s="27" customFormat="1" ht="24" customHeight="1">
      <c r="C20" s="20" t="s">
        <v>460</v>
      </c>
      <c r="D20" s="20" t="s">
        <v>461</v>
      </c>
      <c r="E20" s="20" t="s">
        <v>462</v>
      </c>
      <c r="F20" s="20" t="s">
        <v>463</v>
      </c>
      <c r="G20" s="228" t="s">
        <v>464</v>
      </c>
      <c r="H20" s="20" t="s">
        <v>465</v>
      </c>
      <c r="I20" s="20" t="s">
        <v>433</v>
      </c>
      <c r="J20" s="228" t="s">
        <v>434</v>
      </c>
      <c r="K20" s="228" t="s">
        <v>435</v>
      </c>
      <c r="L20" s="228" t="s">
        <v>436</v>
      </c>
      <c r="M20" s="20" t="s">
        <v>437</v>
      </c>
      <c r="N20" s="228" t="s">
        <v>438</v>
      </c>
      <c r="O20" s="228" t="s">
        <v>439</v>
      </c>
      <c r="P20" s="228" t="s">
        <v>440</v>
      </c>
      <c r="Q20" s="228" t="s">
        <v>441</v>
      </c>
      <c r="R20" s="228" t="s">
        <v>442</v>
      </c>
    </row>
    <row r="21" spans="1:18" s="27" customFormat="1">
      <c r="A21" s="20" t="s">
        <v>249</v>
      </c>
      <c r="B21" s="20" t="s">
        <v>250</v>
      </c>
      <c r="C21" s="20" t="s">
        <v>2</v>
      </c>
      <c r="D21" s="20" t="s">
        <v>2</v>
      </c>
      <c r="E21" s="20" t="s">
        <v>2</v>
      </c>
      <c r="F21" s="20" t="s">
        <v>2</v>
      </c>
      <c r="G21" s="143" t="s">
        <v>2</v>
      </c>
      <c r="H21" s="20" t="s">
        <v>2</v>
      </c>
      <c r="I21" s="20" t="s">
        <v>2</v>
      </c>
      <c r="J21" s="143" t="s">
        <v>2</v>
      </c>
      <c r="K21" s="143" t="s">
        <v>2</v>
      </c>
      <c r="L21" s="143" t="s">
        <v>2</v>
      </c>
      <c r="M21" s="20" t="s">
        <v>2</v>
      </c>
      <c r="N21" s="143" t="s">
        <v>2</v>
      </c>
      <c r="O21" s="143" t="s">
        <v>2</v>
      </c>
      <c r="P21" s="143" t="s">
        <v>2</v>
      </c>
      <c r="Q21" s="143" t="s">
        <v>2</v>
      </c>
      <c r="R21" s="143" t="s">
        <v>2</v>
      </c>
    </row>
    <row r="22" spans="1:18">
      <c r="A22" s="13" t="s">
        <v>104</v>
      </c>
      <c r="B22" s="13" t="s">
        <v>4</v>
      </c>
      <c r="C22" s="13">
        <v>283</v>
      </c>
      <c r="D22" s="13">
        <v>531</v>
      </c>
      <c r="E22" s="13">
        <v>521</v>
      </c>
      <c r="F22" s="13">
        <v>126</v>
      </c>
      <c r="G22" s="13">
        <v>156</v>
      </c>
      <c r="H22" s="13">
        <v>36</v>
      </c>
      <c r="I22" s="13">
        <v>5</v>
      </c>
      <c r="J22" s="13"/>
      <c r="K22" s="128"/>
      <c r="L22" s="13">
        <v>1</v>
      </c>
      <c r="M22" s="13">
        <v>2</v>
      </c>
      <c r="N22" s="13"/>
      <c r="O22" s="13"/>
      <c r="P22" s="13"/>
      <c r="Q22" s="13">
        <v>24</v>
      </c>
      <c r="R22" s="128"/>
    </row>
    <row r="23" spans="1:18">
      <c r="A23" s="13" t="s">
        <v>5</v>
      </c>
      <c r="B23" s="13" t="s">
        <v>111</v>
      </c>
      <c r="C23" s="13">
        <v>321</v>
      </c>
      <c r="D23" s="13">
        <v>694</v>
      </c>
      <c r="E23" s="13">
        <v>1646</v>
      </c>
      <c r="F23" s="13">
        <v>116</v>
      </c>
      <c r="G23" s="13">
        <v>228</v>
      </c>
      <c r="H23" s="13">
        <v>46</v>
      </c>
      <c r="I23" s="13">
        <v>2</v>
      </c>
      <c r="J23" s="13">
        <v>2</v>
      </c>
      <c r="K23" s="13">
        <v>13</v>
      </c>
      <c r="L23" s="13"/>
      <c r="M23" s="13">
        <v>13</v>
      </c>
      <c r="N23" s="13">
        <v>3</v>
      </c>
      <c r="O23" s="13">
        <v>20</v>
      </c>
      <c r="P23" s="13">
        <v>104</v>
      </c>
      <c r="Q23" s="13"/>
      <c r="R23" s="128"/>
    </row>
    <row r="24" spans="1:18">
      <c r="A24" s="13" t="s">
        <v>7</v>
      </c>
      <c r="B24" s="13" t="s">
        <v>112</v>
      </c>
      <c r="C24" s="13">
        <v>369</v>
      </c>
      <c r="D24" s="13">
        <v>1430</v>
      </c>
      <c r="E24" s="13">
        <v>453</v>
      </c>
      <c r="F24" s="13">
        <v>203</v>
      </c>
      <c r="G24" s="13">
        <v>141</v>
      </c>
      <c r="H24" s="13">
        <v>155</v>
      </c>
      <c r="I24" s="13">
        <v>7</v>
      </c>
      <c r="J24" s="13">
        <v>1</v>
      </c>
      <c r="K24" s="13">
        <v>1</v>
      </c>
      <c r="L24" s="13"/>
      <c r="M24" s="13">
        <v>21</v>
      </c>
      <c r="N24" s="13">
        <v>5</v>
      </c>
      <c r="O24" s="13"/>
      <c r="P24" s="13"/>
      <c r="Q24" s="13">
        <v>30</v>
      </c>
      <c r="R24" s="128"/>
    </row>
    <row r="25" spans="1:18">
      <c r="A25" s="13" t="s">
        <v>9</v>
      </c>
      <c r="B25" s="13" t="s">
        <v>113</v>
      </c>
      <c r="C25" s="13">
        <v>642</v>
      </c>
      <c r="D25" s="13">
        <v>2131</v>
      </c>
      <c r="E25" s="13">
        <v>2875</v>
      </c>
      <c r="F25" s="13">
        <v>339</v>
      </c>
      <c r="G25" s="13">
        <v>331</v>
      </c>
      <c r="H25" s="13">
        <v>71</v>
      </c>
      <c r="I25" s="13">
        <v>2</v>
      </c>
      <c r="J25" s="13">
        <v>1</v>
      </c>
      <c r="K25" s="13"/>
      <c r="L25" s="13">
        <v>33</v>
      </c>
      <c r="M25" s="13">
        <v>70</v>
      </c>
      <c r="N25" s="13">
        <v>22</v>
      </c>
      <c r="O25" s="13">
        <v>32</v>
      </c>
      <c r="P25" s="13">
        <v>31</v>
      </c>
      <c r="Q25" s="13">
        <v>127</v>
      </c>
      <c r="R25" s="128"/>
    </row>
    <row r="26" spans="1:18">
      <c r="A26" s="13" t="s">
        <v>11</v>
      </c>
      <c r="B26" s="13" t="s">
        <v>114</v>
      </c>
      <c r="C26" s="13">
        <v>504</v>
      </c>
      <c r="D26" s="13">
        <v>1125</v>
      </c>
      <c r="E26" s="13">
        <v>2199</v>
      </c>
      <c r="F26" s="13">
        <v>652</v>
      </c>
      <c r="G26" s="13">
        <v>476</v>
      </c>
      <c r="H26" s="13">
        <v>246</v>
      </c>
      <c r="I26" s="13">
        <v>3</v>
      </c>
      <c r="J26" s="13">
        <v>3</v>
      </c>
      <c r="K26" s="13"/>
      <c r="L26" s="13"/>
      <c r="M26" s="13">
        <v>13</v>
      </c>
      <c r="N26" s="13">
        <v>2</v>
      </c>
      <c r="O26" s="13"/>
      <c r="P26" s="13"/>
      <c r="Q26" s="13">
        <v>2</v>
      </c>
      <c r="R26" s="128"/>
    </row>
    <row r="27" spans="1:18">
      <c r="A27" s="13" t="s">
        <v>13</v>
      </c>
      <c r="B27" s="13" t="s">
        <v>115</v>
      </c>
      <c r="C27" s="13">
        <v>337</v>
      </c>
      <c r="D27" s="13">
        <v>990</v>
      </c>
      <c r="E27" s="13">
        <v>1157</v>
      </c>
      <c r="F27" s="13">
        <v>246</v>
      </c>
      <c r="G27" s="13">
        <v>260</v>
      </c>
      <c r="H27" s="13">
        <v>157</v>
      </c>
      <c r="I27" s="13">
        <v>1</v>
      </c>
      <c r="J27" s="13">
        <v>3</v>
      </c>
      <c r="K27" s="13"/>
      <c r="L27" s="13"/>
      <c r="M27" s="13">
        <v>8</v>
      </c>
      <c r="N27" s="13">
        <v>1</v>
      </c>
      <c r="O27" s="13">
        <v>1</v>
      </c>
      <c r="P27" s="13">
        <v>14</v>
      </c>
      <c r="Q27" s="13">
        <v>7</v>
      </c>
      <c r="R27" s="13">
        <v>12</v>
      </c>
    </row>
    <row r="28" spans="1:18">
      <c r="A28" s="13" t="s">
        <v>15</v>
      </c>
      <c r="B28" s="13" t="s">
        <v>116</v>
      </c>
      <c r="C28" s="13">
        <v>436</v>
      </c>
      <c r="D28" s="13">
        <v>2084</v>
      </c>
      <c r="E28" s="13">
        <v>2540</v>
      </c>
      <c r="F28" s="13">
        <v>651</v>
      </c>
      <c r="G28" s="13">
        <v>589</v>
      </c>
      <c r="H28" s="13">
        <v>315</v>
      </c>
      <c r="I28" s="13">
        <v>3</v>
      </c>
      <c r="J28" s="13">
        <v>7</v>
      </c>
      <c r="K28" s="13"/>
      <c r="L28" s="13">
        <v>1</v>
      </c>
      <c r="M28" s="13">
        <v>12</v>
      </c>
      <c r="N28" s="13">
        <v>5</v>
      </c>
      <c r="O28" s="13"/>
      <c r="P28" s="13">
        <v>1</v>
      </c>
      <c r="Q28" s="13">
        <v>2</v>
      </c>
      <c r="R28" s="13"/>
    </row>
    <row r="29" spans="1:18">
      <c r="A29" s="13" t="s">
        <v>19</v>
      </c>
      <c r="B29" s="13" t="s">
        <v>117</v>
      </c>
      <c r="C29" s="13">
        <v>331</v>
      </c>
      <c r="D29" s="13">
        <v>1242</v>
      </c>
      <c r="E29" s="13">
        <v>1095</v>
      </c>
      <c r="F29" s="13">
        <v>75</v>
      </c>
      <c r="G29" s="13">
        <v>343</v>
      </c>
      <c r="H29" s="13">
        <v>89</v>
      </c>
      <c r="I29" s="13"/>
      <c r="J29" s="13">
        <v>1</v>
      </c>
      <c r="K29" s="13"/>
      <c r="L29" s="13">
        <v>19</v>
      </c>
      <c r="M29" s="13">
        <v>32</v>
      </c>
      <c r="N29" s="13">
        <v>20</v>
      </c>
      <c r="O29" s="13"/>
      <c r="P29" s="13"/>
      <c r="Q29" s="13"/>
      <c r="R29" s="13"/>
    </row>
    <row r="30" spans="1:18">
      <c r="A30" s="13" t="s">
        <v>21</v>
      </c>
      <c r="B30" s="13" t="s">
        <v>118</v>
      </c>
      <c r="C30" s="13">
        <v>478</v>
      </c>
      <c r="D30" s="13">
        <v>818</v>
      </c>
      <c r="E30" s="13">
        <v>1331</v>
      </c>
      <c r="F30" s="13">
        <v>120</v>
      </c>
      <c r="G30" s="13">
        <v>345</v>
      </c>
      <c r="H30" s="13">
        <v>53</v>
      </c>
      <c r="I30" s="13">
        <v>4</v>
      </c>
      <c r="J30" s="13"/>
      <c r="K30" s="13"/>
      <c r="L30" s="13">
        <v>5</v>
      </c>
      <c r="M30" s="13">
        <v>23</v>
      </c>
      <c r="N30" s="13">
        <v>5</v>
      </c>
      <c r="O30" s="13"/>
      <c r="P30" s="13"/>
      <c r="Q30" s="13">
        <v>1</v>
      </c>
      <c r="R30" s="13"/>
    </row>
    <row r="31" spans="1:18">
      <c r="A31" s="13" t="s">
        <v>23</v>
      </c>
      <c r="B31" s="13" t="s">
        <v>119</v>
      </c>
      <c r="C31" s="13">
        <v>804</v>
      </c>
      <c r="D31" s="13">
        <v>1986</v>
      </c>
      <c r="E31" s="13">
        <v>2637</v>
      </c>
      <c r="F31" s="13">
        <v>295</v>
      </c>
      <c r="G31" s="13">
        <v>623</v>
      </c>
      <c r="H31" s="13">
        <v>201</v>
      </c>
      <c r="I31" s="13">
        <v>36</v>
      </c>
      <c r="J31" s="13">
        <v>1</v>
      </c>
      <c r="K31" s="13"/>
      <c r="L31" s="13">
        <v>7</v>
      </c>
      <c r="M31" s="13">
        <v>25</v>
      </c>
      <c r="N31" s="13">
        <v>16</v>
      </c>
      <c r="O31" s="13"/>
      <c r="P31" s="13">
        <v>2</v>
      </c>
      <c r="Q31" s="13">
        <v>8</v>
      </c>
      <c r="R31" s="13"/>
    </row>
    <row r="32" spans="1:18">
      <c r="A32" s="13" t="s">
        <v>25</v>
      </c>
      <c r="B32" s="13" t="s">
        <v>120</v>
      </c>
      <c r="C32" s="13">
        <v>721</v>
      </c>
      <c r="D32" s="13">
        <v>2205</v>
      </c>
      <c r="E32" s="13">
        <v>3084</v>
      </c>
      <c r="F32" s="13">
        <v>360</v>
      </c>
      <c r="G32" s="13">
        <v>122</v>
      </c>
      <c r="H32" s="13">
        <v>126</v>
      </c>
      <c r="I32" s="13">
        <v>7</v>
      </c>
      <c r="J32" s="13">
        <v>1</v>
      </c>
      <c r="K32" s="13"/>
      <c r="L32" s="13"/>
      <c r="M32" s="13">
        <v>30</v>
      </c>
      <c r="N32" s="13">
        <v>8</v>
      </c>
      <c r="O32" s="13"/>
      <c r="P32" s="13"/>
      <c r="Q32" s="13">
        <v>21</v>
      </c>
      <c r="R32" s="13"/>
    </row>
    <row r="33" spans="1:18">
      <c r="A33" s="13" t="s">
        <v>27</v>
      </c>
      <c r="B33" s="13" t="s">
        <v>121</v>
      </c>
      <c r="C33" s="13">
        <v>315</v>
      </c>
      <c r="D33" s="13">
        <v>1205</v>
      </c>
      <c r="E33" s="13">
        <v>858</v>
      </c>
      <c r="F33" s="13">
        <v>55</v>
      </c>
      <c r="G33" s="13">
        <v>84</v>
      </c>
      <c r="H33" s="13">
        <v>37</v>
      </c>
      <c r="I33" s="13">
        <v>2</v>
      </c>
      <c r="J33" s="13">
        <v>2</v>
      </c>
      <c r="K33" s="13"/>
      <c r="L33" s="13">
        <v>10</v>
      </c>
      <c r="M33" s="13">
        <v>22</v>
      </c>
      <c r="N33" s="13">
        <v>8</v>
      </c>
      <c r="O33" s="13"/>
      <c r="P33" s="13"/>
      <c r="Q33" s="13">
        <v>1</v>
      </c>
      <c r="R33" s="13"/>
    </row>
    <row r="34" spans="1:18">
      <c r="A34" s="13" t="s">
        <v>29</v>
      </c>
      <c r="B34" s="13" t="s">
        <v>122</v>
      </c>
      <c r="C34" s="13">
        <v>369</v>
      </c>
      <c r="D34" s="13">
        <v>901</v>
      </c>
      <c r="E34" s="13">
        <v>1868</v>
      </c>
      <c r="F34" s="13">
        <v>204</v>
      </c>
      <c r="G34" s="13">
        <v>312</v>
      </c>
      <c r="H34" s="13">
        <v>115</v>
      </c>
      <c r="I34" s="13">
        <v>2</v>
      </c>
      <c r="J34" s="13"/>
      <c r="K34" s="13"/>
      <c r="L34" s="13">
        <v>12</v>
      </c>
      <c r="M34" s="13">
        <v>16</v>
      </c>
      <c r="N34" s="13">
        <v>5</v>
      </c>
      <c r="O34" s="13"/>
      <c r="P34" s="13">
        <v>3</v>
      </c>
      <c r="Q34" s="13">
        <v>7</v>
      </c>
      <c r="R34" s="13">
        <v>1</v>
      </c>
    </row>
    <row r="35" spans="1:18">
      <c r="A35" s="13" t="s">
        <v>31</v>
      </c>
      <c r="B35" s="13" t="s">
        <v>123</v>
      </c>
      <c r="C35" s="13">
        <v>591</v>
      </c>
      <c r="D35" s="13">
        <v>2450</v>
      </c>
      <c r="E35" s="13">
        <v>1176</v>
      </c>
      <c r="F35" s="13">
        <v>292</v>
      </c>
      <c r="G35" s="13">
        <v>280</v>
      </c>
      <c r="H35" s="13">
        <v>84</v>
      </c>
      <c r="I35" s="13">
        <v>2</v>
      </c>
      <c r="J35" s="13"/>
      <c r="K35" s="13"/>
      <c r="L35" s="13">
        <v>7</v>
      </c>
      <c r="M35" s="13">
        <v>33</v>
      </c>
      <c r="N35" s="13">
        <v>16</v>
      </c>
      <c r="O35" s="13"/>
      <c r="P35" s="13">
        <v>4</v>
      </c>
      <c r="Q35" s="13">
        <v>7</v>
      </c>
      <c r="R35" s="13"/>
    </row>
    <row r="36" spans="1:18">
      <c r="A36" s="13" t="s">
        <v>33</v>
      </c>
      <c r="B36" s="13" t="s">
        <v>124</v>
      </c>
      <c r="C36" s="13">
        <v>593</v>
      </c>
      <c r="D36" s="13">
        <v>1906</v>
      </c>
      <c r="E36" s="13">
        <v>1768</v>
      </c>
      <c r="F36" s="13">
        <v>189</v>
      </c>
      <c r="G36" s="13">
        <v>250</v>
      </c>
      <c r="H36" s="13">
        <v>98</v>
      </c>
      <c r="I36" s="13">
        <v>14</v>
      </c>
      <c r="J36" s="13">
        <v>1</v>
      </c>
      <c r="K36" s="13">
        <v>1</v>
      </c>
      <c r="L36" s="13"/>
      <c r="M36" s="13">
        <v>18</v>
      </c>
      <c r="N36" s="13">
        <v>1</v>
      </c>
      <c r="O36" s="13"/>
      <c r="P36" s="13">
        <v>3</v>
      </c>
      <c r="Q36" s="13">
        <v>20</v>
      </c>
      <c r="R36" s="13"/>
    </row>
    <row r="37" spans="1:18">
      <c r="A37" s="13" t="s">
        <v>35</v>
      </c>
      <c r="B37" s="13" t="s">
        <v>125</v>
      </c>
      <c r="C37" s="13">
        <v>1280</v>
      </c>
      <c r="D37" s="13">
        <v>3930</v>
      </c>
      <c r="E37" s="13">
        <v>3818</v>
      </c>
      <c r="F37" s="13">
        <v>736</v>
      </c>
      <c r="G37" s="13">
        <v>883</v>
      </c>
      <c r="H37" s="13">
        <v>567</v>
      </c>
      <c r="I37" s="13">
        <v>107</v>
      </c>
      <c r="J37" s="13">
        <v>11</v>
      </c>
      <c r="K37" s="13"/>
      <c r="L37" s="13">
        <v>9</v>
      </c>
      <c r="M37" s="13">
        <v>65</v>
      </c>
      <c r="N37" s="13">
        <v>11</v>
      </c>
      <c r="O37" s="13">
        <v>1</v>
      </c>
      <c r="P37" s="13">
        <v>42</v>
      </c>
      <c r="Q37" s="13">
        <v>60</v>
      </c>
      <c r="R37" s="13"/>
    </row>
    <row r="38" spans="1:18">
      <c r="A38" s="13" t="s">
        <v>37</v>
      </c>
      <c r="B38" s="13" t="s">
        <v>126</v>
      </c>
      <c r="C38" s="13">
        <v>626</v>
      </c>
      <c r="D38" s="13">
        <v>1160</v>
      </c>
      <c r="E38" s="13">
        <v>2428</v>
      </c>
      <c r="F38" s="13">
        <v>153</v>
      </c>
      <c r="G38" s="13">
        <v>358</v>
      </c>
      <c r="H38" s="13">
        <v>88</v>
      </c>
      <c r="I38" s="13"/>
      <c r="J38" s="13">
        <v>1</v>
      </c>
      <c r="K38" s="13">
        <v>1</v>
      </c>
      <c r="L38" s="13">
        <v>1</v>
      </c>
      <c r="M38" s="13">
        <v>18</v>
      </c>
      <c r="N38" s="13">
        <v>2</v>
      </c>
      <c r="O38" s="13">
        <v>1</v>
      </c>
      <c r="P38" s="13"/>
      <c r="Q38" s="13">
        <v>5</v>
      </c>
      <c r="R38" s="13"/>
    </row>
    <row r="39" spans="1:18">
      <c r="A39" s="13" t="s">
        <v>39</v>
      </c>
      <c r="B39" s="13" t="s">
        <v>127</v>
      </c>
      <c r="C39" s="13">
        <v>566</v>
      </c>
      <c r="D39" s="13">
        <v>1519</v>
      </c>
      <c r="E39" s="13">
        <v>2162</v>
      </c>
      <c r="F39" s="13">
        <v>333</v>
      </c>
      <c r="G39" s="13">
        <v>226</v>
      </c>
      <c r="H39" s="13">
        <v>91</v>
      </c>
      <c r="I39" s="13">
        <v>16</v>
      </c>
      <c r="J39" s="13">
        <v>6</v>
      </c>
      <c r="K39" s="13"/>
      <c r="L39" s="13">
        <v>6</v>
      </c>
      <c r="M39" s="13">
        <v>58</v>
      </c>
      <c r="N39" s="13">
        <v>5</v>
      </c>
      <c r="O39" s="13"/>
      <c r="P39" s="13"/>
      <c r="Q39" s="13">
        <v>4</v>
      </c>
      <c r="R39" s="13"/>
    </row>
    <row r="40" spans="1:18">
      <c r="A40" s="13" t="s">
        <v>41</v>
      </c>
      <c r="B40" s="13" t="s">
        <v>128</v>
      </c>
      <c r="C40" s="13">
        <v>427</v>
      </c>
      <c r="D40" s="13">
        <v>1348</v>
      </c>
      <c r="E40" s="13">
        <v>1059</v>
      </c>
      <c r="F40" s="13">
        <v>436</v>
      </c>
      <c r="G40" s="13">
        <v>334</v>
      </c>
      <c r="H40" s="13">
        <v>103</v>
      </c>
      <c r="I40" s="13">
        <v>14</v>
      </c>
      <c r="J40" s="13">
        <v>3</v>
      </c>
      <c r="K40" s="13"/>
      <c r="L40" s="13"/>
      <c r="M40" s="13">
        <v>23</v>
      </c>
      <c r="N40" s="13">
        <v>2</v>
      </c>
      <c r="O40" s="13">
        <v>1</v>
      </c>
      <c r="P40" s="13">
        <v>10</v>
      </c>
      <c r="Q40" s="13">
        <v>49</v>
      </c>
      <c r="R40" s="13"/>
    </row>
    <row r="41" spans="1:18">
      <c r="A41" s="13" t="s">
        <v>43</v>
      </c>
      <c r="B41" s="13" t="s">
        <v>129</v>
      </c>
      <c r="C41" s="13">
        <v>363</v>
      </c>
      <c r="D41" s="13">
        <v>764</v>
      </c>
      <c r="E41" s="13">
        <v>1106</v>
      </c>
      <c r="F41" s="13">
        <v>116</v>
      </c>
      <c r="G41" s="13">
        <v>95</v>
      </c>
      <c r="H41" s="13">
        <v>91</v>
      </c>
      <c r="I41" s="13"/>
      <c r="J41" s="13">
        <v>1</v>
      </c>
      <c r="K41" s="13"/>
      <c r="L41" s="13"/>
      <c r="M41" s="13">
        <v>12</v>
      </c>
      <c r="N41" s="13">
        <v>2</v>
      </c>
      <c r="O41" s="13">
        <v>14</v>
      </c>
      <c r="P41" s="13">
        <v>7</v>
      </c>
      <c r="Q41" s="13">
        <v>11</v>
      </c>
      <c r="R41" s="13">
        <v>17</v>
      </c>
    </row>
    <row r="42" spans="1:18">
      <c r="A42" s="13" t="s">
        <v>17</v>
      </c>
      <c r="B42" s="13" t="s">
        <v>130</v>
      </c>
      <c r="C42" s="13">
        <v>230</v>
      </c>
      <c r="D42" s="13">
        <v>606</v>
      </c>
      <c r="E42" s="13">
        <v>515</v>
      </c>
      <c r="F42" s="13">
        <v>92</v>
      </c>
      <c r="G42" s="13">
        <v>188</v>
      </c>
      <c r="H42" s="13">
        <v>37</v>
      </c>
      <c r="I42" s="13"/>
      <c r="J42" s="13"/>
      <c r="K42" s="13"/>
      <c r="L42" s="13"/>
      <c r="M42" s="13">
        <v>4</v>
      </c>
      <c r="N42" s="13">
        <v>1</v>
      </c>
      <c r="O42" s="13"/>
      <c r="P42" s="13"/>
      <c r="Q42" s="13">
        <v>17</v>
      </c>
      <c r="R42" s="13"/>
    </row>
    <row r="43" spans="1:18">
      <c r="A43" s="13" t="s">
        <v>252</v>
      </c>
      <c r="B43" s="13" t="s">
        <v>45</v>
      </c>
      <c r="C43" s="13">
        <v>261</v>
      </c>
      <c r="D43" s="13">
        <v>1141</v>
      </c>
      <c r="E43" s="13">
        <v>1316</v>
      </c>
      <c r="F43" s="13">
        <v>260</v>
      </c>
      <c r="G43" s="13">
        <v>376</v>
      </c>
      <c r="H43" s="13">
        <v>163</v>
      </c>
      <c r="I43" s="13">
        <v>3</v>
      </c>
      <c r="J43" s="13">
        <v>3</v>
      </c>
      <c r="K43" s="13"/>
      <c r="L43" s="13"/>
      <c r="M43" s="13">
        <v>5</v>
      </c>
      <c r="N43" s="13">
        <v>1</v>
      </c>
      <c r="O43" s="13"/>
      <c r="P43" s="13"/>
      <c r="Q43" s="13"/>
      <c r="R43" s="13"/>
    </row>
    <row r="44" spans="1:18">
      <c r="A44" s="13" t="s">
        <v>253</v>
      </c>
      <c r="B44" s="13" t="s">
        <v>46</v>
      </c>
      <c r="C44" s="13">
        <v>444</v>
      </c>
      <c r="D44" s="13">
        <v>884</v>
      </c>
      <c r="E44" s="13">
        <v>2122</v>
      </c>
      <c r="F44" s="13">
        <v>232</v>
      </c>
      <c r="G44" s="13">
        <v>359</v>
      </c>
      <c r="H44" s="13">
        <v>167</v>
      </c>
      <c r="I44" s="13">
        <v>2</v>
      </c>
      <c r="J44" s="13"/>
      <c r="K44" s="13"/>
      <c r="L44" s="13">
        <v>17</v>
      </c>
      <c r="M44" s="13">
        <v>24</v>
      </c>
      <c r="N44" s="13">
        <v>8</v>
      </c>
      <c r="O44" s="13">
        <v>8</v>
      </c>
      <c r="P44" s="13"/>
      <c r="Q44" s="13">
        <v>5</v>
      </c>
      <c r="R44" s="13">
        <v>2</v>
      </c>
    </row>
    <row r="45" spans="1:18">
      <c r="A45" s="13" t="s">
        <v>254</v>
      </c>
      <c r="B45" s="13" t="s">
        <v>47</v>
      </c>
      <c r="C45" s="13">
        <v>1986</v>
      </c>
      <c r="D45" s="13">
        <v>5188</v>
      </c>
      <c r="E45" s="13">
        <v>5650</v>
      </c>
      <c r="F45" s="13">
        <v>1266</v>
      </c>
      <c r="G45" s="13">
        <v>1316</v>
      </c>
      <c r="H45" s="13">
        <v>1090</v>
      </c>
      <c r="I45" s="13">
        <v>152</v>
      </c>
      <c r="J45" s="13">
        <v>36</v>
      </c>
      <c r="K45" s="13"/>
      <c r="L45" s="13">
        <v>3</v>
      </c>
      <c r="M45" s="13">
        <v>57</v>
      </c>
      <c r="N45" s="13">
        <v>13</v>
      </c>
      <c r="O45" s="13">
        <v>58</v>
      </c>
      <c r="P45" s="13">
        <v>2</v>
      </c>
      <c r="Q45" s="13">
        <v>92</v>
      </c>
      <c r="R45" s="13"/>
    </row>
    <row r="46" spans="1:18">
      <c r="A46" s="13" t="s">
        <v>255</v>
      </c>
      <c r="B46" s="13" t="s">
        <v>48</v>
      </c>
      <c r="C46" s="13">
        <v>429</v>
      </c>
      <c r="D46" s="13">
        <v>1085</v>
      </c>
      <c r="E46" s="13">
        <v>1017</v>
      </c>
      <c r="F46" s="13">
        <v>129</v>
      </c>
      <c r="G46" s="13">
        <v>32</v>
      </c>
      <c r="H46" s="13">
        <v>86</v>
      </c>
      <c r="I46" s="13"/>
      <c r="J46" s="13"/>
      <c r="K46" s="13"/>
      <c r="L46" s="13"/>
      <c r="M46" s="13">
        <v>25</v>
      </c>
      <c r="N46" s="13">
        <v>3</v>
      </c>
      <c r="O46" s="13"/>
      <c r="P46" s="13"/>
      <c r="Q46" s="13">
        <v>3</v>
      </c>
      <c r="R46" s="13"/>
    </row>
    <row r="47" spans="1:18">
      <c r="A47" s="13" t="s">
        <v>256</v>
      </c>
      <c r="B47" s="13" t="s">
        <v>131</v>
      </c>
      <c r="C47" s="13">
        <v>566</v>
      </c>
      <c r="D47" s="13">
        <v>881</v>
      </c>
      <c r="E47" s="13">
        <v>935</v>
      </c>
      <c r="F47" s="13">
        <v>169</v>
      </c>
      <c r="G47" s="13">
        <v>184</v>
      </c>
      <c r="H47" s="13">
        <v>145</v>
      </c>
      <c r="I47" s="13">
        <v>10</v>
      </c>
      <c r="J47" s="13">
        <v>8</v>
      </c>
      <c r="K47" s="128"/>
      <c r="L47" s="13">
        <v>4</v>
      </c>
      <c r="M47" s="13">
        <v>31</v>
      </c>
      <c r="N47" s="13">
        <v>9</v>
      </c>
      <c r="O47" s="13">
        <v>1</v>
      </c>
      <c r="P47" s="13">
        <v>2</v>
      </c>
      <c r="Q47" s="13">
        <v>12</v>
      </c>
      <c r="R47" s="128"/>
    </row>
    <row r="48" spans="1:18">
      <c r="B48" s="131" t="s">
        <v>360</v>
      </c>
      <c r="C48" s="13">
        <v>14272</v>
      </c>
      <c r="D48" s="13">
        <v>40204</v>
      </c>
      <c r="E48" s="13">
        <v>47336</v>
      </c>
      <c r="F48" s="13">
        <v>7845</v>
      </c>
      <c r="G48" s="13">
        <v>8891</v>
      </c>
      <c r="H48" s="13">
        <v>4457</v>
      </c>
      <c r="I48" s="13">
        <v>394</v>
      </c>
      <c r="J48" s="13">
        <v>92</v>
      </c>
      <c r="K48" s="13">
        <v>16</v>
      </c>
      <c r="L48" s="13">
        <v>135</v>
      </c>
      <c r="M48" s="13">
        <v>660</v>
      </c>
      <c r="N48" s="13">
        <v>174</v>
      </c>
      <c r="O48" s="13">
        <v>137</v>
      </c>
      <c r="P48" s="13">
        <v>225</v>
      </c>
      <c r="Q48" s="13">
        <v>515</v>
      </c>
      <c r="R48" s="13">
        <v>32</v>
      </c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>
  <dimension ref="A1:L203"/>
  <sheetViews>
    <sheetView topLeftCell="A191" workbookViewId="0">
      <selection activeCell="A199" sqref="A199:E203"/>
    </sheetView>
  </sheetViews>
  <sheetFormatPr defaultRowHeight="15"/>
  <cols>
    <col min="1" max="1" width="19.85546875" style="693" customWidth="1"/>
    <col min="2" max="2" width="20.5703125" style="693" customWidth="1"/>
    <col min="3" max="3" width="23.28515625" style="693" customWidth="1"/>
    <col min="4" max="4" width="20.28515625" style="693" customWidth="1"/>
    <col min="5" max="5" width="25.28515625" style="693" customWidth="1"/>
    <col min="6" max="6" width="19.5703125" style="693" customWidth="1"/>
    <col min="7" max="7" width="8.42578125" style="693" customWidth="1"/>
    <col min="8" max="8" width="9.5703125" style="693" customWidth="1"/>
    <col min="9" max="9" width="8.140625" style="693" customWidth="1"/>
    <col min="10" max="10" width="18.7109375" style="693" customWidth="1"/>
    <col min="11" max="16384" width="9.140625" style="693"/>
  </cols>
  <sheetData>
    <row r="1" spans="1:12">
      <c r="A1" s="693" t="s">
        <v>1632</v>
      </c>
    </row>
    <row r="3" spans="1:12" ht="15.75" thickBot="1">
      <c r="A3" s="710" t="s">
        <v>1633</v>
      </c>
    </row>
    <row r="4" spans="1:12" ht="15.75" thickBot="1">
      <c r="A4" s="1039" t="s">
        <v>362</v>
      </c>
      <c r="B4" s="1042" t="s">
        <v>1634</v>
      </c>
      <c r="C4" s="1043"/>
      <c r="D4" s="1044"/>
      <c r="G4" s="850" t="s">
        <v>2096</v>
      </c>
      <c r="H4" s="851" t="s">
        <v>2097</v>
      </c>
      <c r="I4" s="37" t="s">
        <v>2098</v>
      </c>
      <c r="J4" s="852" t="s">
        <v>2099</v>
      </c>
      <c r="K4" s="1045" t="s">
        <v>2100</v>
      </c>
      <c r="L4" s="1046"/>
    </row>
    <row r="5" spans="1:12" ht="15.75" thickBot="1">
      <c r="A5" s="1040"/>
      <c r="B5" s="1039" t="s">
        <v>1404</v>
      </c>
      <c r="C5" s="1042" t="s">
        <v>1635</v>
      </c>
      <c r="D5" s="1044"/>
      <c r="G5" s="853">
        <f>MIN(F7:F31)</f>
        <v>10.484927916120578</v>
      </c>
      <c r="H5" s="851">
        <f>AVERAGE(F7:F31)</f>
        <v>19.539994229577516</v>
      </c>
      <c r="I5" s="851">
        <f>MAX(F7:F31)</f>
        <v>32.887294799282657</v>
      </c>
      <c r="J5" s="854">
        <f>STDEV(F7:F31)</f>
        <v>6.5773389638075752</v>
      </c>
      <c r="K5" s="855">
        <f>SUM(H5-J5)</f>
        <v>12.962655265769941</v>
      </c>
      <c r="L5" s="855">
        <f>SUM(H5+J5)</f>
        <v>26.117333193385093</v>
      </c>
    </row>
    <row r="6" spans="1:12" ht="15.75" thickBot="1">
      <c r="A6" s="1041"/>
      <c r="B6" s="1041"/>
      <c r="C6" s="711" t="s">
        <v>1636</v>
      </c>
      <c r="D6" s="711" t="s">
        <v>1637</v>
      </c>
      <c r="E6" s="856" t="s">
        <v>2101</v>
      </c>
      <c r="F6" s="857" t="s">
        <v>2102</v>
      </c>
    </row>
    <row r="7" spans="1:12" ht="15.75" thickBot="1">
      <c r="A7" s="712" t="s">
        <v>4</v>
      </c>
      <c r="B7" s="718">
        <v>72</v>
      </c>
      <c r="C7" s="718">
        <v>72</v>
      </c>
      <c r="D7" s="719"/>
      <c r="E7" s="858">
        <v>3989</v>
      </c>
      <c r="F7" s="851">
        <f>SUM(C7/E7*1000)</f>
        <v>18.049636500376032</v>
      </c>
    </row>
    <row r="8" spans="1:12" ht="15.75" thickBot="1">
      <c r="A8" s="712" t="s">
        <v>111</v>
      </c>
      <c r="B8" s="718">
        <v>197</v>
      </c>
      <c r="C8" s="718">
        <v>197</v>
      </c>
      <c r="D8" s="718">
        <v>1</v>
      </c>
      <c r="E8" s="858">
        <v>13743</v>
      </c>
      <c r="F8" s="851">
        <f t="shared" ref="F8:F32" si="0">SUM(C8/E8*1000)</f>
        <v>14.334570326711781</v>
      </c>
    </row>
    <row r="9" spans="1:12" ht="15.75" thickBot="1">
      <c r="A9" s="712" t="s">
        <v>112</v>
      </c>
      <c r="B9" s="718">
        <v>310</v>
      </c>
      <c r="C9" s="718">
        <v>310</v>
      </c>
      <c r="D9" s="719"/>
      <c r="E9" s="858">
        <v>27610</v>
      </c>
      <c r="F9" s="859">
        <f t="shared" si="0"/>
        <v>11.227816008692503</v>
      </c>
      <c r="H9" s="860"/>
      <c r="I9" s="860"/>
    </row>
    <row r="10" spans="1:12" ht="15.75" thickBot="1">
      <c r="A10" s="712" t="s">
        <v>113</v>
      </c>
      <c r="B10" s="718">
        <v>383</v>
      </c>
      <c r="C10" s="718">
        <v>383</v>
      </c>
      <c r="D10" s="719"/>
      <c r="E10" s="858">
        <v>23670</v>
      </c>
      <c r="F10" s="851">
        <f t="shared" si="0"/>
        <v>16.180819602872834</v>
      </c>
    </row>
    <row r="11" spans="1:12" ht="15.75" thickBot="1">
      <c r="A11" s="712" t="s">
        <v>114</v>
      </c>
      <c r="B11" s="718">
        <v>369</v>
      </c>
      <c r="C11" s="718">
        <v>369</v>
      </c>
      <c r="D11" s="719"/>
      <c r="E11" s="858">
        <v>21313</v>
      </c>
      <c r="F11" s="851">
        <f t="shared" si="0"/>
        <v>17.313376812274196</v>
      </c>
    </row>
    <row r="12" spans="1:12" ht="15.75" thickBot="1">
      <c r="A12" s="712" t="s">
        <v>115</v>
      </c>
      <c r="B12" s="718">
        <v>169</v>
      </c>
      <c r="C12" s="718">
        <v>169</v>
      </c>
      <c r="D12" s="718">
        <v>1</v>
      </c>
      <c r="E12" s="858">
        <v>12317</v>
      </c>
      <c r="F12" s="851">
        <f t="shared" si="0"/>
        <v>13.720873589348056</v>
      </c>
    </row>
    <row r="13" spans="1:12" ht="15.75" thickBot="1">
      <c r="A13" s="712" t="s">
        <v>116</v>
      </c>
      <c r="B13" s="718">
        <v>284</v>
      </c>
      <c r="C13" s="718">
        <v>284</v>
      </c>
      <c r="D13" s="719"/>
      <c r="E13" s="858">
        <v>22974</v>
      </c>
      <c r="F13" s="859">
        <f t="shared" si="0"/>
        <v>12.361800295986768</v>
      </c>
    </row>
    <row r="14" spans="1:12" ht="15.75" thickBot="1">
      <c r="A14" s="712" t="s">
        <v>117</v>
      </c>
      <c r="B14" s="718">
        <v>144</v>
      </c>
      <c r="C14" s="718">
        <v>144</v>
      </c>
      <c r="D14" s="719"/>
      <c r="E14" s="858">
        <v>13734</v>
      </c>
      <c r="F14" s="861">
        <f t="shared" si="0"/>
        <v>10.484927916120578</v>
      </c>
    </row>
    <row r="15" spans="1:12" ht="15.75" thickBot="1">
      <c r="A15" s="712" t="s">
        <v>118</v>
      </c>
      <c r="B15" s="718">
        <v>309</v>
      </c>
      <c r="C15" s="718">
        <v>309</v>
      </c>
      <c r="D15" s="719"/>
      <c r="E15" s="858">
        <v>10500</v>
      </c>
      <c r="F15" s="862">
        <f t="shared" si="0"/>
        <v>29.428571428571431</v>
      </c>
    </row>
    <row r="16" spans="1:12" ht="15.75" thickBot="1">
      <c r="A16" s="712" t="s">
        <v>119</v>
      </c>
      <c r="B16" s="718">
        <v>553</v>
      </c>
      <c r="C16" s="718">
        <v>553</v>
      </c>
      <c r="D16" s="719"/>
      <c r="E16" s="858">
        <v>16860</v>
      </c>
      <c r="F16" s="863">
        <f t="shared" si="0"/>
        <v>32.799525504151845</v>
      </c>
    </row>
    <row r="17" spans="1:6" ht="15.75" thickBot="1">
      <c r="A17" s="712" t="s">
        <v>120</v>
      </c>
      <c r="B17" s="718">
        <v>484</v>
      </c>
      <c r="C17" s="718">
        <v>483</v>
      </c>
      <c r="D17" s="718">
        <v>1</v>
      </c>
      <c r="E17" s="858">
        <v>27019</v>
      </c>
      <c r="F17" s="851">
        <f t="shared" si="0"/>
        <v>17.876309263851365</v>
      </c>
    </row>
    <row r="18" spans="1:6" ht="15.75" thickBot="1">
      <c r="A18" s="712" t="s">
        <v>121</v>
      </c>
      <c r="B18" s="718">
        <v>140</v>
      </c>
      <c r="C18" s="718">
        <v>140</v>
      </c>
      <c r="D18" s="719"/>
      <c r="E18" s="858">
        <v>12176</v>
      </c>
      <c r="F18" s="859">
        <f t="shared" si="0"/>
        <v>11.498028909329829</v>
      </c>
    </row>
    <row r="19" spans="1:6" ht="15.75" thickBot="1">
      <c r="A19" s="712" t="s">
        <v>122</v>
      </c>
      <c r="B19" s="718">
        <v>274</v>
      </c>
      <c r="C19" s="718">
        <v>274</v>
      </c>
      <c r="D19" s="719"/>
      <c r="E19" s="858">
        <v>14826</v>
      </c>
      <c r="F19" s="851">
        <f t="shared" si="0"/>
        <v>18.481046809658711</v>
      </c>
    </row>
    <row r="20" spans="1:6" ht="15.75" thickBot="1">
      <c r="A20" s="712" t="s">
        <v>123</v>
      </c>
      <c r="B20" s="718">
        <v>317</v>
      </c>
      <c r="C20" s="718">
        <v>317</v>
      </c>
      <c r="D20" s="719"/>
      <c r="E20" s="858">
        <v>15612</v>
      </c>
      <c r="F20" s="851">
        <f t="shared" si="0"/>
        <v>20.304893671534717</v>
      </c>
    </row>
    <row r="21" spans="1:6" ht="15.75" thickBot="1">
      <c r="A21" s="712" t="s">
        <v>124</v>
      </c>
      <c r="B21" s="718">
        <v>277</v>
      </c>
      <c r="C21" s="718">
        <v>277</v>
      </c>
      <c r="D21" s="719"/>
      <c r="E21" s="858">
        <v>15900</v>
      </c>
      <c r="F21" s="851">
        <f t="shared" si="0"/>
        <v>17.421383647798745</v>
      </c>
    </row>
    <row r="22" spans="1:6" ht="15.75" thickBot="1">
      <c r="A22" s="712" t="s">
        <v>125</v>
      </c>
      <c r="B22" s="718">
        <v>986</v>
      </c>
      <c r="C22" s="718">
        <v>986</v>
      </c>
      <c r="D22" s="719"/>
      <c r="E22" s="858">
        <v>35409</v>
      </c>
      <c r="F22" s="862">
        <f t="shared" si="0"/>
        <v>27.846027846027848</v>
      </c>
    </row>
    <row r="23" spans="1:6" ht="15.75" thickBot="1">
      <c r="A23" s="712" t="s">
        <v>126</v>
      </c>
      <c r="B23" s="718">
        <v>273</v>
      </c>
      <c r="C23" s="718">
        <v>273</v>
      </c>
      <c r="D23" s="719"/>
      <c r="E23" s="858">
        <v>18089</v>
      </c>
      <c r="F23" s="851">
        <f t="shared" si="0"/>
        <v>15.092044889159157</v>
      </c>
    </row>
    <row r="24" spans="1:6" ht="15.75" thickBot="1">
      <c r="A24" s="712" t="s">
        <v>127</v>
      </c>
      <c r="B24" s="718">
        <v>393</v>
      </c>
      <c r="C24" s="718">
        <v>392</v>
      </c>
      <c r="D24" s="718">
        <v>1</v>
      </c>
      <c r="E24" s="858">
        <v>18940</v>
      </c>
      <c r="F24" s="851">
        <f t="shared" si="0"/>
        <v>20.696937697993665</v>
      </c>
    </row>
    <row r="25" spans="1:6" ht="15.75" thickBot="1">
      <c r="A25" s="712" t="s">
        <v>128</v>
      </c>
      <c r="B25" s="718">
        <v>270</v>
      </c>
      <c r="C25" s="718">
        <v>270</v>
      </c>
      <c r="D25" s="719"/>
      <c r="E25" s="858">
        <v>12097</v>
      </c>
      <c r="F25" s="851">
        <f t="shared" si="0"/>
        <v>22.319583367777135</v>
      </c>
    </row>
    <row r="26" spans="1:6" ht="15.75" thickBot="1">
      <c r="A26" s="712" t="s">
        <v>129</v>
      </c>
      <c r="B26" s="718">
        <v>170</v>
      </c>
      <c r="C26" s="718">
        <v>170</v>
      </c>
      <c r="D26" s="719"/>
      <c r="E26" s="858">
        <v>9750</v>
      </c>
      <c r="F26" s="851">
        <f t="shared" si="0"/>
        <v>17.435897435897434</v>
      </c>
    </row>
    <row r="27" spans="1:6" ht="15.75" thickBot="1">
      <c r="A27" s="712" t="s">
        <v>130</v>
      </c>
      <c r="B27" s="718">
        <v>101</v>
      </c>
      <c r="C27" s="718">
        <v>101</v>
      </c>
      <c r="D27" s="719"/>
      <c r="E27" s="858">
        <v>4882</v>
      </c>
      <c r="F27" s="851">
        <f t="shared" si="0"/>
        <v>20.688242523555921</v>
      </c>
    </row>
    <row r="28" spans="1:6" ht="15.75" thickBot="1">
      <c r="A28" s="712" t="s">
        <v>45</v>
      </c>
      <c r="B28" s="718">
        <v>131</v>
      </c>
      <c r="C28" s="718">
        <v>131</v>
      </c>
      <c r="D28" s="718">
        <v>1</v>
      </c>
      <c r="E28" s="858">
        <v>8152</v>
      </c>
      <c r="F28" s="851">
        <f t="shared" si="0"/>
        <v>16.069676153091265</v>
      </c>
    </row>
    <row r="29" spans="1:6" ht="15.75" thickBot="1">
      <c r="A29" s="712" t="s">
        <v>46</v>
      </c>
      <c r="B29" s="718">
        <v>270</v>
      </c>
      <c r="C29" s="718">
        <v>270</v>
      </c>
      <c r="D29" s="719"/>
      <c r="E29" s="858">
        <v>10572</v>
      </c>
      <c r="F29" s="851">
        <f t="shared" si="0"/>
        <v>25.539160045402951</v>
      </c>
    </row>
    <row r="30" spans="1:6" ht="15.75" thickBot="1">
      <c r="A30" s="712" t="s">
        <v>47</v>
      </c>
      <c r="B30" s="720">
        <v>1194</v>
      </c>
      <c r="C30" s="720">
        <v>1192</v>
      </c>
      <c r="D30" s="718">
        <v>2</v>
      </c>
      <c r="E30" s="858">
        <v>36245</v>
      </c>
      <c r="F30" s="862">
        <f t="shared" si="0"/>
        <v>32.887294799282657</v>
      </c>
    </row>
    <row r="31" spans="1:6" ht="15.75" thickBot="1">
      <c r="A31" s="712" t="s">
        <v>48</v>
      </c>
      <c r="B31" s="718">
        <v>225</v>
      </c>
      <c r="C31" s="718">
        <v>225</v>
      </c>
      <c r="D31" s="719"/>
      <c r="E31" s="858">
        <v>7911</v>
      </c>
      <c r="F31" s="862">
        <f t="shared" si="0"/>
        <v>28.441410693970418</v>
      </c>
    </row>
    <row r="32" spans="1:6" ht="15.75" thickBot="1">
      <c r="A32" s="848" t="s">
        <v>2</v>
      </c>
      <c r="B32" s="721">
        <v>8295</v>
      </c>
      <c r="C32" s="721">
        <v>8291</v>
      </c>
      <c r="D32" s="864">
        <v>7</v>
      </c>
      <c r="E32" s="850">
        <v>414290</v>
      </c>
      <c r="F32" s="851">
        <f t="shared" si="0"/>
        <v>20.012551594293853</v>
      </c>
    </row>
    <row r="33" spans="1:6">
      <c r="A33" s="865"/>
      <c r="B33" s="866"/>
      <c r="C33" s="866"/>
      <c r="D33" s="865"/>
      <c r="E33" s="867"/>
      <c r="F33" s="868"/>
    </row>
    <row r="34" spans="1:6">
      <c r="A34" s="865"/>
      <c r="B34" s="866"/>
      <c r="C34" s="866"/>
      <c r="D34" s="865"/>
    </row>
    <row r="35" spans="1:6">
      <c r="A35" s="865"/>
      <c r="B35" s="866"/>
      <c r="C35" s="866"/>
      <c r="D35" s="865"/>
    </row>
    <row r="37" spans="1:6" ht="15.75" thickBot="1">
      <c r="A37" s="722" t="s">
        <v>1699</v>
      </c>
    </row>
    <row r="38" spans="1:6" ht="15.75" thickBot="1">
      <c r="A38" s="708" t="s">
        <v>1638</v>
      </c>
      <c r="B38" s="869" t="s">
        <v>1639</v>
      </c>
      <c r="C38" s="37" t="s">
        <v>2103</v>
      </c>
      <c r="D38" s="37" t="s">
        <v>2104</v>
      </c>
      <c r="E38" s="37" t="s">
        <v>2105</v>
      </c>
      <c r="F38" s="37" t="s">
        <v>324</v>
      </c>
    </row>
    <row r="39" spans="1:6" ht="15.75" thickBot="1">
      <c r="A39" s="847" t="s">
        <v>343</v>
      </c>
      <c r="B39" s="870">
        <v>24</v>
      </c>
      <c r="C39" s="37">
        <v>8755</v>
      </c>
      <c r="D39" s="871">
        <f>SUM(B39/C39)</f>
        <v>2.7412906910336951E-3</v>
      </c>
      <c r="E39" s="850">
        <v>414290</v>
      </c>
      <c r="F39" s="855">
        <f>SUM(B39/E39*1000)</f>
        <v>5.7930435202394458E-2</v>
      </c>
    </row>
    <row r="40" spans="1:6" ht="15.75" thickBot="1">
      <c r="A40" s="847" t="s">
        <v>344</v>
      </c>
      <c r="B40" s="870">
        <v>30</v>
      </c>
      <c r="C40" s="37">
        <v>8755</v>
      </c>
      <c r="D40" s="871">
        <f t="shared" ref="D40:D56" si="1">SUM(B40/C40)</f>
        <v>3.4266133637921186E-3</v>
      </c>
      <c r="E40" s="850">
        <v>414290</v>
      </c>
      <c r="F40" s="855">
        <f t="shared" ref="F40:F56" si="2">SUM(B40/E40*1000)</f>
        <v>7.2413044002993074E-2</v>
      </c>
    </row>
    <row r="41" spans="1:6" ht="15.75" thickBot="1">
      <c r="A41" s="847" t="s">
        <v>345</v>
      </c>
      <c r="B41" s="870">
        <v>112</v>
      </c>
      <c r="C41" s="37">
        <v>8755</v>
      </c>
      <c r="D41" s="871">
        <f t="shared" si="1"/>
        <v>1.2792689891490577E-2</v>
      </c>
      <c r="E41" s="850">
        <v>414290</v>
      </c>
      <c r="F41" s="855">
        <f t="shared" si="2"/>
        <v>0.27034203094450743</v>
      </c>
    </row>
    <row r="42" spans="1:6" ht="15.75" thickBot="1">
      <c r="A42" s="847" t="s">
        <v>346</v>
      </c>
      <c r="B42" s="870">
        <v>41</v>
      </c>
      <c r="C42" s="37">
        <v>8755</v>
      </c>
      <c r="D42" s="871">
        <f t="shared" si="1"/>
        <v>4.6830382638492294E-3</v>
      </c>
      <c r="E42" s="850">
        <v>414290</v>
      </c>
      <c r="F42" s="855">
        <f t="shared" si="2"/>
        <v>9.8964493470757198E-2</v>
      </c>
    </row>
    <row r="43" spans="1:6" ht="15.75" thickBot="1">
      <c r="A43" s="847" t="s">
        <v>347</v>
      </c>
      <c r="B43" s="870">
        <v>36</v>
      </c>
      <c r="C43" s="37">
        <v>8755</v>
      </c>
      <c r="D43" s="871">
        <f t="shared" si="1"/>
        <v>4.1119360365505422E-3</v>
      </c>
      <c r="E43" s="850">
        <v>414290</v>
      </c>
      <c r="F43" s="855">
        <f t="shared" si="2"/>
        <v>8.6895652803591683E-2</v>
      </c>
    </row>
    <row r="44" spans="1:6" ht="15.75" thickBot="1">
      <c r="A44" s="847" t="s">
        <v>348</v>
      </c>
      <c r="B44" s="870">
        <v>166</v>
      </c>
      <c r="C44" s="37">
        <v>8755</v>
      </c>
      <c r="D44" s="871">
        <f t="shared" si="1"/>
        <v>1.8960593946316391E-2</v>
      </c>
      <c r="E44" s="850">
        <v>414290</v>
      </c>
      <c r="F44" s="855">
        <f t="shared" si="2"/>
        <v>0.40068551014989501</v>
      </c>
    </row>
    <row r="45" spans="1:6" ht="15.75" thickBot="1">
      <c r="A45" s="847" t="s">
        <v>349</v>
      </c>
      <c r="B45" s="870">
        <v>34</v>
      </c>
      <c r="C45" s="37">
        <v>8755</v>
      </c>
      <c r="D45" s="871">
        <f t="shared" si="1"/>
        <v>3.8834951456310678E-3</v>
      </c>
      <c r="E45" s="850">
        <v>414290</v>
      </c>
      <c r="F45" s="855">
        <f t="shared" si="2"/>
        <v>8.2068116536725494E-2</v>
      </c>
    </row>
    <row r="46" spans="1:6" ht="15.75" thickBot="1">
      <c r="A46" s="847" t="s">
        <v>1640</v>
      </c>
      <c r="B46" s="870">
        <v>46</v>
      </c>
      <c r="C46" s="37">
        <v>8755</v>
      </c>
      <c r="D46" s="871">
        <f t="shared" si="1"/>
        <v>5.2541404911479158E-3</v>
      </c>
      <c r="E46" s="850">
        <v>414290</v>
      </c>
      <c r="F46" s="855">
        <f t="shared" si="2"/>
        <v>0.11103333413792271</v>
      </c>
    </row>
    <row r="47" spans="1:6" ht="15.75" thickBot="1">
      <c r="A47" s="847" t="s">
        <v>1641</v>
      </c>
      <c r="B47" s="872">
        <v>1157</v>
      </c>
      <c r="C47" s="37">
        <v>8755</v>
      </c>
      <c r="D47" s="871">
        <f t="shared" si="1"/>
        <v>0.13215305539691605</v>
      </c>
      <c r="E47" s="850">
        <v>414290</v>
      </c>
      <c r="F47" s="855">
        <f t="shared" si="2"/>
        <v>2.7927297303820993</v>
      </c>
    </row>
    <row r="48" spans="1:6" ht="15.75" thickBot="1">
      <c r="A48" s="847" t="s">
        <v>352</v>
      </c>
      <c r="B48" s="870">
        <v>85</v>
      </c>
      <c r="C48" s="37">
        <v>8755</v>
      </c>
      <c r="D48" s="871">
        <f t="shared" si="1"/>
        <v>9.7087378640776691E-3</v>
      </c>
      <c r="E48" s="850">
        <v>414290</v>
      </c>
      <c r="F48" s="855">
        <f t="shared" si="2"/>
        <v>0.20517029134181369</v>
      </c>
    </row>
    <row r="49" spans="1:6" ht="15.75" thickBot="1">
      <c r="A49" s="847" t="s">
        <v>353</v>
      </c>
      <c r="B49" s="870">
        <v>28</v>
      </c>
      <c r="C49" s="37">
        <v>8755</v>
      </c>
      <c r="D49" s="871">
        <f t="shared" si="1"/>
        <v>3.1981724728726442E-3</v>
      </c>
      <c r="E49" s="850">
        <v>414290</v>
      </c>
      <c r="F49" s="855">
        <f t="shared" si="2"/>
        <v>6.7585507736126857E-2</v>
      </c>
    </row>
    <row r="50" spans="1:6" ht="15.75" thickBot="1">
      <c r="A50" s="847" t="s">
        <v>354</v>
      </c>
      <c r="B50" s="870">
        <v>130</v>
      </c>
      <c r="C50" s="37">
        <v>8755</v>
      </c>
      <c r="D50" s="871">
        <f t="shared" si="1"/>
        <v>1.4848657909765849E-2</v>
      </c>
      <c r="E50" s="850">
        <v>414290</v>
      </c>
      <c r="F50" s="855">
        <f t="shared" si="2"/>
        <v>0.31378985734630332</v>
      </c>
    </row>
    <row r="51" spans="1:6" ht="15.75" thickBot="1">
      <c r="A51" s="847" t="s">
        <v>355</v>
      </c>
      <c r="B51" s="870">
        <v>586</v>
      </c>
      <c r="C51" s="37">
        <v>8755</v>
      </c>
      <c r="D51" s="871">
        <f t="shared" si="1"/>
        <v>6.6933181039406056E-2</v>
      </c>
      <c r="E51" s="850">
        <v>414290</v>
      </c>
      <c r="F51" s="855">
        <f t="shared" si="2"/>
        <v>1.414468126191798</v>
      </c>
    </row>
    <row r="52" spans="1:6" ht="15.75" thickBot="1">
      <c r="A52" s="847" t="s">
        <v>1642</v>
      </c>
      <c r="B52" s="870">
        <v>197</v>
      </c>
      <c r="C52" s="37">
        <v>8755</v>
      </c>
      <c r="D52" s="871">
        <f t="shared" si="1"/>
        <v>2.2501427755568248E-2</v>
      </c>
      <c r="E52" s="850">
        <v>414290</v>
      </c>
      <c r="F52" s="855">
        <f t="shared" si="2"/>
        <v>0.47551232228632118</v>
      </c>
    </row>
    <row r="53" spans="1:6" ht="15.75" thickBot="1">
      <c r="A53" s="847" t="s">
        <v>357</v>
      </c>
      <c r="B53" s="872">
        <v>2920</v>
      </c>
      <c r="C53" s="37">
        <v>8755</v>
      </c>
      <c r="D53" s="871">
        <f t="shared" si="1"/>
        <v>0.33352370074243287</v>
      </c>
      <c r="E53" s="850">
        <v>414290</v>
      </c>
      <c r="F53" s="855">
        <f t="shared" si="2"/>
        <v>7.0482029496246597</v>
      </c>
    </row>
    <row r="54" spans="1:6" ht="15.75" thickBot="1">
      <c r="A54" s="847" t="s">
        <v>358</v>
      </c>
      <c r="B54" s="872">
        <v>3083</v>
      </c>
      <c r="C54" s="37">
        <v>8755</v>
      </c>
      <c r="D54" s="871">
        <f t="shared" si="1"/>
        <v>0.35214163335237009</v>
      </c>
      <c r="E54" s="850">
        <v>414290</v>
      </c>
      <c r="F54" s="855">
        <f t="shared" si="2"/>
        <v>7.4416471553742554</v>
      </c>
    </row>
    <row r="55" spans="1:6">
      <c r="A55" s="846" t="s">
        <v>359</v>
      </c>
      <c r="B55" s="873">
        <v>80</v>
      </c>
      <c r="C55" s="37">
        <v>8755</v>
      </c>
      <c r="D55" s="871">
        <f t="shared" si="1"/>
        <v>9.1376356367789836E-3</v>
      </c>
      <c r="E55" s="850">
        <v>414290</v>
      </c>
      <c r="F55" s="855">
        <f t="shared" si="2"/>
        <v>0.19310145067464821</v>
      </c>
    </row>
    <row r="56" spans="1:6">
      <c r="A56" s="874" t="s">
        <v>49</v>
      </c>
      <c r="B56" s="875">
        <f>SUM(B39:B55)</f>
        <v>8755</v>
      </c>
      <c r="C56" s="37">
        <v>8755</v>
      </c>
      <c r="D56" s="871">
        <f t="shared" si="1"/>
        <v>1</v>
      </c>
      <c r="E56" s="850">
        <v>414290</v>
      </c>
      <c r="F56" s="855">
        <f t="shared" si="2"/>
        <v>21.132540008206814</v>
      </c>
    </row>
    <row r="57" spans="1:6" ht="17.25">
      <c r="A57" s="713" t="s">
        <v>1643</v>
      </c>
    </row>
    <row r="58" spans="1:6" ht="17.25">
      <c r="A58" s="713"/>
    </row>
    <row r="59" spans="1:6" ht="15.75" thickBot="1">
      <c r="A59" s="722" t="s">
        <v>1700</v>
      </c>
    </row>
    <row r="60" spans="1:6" ht="15.75" thickBot="1">
      <c r="A60" s="708" t="s">
        <v>1644</v>
      </c>
      <c r="B60" s="869" t="s">
        <v>1639</v>
      </c>
      <c r="C60" s="37" t="s">
        <v>2106</v>
      </c>
      <c r="D60" s="37" t="s">
        <v>324</v>
      </c>
    </row>
    <row r="61" spans="1:6" ht="15.75" thickBot="1">
      <c r="A61" s="714">
        <v>0</v>
      </c>
      <c r="B61" s="870">
        <v>9</v>
      </c>
      <c r="C61" s="37">
        <v>20991</v>
      </c>
      <c r="D61" s="855">
        <f>SUM(B61/C61*1000)</f>
        <v>0.42875518079176789</v>
      </c>
    </row>
    <row r="62" spans="1:6" ht="15.75" thickBot="1">
      <c r="A62" s="714">
        <v>1</v>
      </c>
      <c r="B62" s="870">
        <v>76</v>
      </c>
      <c r="C62" s="37">
        <v>20097</v>
      </c>
      <c r="D62" s="855">
        <f t="shared" ref="D62:D79" si="3">SUM(B62/C62*1000)</f>
        <v>3.7816589540727472</v>
      </c>
    </row>
    <row r="63" spans="1:6" ht="15.75" thickBot="1">
      <c r="A63" s="714">
        <v>2</v>
      </c>
      <c r="B63" s="870">
        <v>221</v>
      </c>
      <c r="C63" s="37">
        <v>19856</v>
      </c>
      <c r="D63" s="855">
        <f t="shared" si="3"/>
        <v>11.13013698630137</v>
      </c>
    </row>
    <row r="64" spans="1:6" ht="15.75" thickBot="1">
      <c r="A64" s="714">
        <v>3</v>
      </c>
      <c r="B64" s="870">
        <v>340</v>
      </c>
      <c r="C64" s="37">
        <v>20157</v>
      </c>
      <c r="D64" s="855">
        <f t="shared" si="3"/>
        <v>16.867589423029223</v>
      </c>
    </row>
    <row r="65" spans="1:4" ht="15.75" thickBot="1">
      <c r="A65" s="714">
        <v>4</v>
      </c>
      <c r="B65" s="870">
        <v>370</v>
      </c>
      <c r="C65" s="37">
        <v>20799</v>
      </c>
      <c r="D65" s="855">
        <f t="shared" si="3"/>
        <v>17.789316794076637</v>
      </c>
    </row>
    <row r="66" spans="1:4" ht="15.75" thickBot="1">
      <c r="A66" s="714">
        <v>5</v>
      </c>
      <c r="B66" s="870">
        <v>460</v>
      </c>
      <c r="C66" s="37">
        <v>21406</v>
      </c>
      <c r="D66" s="855">
        <f t="shared" si="3"/>
        <v>21.489302064841635</v>
      </c>
    </row>
    <row r="67" spans="1:4" ht="15.75" thickBot="1">
      <c r="A67" s="714">
        <v>6</v>
      </c>
      <c r="B67" s="870">
        <v>571</v>
      </c>
      <c r="C67" s="37">
        <v>21935</v>
      </c>
      <c r="D67" s="855">
        <f t="shared" si="3"/>
        <v>26.031456576248004</v>
      </c>
    </row>
    <row r="68" spans="1:4" ht="15.75" thickBot="1">
      <c r="A68" s="714">
        <v>7</v>
      </c>
      <c r="B68" s="870">
        <v>681</v>
      </c>
      <c r="C68" s="37">
        <v>23049</v>
      </c>
      <c r="D68" s="855">
        <f t="shared" si="3"/>
        <v>29.545750357933098</v>
      </c>
    </row>
    <row r="69" spans="1:4" ht="15.75" thickBot="1">
      <c r="A69" s="714">
        <v>8</v>
      </c>
      <c r="B69" s="870">
        <v>691</v>
      </c>
      <c r="C69" s="37">
        <v>23758</v>
      </c>
      <c r="D69" s="855">
        <f t="shared" si="3"/>
        <v>29.084939809748295</v>
      </c>
    </row>
    <row r="70" spans="1:4" ht="15.75" thickBot="1">
      <c r="A70" s="714">
        <v>9</v>
      </c>
      <c r="B70" s="870">
        <v>721</v>
      </c>
      <c r="C70" s="37">
        <v>23006</v>
      </c>
      <c r="D70" s="855">
        <f t="shared" si="3"/>
        <v>31.339650525949754</v>
      </c>
    </row>
    <row r="71" spans="1:4" ht="15.75" thickBot="1">
      <c r="A71" s="714">
        <v>10</v>
      </c>
      <c r="B71" s="870">
        <v>724</v>
      </c>
      <c r="C71" s="37">
        <v>21814</v>
      </c>
      <c r="D71" s="855">
        <f t="shared" si="3"/>
        <v>33.189694691482536</v>
      </c>
    </row>
    <row r="72" spans="1:4" ht="15.75" thickBot="1">
      <c r="A72" s="714">
        <v>11</v>
      </c>
      <c r="B72" s="870">
        <v>653</v>
      </c>
      <c r="C72" s="37">
        <v>21332</v>
      </c>
      <c r="D72" s="855">
        <f t="shared" si="3"/>
        <v>30.611288205512842</v>
      </c>
    </row>
    <row r="73" spans="1:4" ht="15.75" thickBot="1">
      <c r="A73" s="714">
        <v>12</v>
      </c>
      <c r="B73" s="870">
        <v>681</v>
      </c>
      <c r="C73" s="37">
        <v>21194</v>
      </c>
      <c r="D73" s="855">
        <f t="shared" si="3"/>
        <v>32.13173539681042</v>
      </c>
    </row>
    <row r="74" spans="1:4" ht="15.75" thickBot="1">
      <c r="A74" s="714">
        <v>13</v>
      </c>
      <c r="B74" s="870">
        <v>696</v>
      </c>
      <c r="C74" s="37">
        <v>20998</v>
      </c>
      <c r="D74" s="855">
        <f t="shared" si="3"/>
        <v>33.146013906086289</v>
      </c>
    </row>
    <row r="75" spans="1:4" ht="15.75" thickBot="1">
      <c r="A75" s="714">
        <v>14</v>
      </c>
      <c r="B75" s="870">
        <v>734</v>
      </c>
      <c r="C75" s="37">
        <v>21305</v>
      </c>
      <c r="D75" s="855">
        <f t="shared" si="3"/>
        <v>34.452006571227415</v>
      </c>
    </row>
    <row r="76" spans="1:4" ht="15.75" thickBot="1">
      <c r="A76" s="714">
        <v>15</v>
      </c>
      <c r="B76" s="870">
        <v>717</v>
      </c>
      <c r="C76" s="37">
        <v>21904</v>
      </c>
      <c r="D76" s="855">
        <f t="shared" si="3"/>
        <v>32.733747260774287</v>
      </c>
    </row>
    <row r="77" spans="1:4" ht="15.75" thickBot="1">
      <c r="A77" s="714">
        <v>16</v>
      </c>
      <c r="B77" s="870">
        <v>709</v>
      </c>
      <c r="C77" s="37">
        <v>22860</v>
      </c>
      <c r="D77" s="855">
        <f t="shared" si="3"/>
        <v>31.014873140857393</v>
      </c>
    </row>
    <row r="78" spans="1:4" ht="15.75" thickBot="1">
      <c r="A78" s="714">
        <v>17</v>
      </c>
      <c r="B78" s="870">
        <v>830</v>
      </c>
      <c r="C78" s="37">
        <v>23708</v>
      </c>
      <c r="D78" s="855">
        <f t="shared" si="3"/>
        <v>35.009279568078284</v>
      </c>
    </row>
    <row r="79" spans="1:4" ht="15.75" thickBot="1">
      <c r="A79" s="714">
        <v>18</v>
      </c>
      <c r="B79" s="870">
        <v>740</v>
      </c>
      <c r="C79" s="37">
        <v>24121</v>
      </c>
      <c r="D79" s="855">
        <f t="shared" si="3"/>
        <v>30.678661747025412</v>
      </c>
    </row>
    <row r="80" spans="1:4" ht="17.25">
      <c r="A80" s="713" t="s">
        <v>1645</v>
      </c>
    </row>
    <row r="81" spans="1:6" ht="17.25">
      <c r="A81" s="713"/>
    </row>
    <row r="82" spans="1:6" ht="15.75" thickBot="1">
      <c r="A82" s="710" t="s">
        <v>1646</v>
      </c>
    </row>
    <row r="83" spans="1:6" ht="30.75" thickBot="1">
      <c r="A83" s="708" t="s">
        <v>1647</v>
      </c>
      <c r="B83" s="709" t="s">
        <v>1580</v>
      </c>
      <c r="C83" s="709" t="s">
        <v>1648</v>
      </c>
      <c r="D83" s="849" t="s">
        <v>1649</v>
      </c>
      <c r="E83" s="849" t="s">
        <v>1650</v>
      </c>
      <c r="F83" s="849" t="s">
        <v>1651</v>
      </c>
    </row>
    <row r="84" spans="1:6" ht="45.75" thickBot="1">
      <c r="A84" s="847" t="s">
        <v>1652</v>
      </c>
      <c r="B84" s="691">
        <v>450</v>
      </c>
      <c r="C84" s="691">
        <v>495</v>
      </c>
      <c r="D84" s="691">
        <v>9.59</v>
      </c>
      <c r="E84" s="691">
        <v>8.56</v>
      </c>
      <c r="F84" s="723">
        <v>40632.74</v>
      </c>
    </row>
    <row r="85" spans="1:6" ht="60.75" thickBot="1">
      <c r="A85" s="847" t="s">
        <v>1653</v>
      </c>
      <c r="B85" s="691">
        <v>336</v>
      </c>
      <c r="C85" s="691">
        <v>537</v>
      </c>
      <c r="D85" s="691">
        <v>9.81</v>
      </c>
      <c r="E85" s="691">
        <v>8.56</v>
      </c>
      <c r="F85" s="723">
        <v>45084.52</v>
      </c>
    </row>
    <row r="86" spans="1:6" ht="60.75" thickBot="1">
      <c r="A86" s="847" t="s">
        <v>1654</v>
      </c>
      <c r="B86" s="691">
        <v>212</v>
      </c>
      <c r="C86" s="706">
        <v>1817</v>
      </c>
      <c r="D86" s="691">
        <v>13.08</v>
      </c>
      <c r="E86" s="691">
        <v>8.4</v>
      </c>
      <c r="F86" s="723">
        <v>199611.1</v>
      </c>
    </row>
    <row r="87" spans="1:6" ht="45.75" thickBot="1">
      <c r="A87" s="847" t="s">
        <v>1655</v>
      </c>
      <c r="B87" s="691">
        <v>192</v>
      </c>
      <c r="C87" s="691">
        <v>633</v>
      </c>
      <c r="D87" s="691">
        <v>5.37</v>
      </c>
      <c r="E87" s="691">
        <v>8.64</v>
      </c>
      <c r="F87" s="723">
        <v>29350.74</v>
      </c>
    </row>
    <row r="88" spans="1:6" ht="45.75" thickBot="1">
      <c r="A88" s="847" t="s">
        <v>1656</v>
      </c>
      <c r="B88" s="691">
        <v>3</v>
      </c>
      <c r="C88" s="691">
        <v>3</v>
      </c>
      <c r="D88" s="691">
        <v>6.6</v>
      </c>
      <c r="E88" s="691">
        <v>9</v>
      </c>
      <c r="F88" s="691">
        <v>178.2</v>
      </c>
    </row>
    <row r="89" spans="1:6" ht="60.75" thickBot="1">
      <c r="A89" s="847" t="s">
        <v>1657</v>
      </c>
      <c r="B89" s="691">
        <v>14</v>
      </c>
      <c r="C89" s="691">
        <v>18</v>
      </c>
      <c r="D89" s="691">
        <v>1.59</v>
      </c>
      <c r="E89" s="691">
        <v>8.6</v>
      </c>
      <c r="F89" s="691">
        <v>245.62</v>
      </c>
    </row>
    <row r="90" spans="1:6" ht="45.75" thickBot="1">
      <c r="A90" s="847" t="s">
        <v>1658</v>
      </c>
      <c r="B90" s="691">
        <v>4</v>
      </c>
      <c r="C90" s="691">
        <v>4</v>
      </c>
      <c r="D90" s="691">
        <v>15.08</v>
      </c>
      <c r="E90" s="691">
        <v>8.6</v>
      </c>
      <c r="F90" s="691">
        <v>518.58000000000004</v>
      </c>
    </row>
    <row r="91" spans="1:6" ht="60.75" thickBot="1">
      <c r="A91" s="847" t="s">
        <v>1659</v>
      </c>
      <c r="B91" s="706">
        <v>1929</v>
      </c>
      <c r="C91" s="706">
        <v>2351</v>
      </c>
      <c r="D91" s="691">
        <v>13.39</v>
      </c>
      <c r="E91" s="691">
        <v>8.69</v>
      </c>
      <c r="F91" s="723">
        <v>273530.99</v>
      </c>
    </row>
    <row r="92" spans="1:6" ht="60.75" thickBot="1">
      <c r="A92" s="847" t="s">
        <v>1660</v>
      </c>
      <c r="B92" s="706">
        <v>2855</v>
      </c>
      <c r="C92" s="706">
        <v>5024</v>
      </c>
      <c r="D92" s="691">
        <v>6.69</v>
      </c>
      <c r="E92" s="691">
        <v>8.6999999999999993</v>
      </c>
      <c r="F92" s="723">
        <v>292327.84000000003</v>
      </c>
    </row>
    <row r="93" spans="1:6" ht="45.75" thickBot="1">
      <c r="A93" s="847" t="s">
        <v>1661</v>
      </c>
      <c r="B93" s="706">
        <v>1216</v>
      </c>
      <c r="C93" s="706">
        <v>1720</v>
      </c>
      <c r="D93" s="691">
        <v>3.35</v>
      </c>
      <c r="E93" s="691">
        <v>8.6999999999999993</v>
      </c>
      <c r="F93" s="723">
        <v>50208.9</v>
      </c>
    </row>
    <row r="94" spans="1:6" ht="75.75" thickBot="1">
      <c r="A94" s="847" t="s">
        <v>1662</v>
      </c>
      <c r="B94" s="706">
        <v>1052</v>
      </c>
      <c r="C94" s="706">
        <v>2033</v>
      </c>
      <c r="D94" s="691">
        <v>13.4</v>
      </c>
      <c r="E94" s="691">
        <v>8.7100000000000009</v>
      </c>
      <c r="F94" s="723">
        <v>237265.68</v>
      </c>
    </row>
    <row r="95" spans="1:6" ht="45.75" thickBot="1">
      <c r="A95" s="847" t="s">
        <v>1663</v>
      </c>
      <c r="B95" s="691">
        <v>1</v>
      </c>
      <c r="C95" s="691">
        <v>1</v>
      </c>
      <c r="D95" s="691">
        <v>3.15</v>
      </c>
      <c r="E95" s="691">
        <v>8.4</v>
      </c>
      <c r="F95" s="691">
        <v>26.46</v>
      </c>
    </row>
    <row r="96" spans="1:6" ht="45.75" thickBot="1">
      <c r="A96" s="847" t="s">
        <v>1664</v>
      </c>
      <c r="B96" s="691">
        <v>2</v>
      </c>
      <c r="C96" s="691">
        <v>2</v>
      </c>
      <c r="D96" s="691">
        <v>11.25</v>
      </c>
      <c r="E96" s="691">
        <v>9.85</v>
      </c>
      <c r="F96" s="691">
        <v>221.63</v>
      </c>
    </row>
    <row r="97" spans="1:6" ht="75.75" thickBot="1">
      <c r="A97" s="847" t="s">
        <v>1665</v>
      </c>
      <c r="B97" s="691">
        <v>216</v>
      </c>
      <c r="C97" s="691">
        <v>307</v>
      </c>
      <c r="D97" s="691">
        <v>13.62</v>
      </c>
      <c r="E97" s="691">
        <v>8.58</v>
      </c>
      <c r="F97" s="723">
        <v>35871.769999999997</v>
      </c>
    </row>
    <row r="98" spans="1:6" ht="45.75" thickBot="1">
      <c r="A98" s="847" t="s">
        <v>1666</v>
      </c>
      <c r="B98" s="691">
        <v>391</v>
      </c>
      <c r="C98" s="691">
        <v>740</v>
      </c>
      <c r="D98" s="691">
        <v>6.42</v>
      </c>
      <c r="E98" s="691">
        <v>8.61</v>
      </c>
      <c r="F98" s="723">
        <v>40918.400000000001</v>
      </c>
    </row>
    <row r="99" spans="1:6" ht="30.75" thickBot="1">
      <c r="A99" s="847" t="s">
        <v>1667</v>
      </c>
      <c r="B99" s="691">
        <v>363</v>
      </c>
      <c r="C99" s="691">
        <v>750</v>
      </c>
      <c r="D99" s="691">
        <v>3.19</v>
      </c>
      <c r="E99" s="691">
        <v>8.6</v>
      </c>
      <c r="F99" s="723">
        <v>20575.810000000001</v>
      </c>
    </row>
    <row r="100" spans="1:6" ht="45.75" thickBot="1">
      <c r="A100" s="847" t="s">
        <v>1668</v>
      </c>
      <c r="B100" s="691">
        <v>515</v>
      </c>
      <c r="C100" s="706">
        <v>2201</v>
      </c>
      <c r="D100" s="691">
        <v>8.52</v>
      </c>
      <c r="E100" s="691">
        <v>8.59</v>
      </c>
      <c r="F100" s="723">
        <v>161054.32999999999</v>
      </c>
    </row>
    <row r="101" spans="1:6" ht="60.75" thickBot="1">
      <c r="A101" s="847" t="s">
        <v>1669</v>
      </c>
      <c r="B101" s="706">
        <v>1412</v>
      </c>
      <c r="C101" s="706">
        <v>6619</v>
      </c>
      <c r="D101" s="691">
        <v>8.93</v>
      </c>
      <c r="E101" s="691">
        <v>8.6999999999999993</v>
      </c>
      <c r="F101" s="723">
        <v>514506</v>
      </c>
    </row>
    <row r="102" spans="1:6" ht="75.75" thickBot="1">
      <c r="A102" s="847" t="s">
        <v>1670</v>
      </c>
      <c r="B102" s="691">
        <v>3</v>
      </c>
      <c r="C102" s="691">
        <v>81</v>
      </c>
      <c r="D102" s="691">
        <v>17.739999999999998</v>
      </c>
      <c r="E102" s="691">
        <v>8.83</v>
      </c>
      <c r="F102" s="723">
        <v>12694.36</v>
      </c>
    </row>
    <row r="103" spans="1:6" ht="75.75" thickBot="1">
      <c r="A103" s="847" t="s">
        <v>1671</v>
      </c>
      <c r="B103" s="691">
        <v>2</v>
      </c>
      <c r="C103" s="691">
        <v>2</v>
      </c>
      <c r="D103" s="691">
        <v>23.18</v>
      </c>
      <c r="E103" s="691">
        <v>8.3000000000000007</v>
      </c>
      <c r="F103" s="691">
        <v>384.57</v>
      </c>
    </row>
    <row r="104" spans="1:6" ht="75.75" thickBot="1">
      <c r="A104" s="847" t="s">
        <v>1672</v>
      </c>
      <c r="B104" s="691">
        <v>169</v>
      </c>
      <c r="C104" s="706">
        <v>1037</v>
      </c>
      <c r="D104" s="691">
        <v>15.09</v>
      </c>
      <c r="E104" s="691">
        <v>8.61</v>
      </c>
      <c r="F104" s="723">
        <v>134757.59</v>
      </c>
    </row>
    <row r="105" spans="1:6" ht="120.75" thickBot="1">
      <c r="A105" s="847" t="s">
        <v>1673</v>
      </c>
      <c r="B105" s="691">
        <v>706</v>
      </c>
      <c r="C105" s="706">
        <v>5638</v>
      </c>
      <c r="D105" s="691">
        <v>10.95</v>
      </c>
      <c r="E105" s="691">
        <v>8.6199999999999992</v>
      </c>
      <c r="F105" s="723">
        <v>532183.14</v>
      </c>
    </row>
    <row r="106" spans="1:6" ht="60.75" thickBot="1">
      <c r="A106" s="847" t="s">
        <v>1674</v>
      </c>
      <c r="B106" s="691">
        <v>144</v>
      </c>
      <c r="C106" s="691">
        <v>148</v>
      </c>
      <c r="D106" s="691">
        <v>9.86</v>
      </c>
      <c r="E106" s="691">
        <v>8.4</v>
      </c>
      <c r="F106" s="723">
        <v>12260.19</v>
      </c>
    </row>
    <row r="107" spans="1:6" ht="45.75" thickBot="1">
      <c r="A107" s="847" t="s">
        <v>1675</v>
      </c>
      <c r="B107" s="691">
        <v>179</v>
      </c>
      <c r="C107" s="691">
        <v>262</v>
      </c>
      <c r="D107" s="691">
        <v>9.98</v>
      </c>
      <c r="E107" s="691">
        <v>8.4</v>
      </c>
      <c r="F107" s="723">
        <v>21967.64</v>
      </c>
    </row>
    <row r="108" spans="1:6" ht="60.75" thickBot="1">
      <c r="A108" s="847" t="s">
        <v>1676</v>
      </c>
      <c r="B108" s="691">
        <v>41</v>
      </c>
      <c r="C108" s="691">
        <v>67</v>
      </c>
      <c r="D108" s="691">
        <v>6.5</v>
      </c>
      <c r="E108" s="691">
        <v>8.42</v>
      </c>
      <c r="F108" s="723">
        <v>3670.72</v>
      </c>
    </row>
    <row r="109" spans="1:6" ht="45.75" thickBot="1">
      <c r="A109" s="847" t="s">
        <v>1677</v>
      </c>
      <c r="B109" s="691">
        <v>68</v>
      </c>
      <c r="C109" s="691">
        <v>720</v>
      </c>
      <c r="D109" s="691">
        <v>3.35</v>
      </c>
      <c r="E109" s="691">
        <v>8.4</v>
      </c>
      <c r="F109" s="723">
        <v>20245.599999999999</v>
      </c>
    </row>
    <row r="110" spans="1:6" ht="45.75" thickBot="1">
      <c r="A110" s="847" t="s">
        <v>1678</v>
      </c>
      <c r="B110" s="691">
        <v>57</v>
      </c>
      <c r="C110" s="691">
        <v>84</v>
      </c>
      <c r="D110" s="691">
        <v>3.27</v>
      </c>
      <c r="E110" s="691">
        <v>8.4</v>
      </c>
      <c r="F110" s="723">
        <v>2309.4</v>
      </c>
    </row>
    <row r="111" spans="1:6" ht="75.75" thickBot="1">
      <c r="A111" s="847" t="s">
        <v>1679</v>
      </c>
      <c r="B111" s="691">
        <v>682</v>
      </c>
      <c r="C111" s="706">
        <v>2857</v>
      </c>
      <c r="D111" s="691">
        <v>17.14</v>
      </c>
      <c r="E111" s="691">
        <v>8.6999999999999993</v>
      </c>
      <c r="F111" s="723">
        <v>425890.3</v>
      </c>
    </row>
    <row r="112" spans="1:6" ht="75.75" thickBot="1">
      <c r="A112" s="847" t="s">
        <v>1680</v>
      </c>
      <c r="B112" s="691">
        <v>222</v>
      </c>
      <c r="C112" s="706">
        <v>2570</v>
      </c>
      <c r="D112" s="691">
        <v>16.57</v>
      </c>
      <c r="E112" s="691">
        <v>8.68</v>
      </c>
      <c r="F112" s="723">
        <v>369427.42</v>
      </c>
    </row>
    <row r="114" spans="1:6" ht="15.75" thickBot="1">
      <c r="A114" s="710" t="s">
        <v>1681</v>
      </c>
    </row>
    <row r="115" spans="1:6" ht="30.75" thickBot="1">
      <c r="A115" s="708" t="s">
        <v>1579</v>
      </c>
      <c r="B115" s="709" t="s">
        <v>1589</v>
      </c>
      <c r="C115" s="709" t="s">
        <v>1580</v>
      </c>
      <c r="D115" s="709" t="s">
        <v>1581</v>
      </c>
      <c r="E115" s="709" t="s">
        <v>1582</v>
      </c>
      <c r="F115" s="709" t="s">
        <v>1604</v>
      </c>
    </row>
    <row r="116" spans="1:6" ht="60.75" thickBot="1">
      <c r="A116" s="1036" t="s">
        <v>1584</v>
      </c>
      <c r="B116" s="699" t="s">
        <v>1594</v>
      </c>
      <c r="C116" s="688">
        <v>22</v>
      </c>
      <c r="D116" s="700">
        <v>1420</v>
      </c>
      <c r="E116" s="688">
        <v>64.5</v>
      </c>
      <c r="F116" s="715">
        <v>185747.7</v>
      </c>
    </row>
    <row r="117" spans="1:6" ht="60.75" thickBot="1">
      <c r="A117" s="1037"/>
      <c r="B117" s="699" t="s">
        <v>1595</v>
      </c>
      <c r="C117" s="688">
        <v>127</v>
      </c>
      <c r="D117" s="700">
        <v>4916</v>
      </c>
      <c r="E117" s="688">
        <v>38.700000000000003</v>
      </c>
      <c r="F117" s="715">
        <v>644332.6</v>
      </c>
    </row>
    <row r="118" spans="1:6" ht="30.75" thickBot="1">
      <c r="A118" s="1037"/>
      <c r="B118" s="699" t="s">
        <v>162</v>
      </c>
      <c r="C118" s="688">
        <v>63</v>
      </c>
      <c r="D118" s="700">
        <v>4452</v>
      </c>
      <c r="E118" s="688">
        <v>70.7</v>
      </c>
      <c r="F118" s="715">
        <v>584209.1</v>
      </c>
    </row>
    <row r="119" spans="1:6" ht="120.75" thickBot="1">
      <c r="A119" s="1037"/>
      <c r="B119" s="716" t="s">
        <v>1682</v>
      </c>
      <c r="C119" s="688">
        <v>1</v>
      </c>
      <c r="D119" s="688">
        <v>5</v>
      </c>
      <c r="E119" s="688">
        <v>5</v>
      </c>
      <c r="F119" s="688">
        <v>673.2</v>
      </c>
    </row>
    <row r="120" spans="1:6" ht="75.75" thickBot="1">
      <c r="A120" s="1038"/>
      <c r="B120" s="716" t="s">
        <v>1683</v>
      </c>
      <c r="C120" s="688">
        <v>1</v>
      </c>
      <c r="D120" s="688">
        <v>14</v>
      </c>
      <c r="E120" s="688">
        <v>14</v>
      </c>
      <c r="F120" s="715">
        <v>1696</v>
      </c>
    </row>
    <row r="122" spans="1:6" ht="15.75" thickBot="1">
      <c r="A122" s="710" t="s">
        <v>1684</v>
      </c>
    </row>
    <row r="123" spans="1:6" ht="30.75" thickBot="1">
      <c r="A123" s="708" t="s">
        <v>1579</v>
      </c>
      <c r="B123" s="709" t="s">
        <v>1602</v>
      </c>
      <c r="C123" s="709" t="s">
        <v>1580</v>
      </c>
      <c r="D123" s="709" t="s">
        <v>1581</v>
      </c>
      <c r="E123" s="709" t="s">
        <v>1582</v>
      </c>
      <c r="F123" s="709" t="s">
        <v>1604</v>
      </c>
    </row>
    <row r="124" spans="1:6" ht="15.75" thickBot="1">
      <c r="A124" s="1036" t="s">
        <v>1584</v>
      </c>
      <c r="B124" s="699" t="s">
        <v>4</v>
      </c>
      <c r="C124" s="691" t="s">
        <v>574</v>
      </c>
      <c r="D124" s="691" t="s">
        <v>574</v>
      </c>
      <c r="E124" s="691" t="s">
        <v>574</v>
      </c>
      <c r="F124" s="691" t="s">
        <v>574</v>
      </c>
    </row>
    <row r="125" spans="1:6" ht="15.75" thickBot="1">
      <c r="A125" s="1037"/>
      <c r="B125" s="699" t="s">
        <v>111</v>
      </c>
      <c r="C125" s="691">
        <v>2</v>
      </c>
      <c r="D125" s="691">
        <v>27</v>
      </c>
      <c r="E125" s="691">
        <v>13.5</v>
      </c>
      <c r="F125" s="723">
        <v>3561.52</v>
      </c>
    </row>
    <row r="126" spans="1:6" ht="15.75" thickBot="1">
      <c r="A126" s="1037"/>
      <c r="B126" s="699" t="s">
        <v>112</v>
      </c>
      <c r="C126" s="691">
        <v>3</v>
      </c>
      <c r="D126" s="691">
        <v>27</v>
      </c>
      <c r="E126" s="691">
        <v>9</v>
      </c>
      <c r="F126" s="723">
        <v>3572.49</v>
      </c>
    </row>
    <row r="127" spans="1:6" ht="15.75" thickBot="1">
      <c r="A127" s="1037"/>
      <c r="B127" s="699" t="s">
        <v>114</v>
      </c>
      <c r="C127" s="691" t="s">
        <v>574</v>
      </c>
      <c r="D127" s="691" t="s">
        <v>574</v>
      </c>
      <c r="E127" s="691" t="s">
        <v>574</v>
      </c>
      <c r="F127" s="691" t="s">
        <v>574</v>
      </c>
    </row>
    <row r="128" spans="1:6" ht="15.75" thickBot="1">
      <c r="A128" s="1037"/>
      <c r="B128" s="699" t="s">
        <v>113</v>
      </c>
      <c r="C128" s="691">
        <v>11</v>
      </c>
      <c r="D128" s="691">
        <v>535</v>
      </c>
      <c r="E128" s="691">
        <v>48.6</v>
      </c>
      <c r="F128" s="723">
        <v>69887.56</v>
      </c>
    </row>
    <row r="129" spans="1:6" ht="15.75" thickBot="1">
      <c r="A129" s="1037"/>
      <c r="B129" s="699" t="s">
        <v>115</v>
      </c>
      <c r="C129" s="691">
        <v>1</v>
      </c>
      <c r="D129" s="691">
        <v>49</v>
      </c>
      <c r="E129" s="691">
        <v>49</v>
      </c>
      <c r="F129" s="723">
        <v>6579.92</v>
      </c>
    </row>
    <row r="130" spans="1:6" ht="15.75" thickBot="1">
      <c r="A130" s="1037"/>
      <c r="B130" s="699" t="s">
        <v>116</v>
      </c>
      <c r="C130" s="691">
        <v>2</v>
      </c>
      <c r="D130" s="691">
        <v>14</v>
      </c>
      <c r="E130" s="691">
        <v>7</v>
      </c>
      <c r="F130" s="723">
        <v>1844.16</v>
      </c>
    </row>
    <row r="131" spans="1:6" ht="15.75" thickBot="1">
      <c r="A131" s="1037"/>
      <c r="B131" s="699" t="s">
        <v>117</v>
      </c>
      <c r="C131" s="691" t="s">
        <v>574</v>
      </c>
      <c r="D131" s="691" t="s">
        <v>574</v>
      </c>
      <c r="E131" s="691" t="s">
        <v>574</v>
      </c>
      <c r="F131" s="691" t="s">
        <v>574</v>
      </c>
    </row>
    <row r="132" spans="1:6" ht="15.75" thickBot="1">
      <c r="A132" s="1037"/>
      <c r="B132" s="699" t="s">
        <v>118</v>
      </c>
      <c r="C132" s="691" t="s">
        <v>574</v>
      </c>
      <c r="D132" s="691" t="s">
        <v>574</v>
      </c>
      <c r="E132" s="691" t="s">
        <v>574</v>
      </c>
      <c r="F132" s="691" t="s">
        <v>574</v>
      </c>
    </row>
    <row r="133" spans="1:6" ht="15.75" thickBot="1">
      <c r="A133" s="1037"/>
      <c r="B133" s="699" t="s">
        <v>119</v>
      </c>
      <c r="C133" s="691">
        <v>38</v>
      </c>
      <c r="D133" s="706">
        <v>3170</v>
      </c>
      <c r="E133" s="691">
        <v>83.4</v>
      </c>
      <c r="F133" s="723">
        <v>416274.5</v>
      </c>
    </row>
    <row r="134" spans="1:6" ht="15.75" thickBot="1">
      <c r="A134" s="1037"/>
      <c r="B134" s="699" t="s">
        <v>120</v>
      </c>
      <c r="C134" s="691" t="s">
        <v>574</v>
      </c>
      <c r="D134" s="691" t="s">
        <v>574</v>
      </c>
      <c r="E134" s="691" t="s">
        <v>574</v>
      </c>
      <c r="F134" s="691" t="s">
        <v>574</v>
      </c>
    </row>
    <row r="135" spans="1:6" ht="15.75" thickBot="1">
      <c r="A135" s="1037"/>
      <c r="B135" s="699" t="s">
        <v>121</v>
      </c>
      <c r="C135" s="691">
        <v>3</v>
      </c>
      <c r="D135" s="691">
        <v>203</v>
      </c>
      <c r="E135" s="691">
        <v>67.7</v>
      </c>
      <c r="F135" s="723">
        <v>26668.25</v>
      </c>
    </row>
    <row r="136" spans="1:6" ht="15.75" thickBot="1">
      <c r="A136" s="1037"/>
      <c r="B136" s="699" t="s">
        <v>122</v>
      </c>
      <c r="C136" s="691">
        <v>1</v>
      </c>
      <c r="D136" s="691">
        <v>94</v>
      </c>
      <c r="E136" s="691">
        <v>94</v>
      </c>
      <c r="F136" s="723">
        <v>12162.39</v>
      </c>
    </row>
    <row r="137" spans="1:6" ht="15.75" thickBot="1">
      <c r="A137" s="1037"/>
      <c r="B137" s="699" t="s">
        <v>123</v>
      </c>
      <c r="C137" s="691">
        <v>10</v>
      </c>
      <c r="D137" s="691">
        <v>353</v>
      </c>
      <c r="E137" s="691">
        <v>35.299999999999997</v>
      </c>
      <c r="F137" s="723">
        <v>46357.04</v>
      </c>
    </row>
    <row r="138" spans="1:6" ht="30.75" thickBot="1">
      <c r="A138" s="1037"/>
      <c r="B138" s="699" t="s">
        <v>124</v>
      </c>
      <c r="C138" s="691">
        <v>9</v>
      </c>
      <c r="D138" s="691">
        <v>109</v>
      </c>
      <c r="E138" s="691">
        <v>12.1</v>
      </c>
      <c r="F138" s="723">
        <v>14339.26</v>
      </c>
    </row>
    <row r="139" spans="1:6" ht="15.75" thickBot="1">
      <c r="A139" s="1037"/>
      <c r="B139" s="699" t="s">
        <v>125</v>
      </c>
      <c r="C139" s="691">
        <v>36</v>
      </c>
      <c r="D139" s="706">
        <v>1758</v>
      </c>
      <c r="E139" s="691">
        <v>48.8</v>
      </c>
      <c r="F139" s="723">
        <v>230577.63</v>
      </c>
    </row>
    <row r="140" spans="1:6" ht="15.75" thickBot="1">
      <c r="A140" s="1037"/>
      <c r="B140" s="699" t="s">
        <v>126</v>
      </c>
      <c r="C140" s="691">
        <v>1</v>
      </c>
      <c r="D140" s="691">
        <v>73</v>
      </c>
      <c r="E140" s="691">
        <v>73</v>
      </c>
      <c r="F140" s="723">
        <v>9777.4599999999991</v>
      </c>
    </row>
    <row r="141" spans="1:6" ht="15.75" thickBot="1">
      <c r="A141" s="1037"/>
      <c r="B141" s="699" t="s">
        <v>127</v>
      </c>
      <c r="C141" s="691">
        <v>9</v>
      </c>
      <c r="D141" s="691">
        <v>250</v>
      </c>
      <c r="E141" s="691">
        <v>27.8</v>
      </c>
      <c r="F141" s="723">
        <v>32595</v>
      </c>
    </row>
    <row r="142" spans="1:6" ht="15.75" thickBot="1">
      <c r="A142" s="1037"/>
      <c r="B142" s="699" t="s">
        <v>128</v>
      </c>
      <c r="C142" s="691">
        <v>5</v>
      </c>
      <c r="D142" s="691">
        <v>190</v>
      </c>
      <c r="E142" s="691">
        <v>38</v>
      </c>
      <c r="F142" s="723">
        <v>24710.11</v>
      </c>
    </row>
    <row r="143" spans="1:6" ht="15.75" thickBot="1">
      <c r="A143" s="1037"/>
      <c r="B143" s="699" t="s">
        <v>129</v>
      </c>
      <c r="C143" s="691">
        <v>1</v>
      </c>
      <c r="D143" s="691">
        <v>10</v>
      </c>
      <c r="E143" s="691">
        <v>10</v>
      </c>
      <c r="F143" s="723">
        <v>1306.3399999999999</v>
      </c>
    </row>
    <row r="144" spans="1:6" ht="15.75" thickBot="1">
      <c r="A144" s="1037"/>
      <c r="B144" s="699" t="s">
        <v>130</v>
      </c>
      <c r="C144" s="691" t="s">
        <v>574</v>
      </c>
      <c r="D144" s="691" t="s">
        <v>574</v>
      </c>
      <c r="E144" s="691" t="s">
        <v>574</v>
      </c>
      <c r="F144" s="691" t="s">
        <v>574</v>
      </c>
    </row>
    <row r="145" spans="1:6" ht="15.75" thickBot="1">
      <c r="A145" s="1037"/>
      <c r="B145" s="699" t="s">
        <v>45</v>
      </c>
      <c r="C145" s="691" t="s">
        <v>574</v>
      </c>
      <c r="D145" s="691" t="s">
        <v>574</v>
      </c>
      <c r="E145" s="691" t="s">
        <v>574</v>
      </c>
      <c r="F145" s="691" t="s">
        <v>574</v>
      </c>
    </row>
    <row r="146" spans="1:6" ht="15.75" thickBot="1">
      <c r="A146" s="1037"/>
      <c r="B146" s="699" t="s">
        <v>46</v>
      </c>
      <c r="C146" s="691">
        <v>2</v>
      </c>
      <c r="D146" s="691">
        <v>65</v>
      </c>
      <c r="E146" s="691">
        <v>32.5</v>
      </c>
      <c r="F146" s="723">
        <v>8531.75</v>
      </c>
    </row>
    <row r="147" spans="1:6" ht="15.75" thickBot="1">
      <c r="A147" s="1037"/>
      <c r="B147" s="699" t="s">
        <v>47</v>
      </c>
      <c r="C147" s="691">
        <v>79</v>
      </c>
      <c r="D147" s="706">
        <v>3848</v>
      </c>
      <c r="E147" s="691">
        <v>48.7</v>
      </c>
      <c r="F147" s="723">
        <v>503715.06</v>
      </c>
    </row>
    <row r="148" spans="1:6" ht="15.75" thickBot="1">
      <c r="A148" s="1038"/>
      <c r="B148" s="699" t="s">
        <v>48</v>
      </c>
      <c r="C148" s="691">
        <v>2</v>
      </c>
      <c r="D148" s="691">
        <v>32</v>
      </c>
      <c r="E148" s="691">
        <v>16</v>
      </c>
      <c r="F148" s="723">
        <v>4198.12</v>
      </c>
    </row>
    <row r="150" spans="1:6" ht="15.75" thickBot="1">
      <c r="A150" s="710" t="s">
        <v>1685</v>
      </c>
    </row>
    <row r="151" spans="1:6" ht="30.75" thickBot="1">
      <c r="A151" s="708" t="s">
        <v>1579</v>
      </c>
      <c r="B151" s="709" t="s">
        <v>1589</v>
      </c>
      <c r="C151" s="709" t="s">
        <v>1580</v>
      </c>
      <c r="D151" s="709" t="s">
        <v>1581</v>
      </c>
      <c r="E151" s="709" t="s">
        <v>1582</v>
      </c>
      <c r="F151" s="709" t="s">
        <v>1604</v>
      </c>
    </row>
    <row r="152" spans="1:6" ht="30.75" thickBot="1">
      <c r="A152" s="1036" t="s">
        <v>1686</v>
      </c>
      <c r="B152" s="699" t="s">
        <v>162</v>
      </c>
      <c r="C152" s="691">
        <v>230</v>
      </c>
      <c r="D152" s="723">
        <v>7784</v>
      </c>
      <c r="E152" s="691">
        <v>33.799999999999997</v>
      </c>
      <c r="F152" s="723">
        <v>1714742.27</v>
      </c>
    </row>
    <row r="153" spans="1:6" ht="90.75" thickBot="1">
      <c r="A153" s="1037"/>
      <c r="B153" s="716" t="s">
        <v>1687</v>
      </c>
      <c r="C153" s="691">
        <v>15</v>
      </c>
      <c r="D153" s="691">
        <v>587</v>
      </c>
      <c r="E153" s="691">
        <v>39.1</v>
      </c>
      <c r="F153" s="723">
        <v>135678.87</v>
      </c>
    </row>
    <row r="154" spans="1:6" ht="75.75" thickBot="1">
      <c r="A154" s="1037"/>
      <c r="B154" s="716" t="s">
        <v>1688</v>
      </c>
      <c r="C154" s="691">
        <v>6</v>
      </c>
      <c r="D154" s="691">
        <v>237</v>
      </c>
      <c r="E154" s="691">
        <v>39.5</v>
      </c>
      <c r="F154" s="723">
        <v>45317.279999999999</v>
      </c>
    </row>
    <row r="155" spans="1:6" ht="75.75" thickBot="1">
      <c r="A155" s="1037"/>
      <c r="B155" s="716" t="s">
        <v>1689</v>
      </c>
      <c r="C155" s="691">
        <v>2</v>
      </c>
      <c r="D155" s="691">
        <v>111</v>
      </c>
      <c r="E155" s="691">
        <v>55.5</v>
      </c>
      <c r="F155" s="723">
        <v>19144.189999999999</v>
      </c>
    </row>
    <row r="156" spans="1:6" ht="60.75" thickBot="1">
      <c r="A156" s="1037"/>
      <c r="B156" s="716" t="s">
        <v>1690</v>
      </c>
      <c r="C156" s="691">
        <v>2</v>
      </c>
      <c r="D156" s="691">
        <v>18</v>
      </c>
      <c r="E156" s="691">
        <v>9</v>
      </c>
      <c r="F156" s="723">
        <v>3892.32</v>
      </c>
    </row>
    <row r="157" spans="1:6" ht="75.75" thickBot="1">
      <c r="A157" s="1037"/>
      <c r="B157" s="716" t="s">
        <v>1691</v>
      </c>
      <c r="C157" s="691">
        <v>1</v>
      </c>
      <c r="D157" s="691">
        <v>52</v>
      </c>
      <c r="E157" s="691">
        <v>52</v>
      </c>
      <c r="F157" s="723">
        <v>11305.44</v>
      </c>
    </row>
    <row r="158" spans="1:6" ht="45.75" thickBot="1">
      <c r="A158" s="1037"/>
      <c r="B158" s="716" t="s">
        <v>1692</v>
      </c>
      <c r="C158" s="691">
        <v>7</v>
      </c>
      <c r="D158" s="691">
        <v>167</v>
      </c>
      <c r="E158" s="691">
        <v>23.9</v>
      </c>
      <c r="F158" s="723">
        <v>38267.279999999999</v>
      </c>
    </row>
    <row r="159" spans="1:6" ht="60.75" thickBot="1">
      <c r="A159" s="1037"/>
      <c r="B159" s="716" t="s">
        <v>1693</v>
      </c>
      <c r="C159" s="691">
        <v>5</v>
      </c>
      <c r="D159" s="691">
        <v>219</v>
      </c>
      <c r="E159" s="691">
        <v>43.8</v>
      </c>
      <c r="F159" s="723">
        <v>53434.080000000002</v>
      </c>
    </row>
    <row r="160" spans="1:6" ht="120.75" thickBot="1">
      <c r="A160" s="1037"/>
      <c r="B160" s="716" t="s">
        <v>1682</v>
      </c>
      <c r="C160" s="691">
        <v>10</v>
      </c>
      <c r="D160" s="691">
        <v>299</v>
      </c>
      <c r="E160" s="691">
        <v>29.9</v>
      </c>
      <c r="F160" s="723">
        <v>85889.16</v>
      </c>
    </row>
    <row r="161" spans="1:6" ht="60.75" thickBot="1">
      <c r="A161" s="1037"/>
      <c r="B161" s="716" t="s">
        <v>1694</v>
      </c>
      <c r="C161" s="691">
        <v>1</v>
      </c>
      <c r="D161" s="691">
        <v>30</v>
      </c>
      <c r="E161" s="691">
        <v>30</v>
      </c>
      <c r="F161" s="723">
        <v>6285.6</v>
      </c>
    </row>
    <row r="162" spans="1:6" ht="45.75" thickBot="1">
      <c r="A162" s="1037"/>
      <c r="B162" s="716" t="s">
        <v>1695</v>
      </c>
      <c r="C162" s="691">
        <v>1</v>
      </c>
      <c r="D162" s="691">
        <v>53</v>
      </c>
      <c r="E162" s="691">
        <v>53</v>
      </c>
      <c r="F162" s="723">
        <v>13195.23</v>
      </c>
    </row>
    <row r="163" spans="1:6" ht="60.75" thickBot="1">
      <c r="A163" s="1037"/>
      <c r="B163" s="716" t="s">
        <v>1696</v>
      </c>
      <c r="C163" s="691">
        <v>1</v>
      </c>
      <c r="D163" s="691">
        <v>109</v>
      </c>
      <c r="E163" s="691">
        <v>109</v>
      </c>
      <c r="F163" s="723">
        <v>23167.87</v>
      </c>
    </row>
    <row r="164" spans="1:6" ht="60.75" thickBot="1">
      <c r="A164" s="1038"/>
      <c r="B164" s="716" t="s">
        <v>1697</v>
      </c>
      <c r="C164" s="691">
        <v>3</v>
      </c>
      <c r="D164" s="691">
        <v>137</v>
      </c>
      <c r="E164" s="691">
        <v>45.7</v>
      </c>
      <c r="F164" s="723">
        <v>32537.73</v>
      </c>
    </row>
    <row r="166" spans="1:6" ht="15.75" thickBot="1">
      <c r="A166" s="710" t="s">
        <v>1698</v>
      </c>
    </row>
    <row r="167" spans="1:6" ht="30.75" thickBot="1">
      <c r="A167" s="708" t="s">
        <v>1579</v>
      </c>
      <c r="B167" s="709" t="s">
        <v>1602</v>
      </c>
      <c r="C167" s="709" t="s">
        <v>1580</v>
      </c>
      <c r="D167" s="709" t="s">
        <v>1581</v>
      </c>
      <c r="E167" s="709" t="s">
        <v>1582</v>
      </c>
      <c r="F167" s="709" t="s">
        <v>1604</v>
      </c>
    </row>
    <row r="168" spans="1:6" ht="15.75" thickBot="1">
      <c r="A168" s="1036" t="s">
        <v>1584</v>
      </c>
      <c r="B168" s="699" t="s">
        <v>4</v>
      </c>
      <c r="C168" s="691">
        <v>2</v>
      </c>
      <c r="D168" s="691">
        <v>14</v>
      </c>
      <c r="E168" s="691">
        <v>7</v>
      </c>
      <c r="F168" s="723">
        <v>3302.21</v>
      </c>
    </row>
    <row r="169" spans="1:6" ht="15.75" thickBot="1">
      <c r="A169" s="1037"/>
      <c r="B169" s="699" t="s">
        <v>111</v>
      </c>
      <c r="C169" s="691">
        <v>8</v>
      </c>
      <c r="D169" s="691">
        <v>241</v>
      </c>
      <c r="E169" s="691">
        <v>30.1</v>
      </c>
      <c r="F169" s="723">
        <v>50998.5</v>
      </c>
    </row>
    <row r="170" spans="1:6" ht="15.75" thickBot="1">
      <c r="A170" s="1037"/>
      <c r="B170" s="699" t="s">
        <v>112</v>
      </c>
      <c r="C170" s="691">
        <v>12</v>
      </c>
      <c r="D170" s="691">
        <v>349</v>
      </c>
      <c r="E170" s="691">
        <v>29.1</v>
      </c>
      <c r="F170" s="723">
        <v>78667.56</v>
      </c>
    </row>
    <row r="171" spans="1:6" ht="15.75" thickBot="1">
      <c r="A171" s="1037"/>
      <c r="B171" s="699" t="s">
        <v>114</v>
      </c>
      <c r="C171" s="691">
        <v>12</v>
      </c>
      <c r="D171" s="691">
        <v>442</v>
      </c>
      <c r="E171" s="691">
        <v>36.799999999999997</v>
      </c>
      <c r="F171" s="723">
        <v>99757.37</v>
      </c>
    </row>
    <row r="172" spans="1:6" ht="15.75" thickBot="1">
      <c r="A172" s="1037"/>
      <c r="B172" s="699" t="s">
        <v>113</v>
      </c>
      <c r="C172" s="691">
        <v>13</v>
      </c>
      <c r="D172" s="691">
        <v>591</v>
      </c>
      <c r="E172" s="691">
        <v>45.5</v>
      </c>
      <c r="F172" s="723">
        <v>121325.03</v>
      </c>
    </row>
    <row r="173" spans="1:6" ht="15.75" thickBot="1">
      <c r="A173" s="1037"/>
      <c r="B173" s="699" t="s">
        <v>115</v>
      </c>
      <c r="C173" s="691">
        <v>8</v>
      </c>
      <c r="D173" s="691">
        <v>342</v>
      </c>
      <c r="E173" s="691">
        <v>42.8</v>
      </c>
      <c r="F173" s="723">
        <v>72872.2</v>
      </c>
    </row>
    <row r="174" spans="1:6" ht="15.75" thickBot="1">
      <c r="A174" s="1037"/>
      <c r="B174" s="699" t="s">
        <v>116</v>
      </c>
      <c r="C174" s="691">
        <v>7</v>
      </c>
      <c r="D174" s="691">
        <v>256</v>
      </c>
      <c r="E174" s="691">
        <v>36.6</v>
      </c>
      <c r="F174" s="723">
        <v>61064.639999999999</v>
      </c>
    </row>
    <row r="175" spans="1:6" ht="15.75" thickBot="1">
      <c r="A175" s="1037"/>
      <c r="B175" s="699" t="s">
        <v>117</v>
      </c>
      <c r="C175" s="691">
        <v>5</v>
      </c>
      <c r="D175" s="691">
        <v>165</v>
      </c>
      <c r="E175" s="691">
        <v>33</v>
      </c>
      <c r="F175" s="723">
        <v>37154.379999999997</v>
      </c>
    </row>
    <row r="176" spans="1:6" ht="15.75" thickBot="1">
      <c r="A176" s="1037"/>
      <c r="B176" s="699" t="s">
        <v>118</v>
      </c>
      <c r="C176" s="691">
        <v>14</v>
      </c>
      <c r="D176" s="691">
        <v>311</v>
      </c>
      <c r="E176" s="691">
        <v>22.2</v>
      </c>
      <c r="F176" s="723">
        <v>72546.84</v>
      </c>
    </row>
    <row r="177" spans="1:6" ht="15.75" thickBot="1">
      <c r="A177" s="1037"/>
      <c r="B177" s="699" t="s">
        <v>119</v>
      </c>
      <c r="C177" s="691">
        <v>16</v>
      </c>
      <c r="D177" s="691">
        <v>761</v>
      </c>
      <c r="E177" s="691">
        <v>47.6</v>
      </c>
      <c r="F177" s="723">
        <v>163983.53</v>
      </c>
    </row>
    <row r="178" spans="1:6" ht="15.75" thickBot="1">
      <c r="A178" s="1037"/>
      <c r="B178" s="699" t="s">
        <v>120</v>
      </c>
      <c r="C178" s="691">
        <v>16</v>
      </c>
      <c r="D178" s="691">
        <v>777</v>
      </c>
      <c r="E178" s="691">
        <v>48.6</v>
      </c>
      <c r="F178" s="723">
        <v>179418.2</v>
      </c>
    </row>
    <row r="179" spans="1:6" ht="15.75" thickBot="1">
      <c r="A179" s="1037"/>
      <c r="B179" s="699" t="s">
        <v>121</v>
      </c>
      <c r="C179" s="691">
        <v>9</v>
      </c>
      <c r="D179" s="691">
        <v>283</v>
      </c>
      <c r="E179" s="691">
        <v>31.4</v>
      </c>
      <c r="F179" s="723">
        <v>63533.08</v>
      </c>
    </row>
    <row r="180" spans="1:6" ht="15.75" thickBot="1">
      <c r="A180" s="1037"/>
      <c r="B180" s="699" t="s">
        <v>122</v>
      </c>
      <c r="C180" s="691">
        <v>9</v>
      </c>
      <c r="D180" s="691">
        <v>190</v>
      </c>
      <c r="E180" s="691">
        <v>21.1</v>
      </c>
      <c r="F180" s="723">
        <v>43638.34</v>
      </c>
    </row>
    <row r="181" spans="1:6" ht="15.75" thickBot="1">
      <c r="A181" s="1037"/>
      <c r="B181" s="699" t="s">
        <v>123</v>
      </c>
      <c r="C181" s="691">
        <v>11</v>
      </c>
      <c r="D181" s="691">
        <v>411</v>
      </c>
      <c r="E181" s="691">
        <v>37.4</v>
      </c>
      <c r="F181" s="723">
        <v>86590.45</v>
      </c>
    </row>
    <row r="182" spans="1:6" ht="30.75" thickBot="1">
      <c r="A182" s="1037"/>
      <c r="B182" s="699" t="s">
        <v>124</v>
      </c>
      <c r="C182" s="691">
        <v>1</v>
      </c>
      <c r="D182" s="691">
        <v>35</v>
      </c>
      <c r="E182" s="691">
        <v>35</v>
      </c>
      <c r="F182" s="723">
        <v>8255.52</v>
      </c>
    </row>
    <row r="183" spans="1:6" ht="15.75" thickBot="1">
      <c r="A183" s="1037"/>
      <c r="B183" s="699" t="s">
        <v>125</v>
      </c>
      <c r="C183" s="691">
        <v>20</v>
      </c>
      <c r="D183" s="691">
        <v>836</v>
      </c>
      <c r="E183" s="691">
        <v>41.8</v>
      </c>
      <c r="F183" s="723">
        <v>185870.13</v>
      </c>
    </row>
    <row r="184" spans="1:6" ht="15.75" thickBot="1">
      <c r="A184" s="1037"/>
      <c r="B184" s="699" t="s">
        <v>126</v>
      </c>
      <c r="C184" s="691">
        <v>12</v>
      </c>
      <c r="D184" s="691">
        <v>525</v>
      </c>
      <c r="E184" s="691">
        <v>43.8</v>
      </c>
      <c r="F184" s="723">
        <v>113796.95</v>
      </c>
    </row>
    <row r="185" spans="1:6" ht="15.75" thickBot="1">
      <c r="A185" s="1037"/>
      <c r="B185" s="699" t="s">
        <v>127</v>
      </c>
      <c r="C185" s="691">
        <v>25</v>
      </c>
      <c r="D185" s="691">
        <v>772</v>
      </c>
      <c r="E185" s="691">
        <v>30.9</v>
      </c>
      <c r="F185" s="723">
        <v>177708.89</v>
      </c>
    </row>
    <row r="186" spans="1:6" ht="15.75" thickBot="1">
      <c r="A186" s="1037"/>
      <c r="B186" s="699" t="s">
        <v>128</v>
      </c>
      <c r="C186" s="691">
        <v>10</v>
      </c>
      <c r="D186" s="691">
        <v>266</v>
      </c>
      <c r="E186" s="691">
        <v>26.6</v>
      </c>
      <c r="F186" s="723">
        <v>61562.559999999998</v>
      </c>
    </row>
    <row r="187" spans="1:6" ht="15.75" thickBot="1">
      <c r="A187" s="1037"/>
      <c r="B187" s="699" t="s">
        <v>129</v>
      </c>
      <c r="C187" s="691">
        <v>6</v>
      </c>
      <c r="D187" s="691">
        <v>116</v>
      </c>
      <c r="E187" s="691">
        <v>19.3</v>
      </c>
      <c r="F187" s="723">
        <v>27536.83</v>
      </c>
    </row>
    <row r="188" spans="1:6" ht="15.75" thickBot="1">
      <c r="A188" s="1037"/>
      <c r="B188" s="699" t="s">
        <v>130</v>
      </c>
      <c r="C188" s="691">
        <v>3</v>
      </c>
      <c r="D188" s="691">
        <v>85</v>
      </c>
      <c r="E188" s="691">
        <v>28.3</v>
      </c>
      <c r="F188" s="723">
        <v>18408.900000000001</v>
      </c>
    </row>
    <row r="189" spans="1:6" ht="15.75" thickBot="1">
      <c r="A189" s="1037"/>
      <c r="B189" s="699" t="s">
        <v>45</v>
      </c>
      <c r="C189" s="691">
        <v>6</v>
      </c>
      <c r="D189" s="691">
        <v>155</v>
      </c>
      <c r="E189" s="691">
        <v>25.8</v>
      </c>
      <c r="F189" s="723">
        <v>33714.019999999997</v>
      </c>
    </row>
    <row r="190" spans="1:6" ht="15.75" thickBot="1">
      <c r="A190" s="1037"/>
      <c r="B190" s="699" t="s">
        <v>46</v>
      </c>
      <c r="C190" s="691">
        <v>19</v>
      </c>
      <c r="D190" s="691">
        <v>544</v>
      </c>
      <c r="E190" s="691">
        <v>28.6</v>
      </c>
      <c r="F190" s="723">
        <v>126908.26</v>
      </c>
    </row>
    <row r="191" spans="1:6" ht="15.75" thickBot="1">
      <c r="A191" s="1037"/>
      <c r="B191" s="699" t="s">
        <v>47</v>
      </c>
      <c r="C191" s="691">
        <v>22</v>
      </c>
      <c r="D191" s="691">
        <v>933</v>
      </c>
      <c r="E191" s="691">
        <v>42.4</v>
      </c>
      <c r="F191" s="723">
        <v>203916.6</v>
      </c>
    </row>
    <row r="192" spans="1:6" ht="15.75" thickBot="1">
      <c r="A192" s="1038"/>
      <c r="B192" s="699" t="s">
        <v>48</v>
      </c>
      <c r="C192" s="691">
        <v>8</v>
      </c>
      <c r="D192" s="691">
        <v>403</v>
      </c>
      <c r="E192" s="691">
        <v>50.4</v>
      </c>
      <c r="F192" s="723">
        <v>90326.33</v>
      </c>
    </row>
    <row r="194" spans="1:5" ht="15.75" thickBot="1">
      <c r="A194" s="722" t="s">
        <v>1701</v>
      </c>
    </row>
    <row r="195" spans="1:5" ht="30.75" thickBot="1">
      <c r="A195" s="708" t="s">
        <v>1589</v>
      </c>
      <c r="B195" s="709" t="s">
        <v>1580</v>
      </c>
      <c r="C195" s="709" t="s">
        <v>1581</v>
      </c>
      <c r="D195" s="709" t="s">
        <v>1582</v>
      </c>
      <c r="E195" s="709" t="s">
        <v>1604</v>
      </c>
    </row>
    <row r="196" spans="1:5" ht="60.75" thickBot="1">
      <c r="A196" s="717" t="s">
        <v>1697</v>
      </c>
      <c r="B196" s="691">
        <v>4</v>
      </c>
      <c r="C196" s="691">
        <v>333</v>
      </c>
      <c r="D196" s="691">
        <v>83.25</v>
      </c>
      <c r="E196" s="723">
        <v>43939.22</v>
      </c>
    </row>
    <row r="198" spans="1:5" ht="15.75" thickBot="1">
      <c r="A198" s="722" t="s">
        <v>1702</v>
      </c>
    </row>
    <row r="199" spans="1:5" ht="30.75" thickBot="1">
      <c r="A199" s="708" t="s">
        <v>1602</v>
      </c>
      <c r="B199" s="709" t="s">
        <v>1580</v>
      </c>
      <c r="C199" s="709" t="s">
        <v>1581</v>
      </c>
      <c r="D199" s="709" t="s">
        <v>1582</v>
      </c>
      <c r="E199" s="709" t="s">
        <v>1604</v>
      </c>
    </row>
    <row r="200" spans="1:5" ht="15.75" thickBot="1">
      <c r="A200" s="847" t="s">
        <v>118</v>
      </c>
      <c r="B200" s="691">
        <v>1</v>
      </c>
      <c r="C200" s="691">
        <v>181</v>
      </c>
      <c r="D200" s="691">
        <v>181</v>
      </c>
      <c r="E200" s="723">
        <v>23999.21</v>
      </c>
    </row>
    <row r="201" spans="1:5" ht="15.75" thickBot="1">
      <c r="A201" s="847" t="s">
        <v>119</v>
      </c>
      <c r="B201" s="691">
        <v>1</v>
      </c>
      <c r="C201" s="691">
        <v>59</v>
      </c>
      <c r="D201" s="691">
        <v>59</v>
      </c>
      <c r="E201" s="723">
        <v>7723.1</v>
      </c>
    </row>
    <row r="202" spans="1:5" ht="15.75" thickBot="1">
      <c r="A202" s="847" t="s">
        <v>123</v>
      </c>
      <c r="B202" s="691">
        <v>1</v>
      </c>
      <c r="C202" s="691">
        <v>79</v>
      </c>
      <c r="D202" s="691">
        <v>79</v>
      </c>
      <c r="E202" s="723">
        <v>10347.65</v>
      </c>
    </row>
    <row r="203" spans="1:5" ht="15.75" thickBot="1">
      <c r="A203" s="847" t="s">
        <v>47</v>
      </c>
      <c r="B203" s="691">
        <v>1</v>
      </c>
      <c r="C203" s="691">
        <v>14</v>
      </c>
      <c r="D203" s="691">
        <v>14</v>
      </c>
      <c r="E203" s="723">
        <v>1869.25</v>
      </c>
    </row>
  </sheetData>
  <mergeCells count="9">
    <mergeCell ref="A152:A164"/>
    <mergeCell ref="A168:A192"/>
    <mergeCell ref="A4:A6"/>
    <mergeCell ref="B4:D4"/>
    <mergeCell ref="K4:L4"/>
    <mergeCell ref="B5:B6"/>
    <mergeCell ref="C5:D5"/>
    <mergeCell ref="A116:A120"/>
    <mergeCell ref="A124:A148"/>
  </mergeCells>
  <pageMargins left="0.7" right="0.7" top="0.75" bottom="0.75" header="0.3" footer="0.3"/>
  <pageSetup paperSize="9" orientation="portrait" horizontalDpi="300" verticalDpi="300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K30"/>
  <sheetViews>
    <sheetView workbookViewId="0">
      <selection sqref="A1:H1"/>
    </sheetView>
  </sheetViews>
  <sheetFormatPr defaultRowHeight="12.75"/>
  <cols>
    <col min="1" max="1" width="9.28515625" style="301" customWidth="1"/>
    <col min="2" max="2" width="15.140625" style="301" customWidth="1"/>
    <col min="3" max="5" width="19.7109375" style="301" customWidth="1"/>
    <col min="6" max="8" width="14" style="301" customWidth="1"/>
    <col min="9" max="9" width="11" style="301" customWidth="1"/>
    <col min="10" max="10" width="11.85546875" style="301" customWidth="1"/>
    <col min="11" max="11" width="14.28515625" style="301" customWidth="1"/>
    <col min="12" max="256" width="9.140625" style="301"/>
    <col min="257" max="257" width="9.28515625" style="301" customWidth="1"/>
    <col min="258" max="258" width="15.140625" style="301" customWidth="1"/>
    <col min="259" max="261" width="19.7109375" style="301" customWidth="1"/>
    <col min="262" max="264" width="14" style="301" customWidth="1"/>
    <col min="265" max="265" width="11" style="301" customWidth="1"/>
    <col min="266" max="266" width="11.85546875" style="301" customWidth="1"/>
    <col min="267" max="267" width="14.28515625" style="301" customWidth="1"/>
    <col min="268" max="512" width="9.140625" style="301"/>
    <col min="513" max="513" width="9.28515625" style="301" customWidth="1"/>
    <col min="514" max="514" width="15.140625" style="301" customWidth="1"/>
    <col min="515" max="517" width="19.7109375" style="301" customWidth="1"/>
    <col min="518" max="520" width="14" style="301" customWidth="1"/>
    <col min="521" max="521" width="11" style="301" customWidth="1"/>
    <col min="522" max="522" width="11.85546875" style="301" customWidth="1"/>
    <col min="523" max="523" width="14.28515625" style="301" customWidth="1"/>
    <col min="524" max="768" width="9.140625" style="301"/>
    <col min="769" max="769" width="9.28515625" style="301" customWidth="1"/>
    <col min="770" max="770" width="15.140625" style="301" customWidth="1"/>
    <col min="771" max="773" width="19.7109375" style="301" customWidth="1"/>
    <col min="774" max="776" width="14" style="301" customWidth="1"/>
    <col min="777" max="777" width="11" style="301" customWidth="1"/>
    <col min="778" max="778" width="11.85546875" style="301" customWidth="1"/>
    <col min="779" max="779" width="14.28515625" style="301" customWidth="1"/>
    <col min="780" max="1024" width="9.140625" style="301"/>
    <col min="1025" max="1025" width="9.28515625" style="301" customWidth="1"/>
    <col min="1026" max="1026" width="15.140625" style="301" customWidth="1"/>
    <col min="1027" max="1029" width="19.7109375" style="301" customWidth="1"/>
    <col min="1030" max="1032" width="14" style="301" customWidth="1"/>
    <col min="1033" max="1033" width="11" style="301" customWidth="1"/>
    <col min="1034" max="1034" width="11.85546875" style="301" customWidth="1"/>
    <col min="1035" max="1035" width="14.28515625" style="301" customWidth="1"/>
    <col min="1036" max="1280" width="9.140625" style="301"/>
    <col min="1281" max="1281" width="9.28515625" style="301" customWidth="1"/>
    <col min="1282" max="1282" width="15.140625" style="301" customWidth="1"/>
    <col min="1283" max="1285" width="19.7109375" style="301" customWidth="1"/>
    <col min="1286" max="1288" width="14" style="301" customWidth="1"/>
    <col min="1289" max="1289" width="11" style="301" customWidth="1"/>
    <col min="1290" max="1290" width="11.85546875" style="301" customWidth="1"/>
    <col min="1291" max="1291" width="14.28515625" style="301" customWidth="1"/>
    <col min="1292" max="1536" width="9.140625" style="301"/>
    <col min="1537" max="1537" width="9.28515625" style="301" customWidth="1"/>
    <col min="1538" max="1538" width="15.140625" style="301" customWidth="1"/>
    <col min="1539" max="1541" width="19.7109375" style="301" customWidth="1"/>
    <col min="1542" max="1544" width="14" style="301" customWidth="1"/>
    <col min="1545" max="1545" width="11" style="301" customWidth="1"/>
    <col min="1546" max="1546" width="11.85546875" style="301" customWidth="1"/>
    <col min="1547" max="1547" width="14.28515625" style="301" customWidth="1"/>
    <col min="1548" max="1792" width="9.140625" style="301"/>
    <col min="1793" max="1793" width="9.28515625" style="301" customWidth="1"/>
    <col min="1794" max="1794" width="15.140625" style="301" customWidth="1"/>
    <col min="1795" max="1797" width="19.7109375" style="301" customWidth="1"/>
    <col min="1798" max="1800" width="14" style="301" customWidth="1"/>
    <col min="1801" max="1801" width="11" style="301" customWidth="1"/>
    <col min="1802" max="1802" width="11.85546875" style="301" customWidth="1"/>
    <col min="1803" max="1803" width="14.28515625" style="301" customWidth="1"/>
    <col min="1804" max="2048" width="9.140625" style="301"/>
    <col min="2049" max="2049" width="9.28515625" style="301" customWidth="1"/>
    <col min="2050" max="2050" width="15.140625" style="301" customWidth="1"/>
    <col min="2051" max="2053" width="19.7109375" style="301" customWidth="1"/>
    <col min="2054" max="2056" width="14" style="301" customWidth="1"/>
    <col min="2057" max="2057" width="11" style="301" customWidth="1"/>
    <col min="2058" max="2058" width="11.85546875" style="301" customWidth="1"/>
    <col min="2059" max="2059" width="14.28515625" style="301" customWidth="1"/>
    <col min="2060" max="2304" width="9.140625" style="301"/>
    <col min="2305" max="2305" width="9.28515625" style="301" customWidth="1"/>
    <col min="2306" max="2306" width="15.140625" style="301" customWidth="1"/>
    <col min="2307" max="2309" width="19.7109375" style="301" customWidth="1"/>
    <col min="2310" max="2312" width="14" style="301" customWidth="1"/>
    <col min="2313" max="2313" width="11" style="301" customWidth="1"/>
    <col min="2314" max="2314" width="11.85546875" style="301" customWidth="1"/>
    <col min="2315" max="2315" width="14.28515625" style="301" customWidth="1"/>
    <col min="2316" max="2560" width="9.140625" style="301"/>
    <col min="2561" max="2561" width="9.28515625" style="301" customWidth="1"/>
    <col min="2562" max="2562" width="15.140625" style="301" customWidth="1"/>
    <col min="2563" max="2565" width="19.7109375" style="301" customWidth="1"/>
    <col min="2566" max="2568" width="14" style="301" customWidth="1"/>
    <col min="2569" max="2569" width="11" style="301" customWidth="1"/>
    <col min="2570" max="2570" width="11.85546875" style="301" customWidth="1"/>
    <col min="2571" max="2571" width="14.28515625" style="301" customWidth="1"/>
    <col min="2572" max="2816" width="9.140625" style="301"/>
    <col min="2817" max="2817" width="9.28515625" style="301" customWidth="1"/>
    <col min="2818" max="2818" width="15.140625" style="301" customWidth="1"/>
    <col min="2819" max="2821" width="19.7109375" style="301" customWidth="1"/>
    <col min="2822" max="2824" width="14" style="301" customWidth="1"/>
    <col min="2825" max="2825" width="11" style="301" customWidth="1"/>
    <col min="2826" max="2826" width="11.85546875" style="301" customWidth="1"/>
    <col min="2827" max="2827" width="14.28515625" style="301" customWidth="1"/>
    <col min="2828" max="3072" width="9.140625" style="301"/>
    <col min="3073" max="3073" width="9.28515625" style="301" customWidth="1"/>
    <col min="3074" max="3074" width="15.140625" style="301" customWidth="1"/>
    <col min="3075" max="3077" width="19.7109375" style="301" customWidth="1"/>
    <col min="3078" max="3080" width="14" style="301" customWidth="1"/>
    <col min="3081" max="3081" width="11" style="301" customWidth="1"/>
    <col min="3082" max="3082" width="11.85546875" style="301" customWidth="1"/>
    <col min="3083" max="3083" width="14.28515625" style="301" customWidth="1"/>
    <col min="3084" max="3328" width="9.140625" style="301"/>
    <col min="3329" max="3329" width="9.28515625" style="301" customWidth="1"/>
    <col min="3330" max="3330" width="15.140625" style="301" customWidth="1"/>
    <col min="3331" max="3333" width="19.7109375" style="301" customWidth="1"/>
    <col min="3334" max="3336" width="14" style="301" customWidth="1"/>
    <col min="3337" max="3337" width="11" style="301" customWidth="1"/>
    <col min="3338" max="3338" width="11.85546875" style="301" customWidth="1"/>
    <col min="3339" max="3339" width="14.28515625" style="301" customWidth="1"/>
    <col min="3340" max="3584" width="9.140625" style="301"/>
    <col min="3585" max="3585" width="9.28515625" style="301" customWidth="1"/>
    <col min="3586" max="3586" width="15.140625" style="301" customWidth="1"/>
    <col min="3587" max="3589" width="19.7109375" style="301" customWidth="1"/>
    <col min="3590" max="3592" width="14" style="301" customWidth="1"/>
    <col min="3593" max="3593" width="11" style="301" customWidth="1"/>
    <col min="3594" max="3594" width="11.85546875" style="301" customWidth="1"/>
    <col min="3595" max="3595" width="14.28515625" style="301" customWidth="1"/>
    <col min="3596" max="3840" width="9.140625" style="301"/>
    <col min="3841" max="3841" width="9.28515625" style="301" customWidth="1"/>
    <col min="3842" max="3842" width="15.140625" style="301" customWidth="1"/>
    <col min="3843" max="3845" width="19.7109375" style="301" customWidth="1"/>
    <col min="3846" max="3848" width="14" style="301" customWidth="1"/>
    <col min="3849" max="3849" width="11" style="301" customWidth="1"/>
    <col min="3850" max="3850" width="11.85546875" style="301" customWidth="1"/>
    <col min="3851" max="3851" width="14.28515625" style="301" customWidth="1"/>
    <col min="3852" max="4096" width="9.140625" style="301"/>
    <col min="4097" max="4097" width="9.28515625" style="301" customWidth="1"/>
    <col min="4098" max="4098" width="15.140625" style="301" customWidth="1"/>
    <col min="4099" max="4101" width="19.7109375" style="301" customWidth="1"/>
    <col min="4102" max="4104" width="14" style="301" customWidth="1"/>
    <col min="4105" max="4105" width="11" style="301" customWidth="1"/>
    <col min="4106" max="4106" width="11.85546875" style="301" customWidth="1"/>
    <col min="4107" max="4107" width="14.28515625" style="301" customWidth="1"/>
    <col min="4108" max="4352" width="9.140625" style="301"/>
    <col min="4353" max="4353" width="9.28515625" style="301" customWidth="1"/>
    <col min="4354" max="4354" width="15.140625" style="301" customWidth="1"/>
    <col min="4355" max="4357" width="19.7109375" style="301" customWidth="1"/>
    <col min="4358" max="4360" width="14" style="301" customWidth="1"/>
    <col min="4361" max="4361" width="11" style="301" customWidth="1"/>
    <col min="4362" max="4362" width="11.85546875" style="301" customWidth="1"/>
    <col min="4363" max="4363" width="14.28515625" style="301" customWidth="1"/>
    <col min="4364" max="4608" width="9.140625" style="301"/>
    <col min="4609" max="4609" width="9.28515625" style="301" customWidth="1"/>
    <col min="4610" max="4610" width="15.140625" style="301" customWidth="1"/>
    <col min="4611" max="4613" width="19.7109375" style="301" customWidth="1"/>
    <col min="4614" max="4616" width="14" style="301" customWidth="1"/>
    <col min="4617" max="4617" width="11" style="301" customWidth="1"/>
    <col min="4618" max="4618" width="11.85546875" style="301" customWidth="1"/>
    <col min="4619" max="4619" width="14.28515625" style="301" customWidth="1"/>
    <col min="4620" max="4864" width="9.140625" style="301"/>
    <col min="4865" max="4865" width="9.28515625" style="301" customWidth="1"/>
    <col min="4866" max="4866" width="15.140625" style="301" customWidth="1"/>
    <col min="4867" max="4869" width="19.7109375" style="301" customWidth="1"/>
    <col min="4870" max="4872" width="14" style="301" customWidth="1"/>
    <col min="4873" max="4873" width="11" style="301" customWidth="1"/>
    <col min="4874" max="4874" width="11.85546875" style="301" customWidth="1"/>
    <col min="4875" max="4875" width="14.28515625" style="301" customWidth="1"/>
    <col min="4876" max="5120" width="9.140625" style="301"/>
    <col min="5121" max="5121" width="9.28515625" style="301" customWidth="1"/>
    <col min="5122" max="5122" width="15.140625" style="301" customWidth="1"/>
    <col min="5123" max="5125" width="19.7109375" style="301" customWidth="1"/>
    <col min="5126" max="5128" width="14" style="301" customWidth="1"/>
    <col min="5129" max="5129" width="11" style="301" customWidth="1"/>
    <col min="5130" max="5130" width="11.85546875" style="301" customWidth="1"/>
    <col min="5131" max="5131" width="14.28515625" style="301" customWidth="1"/>
    <col min="5132" max="5376" width="9.140625" style="301"/>
    <col min="5377" max="5377" width="9.28515625" style="301" customWidth="1"/>
    <col min="5378" max="5378" width="15.140625" style="301" customWidth="1"/>
    <col min="5379" max="5381" width="19.7109375" style="301" customWidth="1"/>
    <col min="5382" max="5384" width="14" style="301" customWidth="1"/>
    <col min="5385" max="5385" width="11" style="301" customWidth="1"/>
    <col min="5386" max="5386" width="11.85546875" style="301" customWidth="1"/>
    <col min="5387" max="5387" width="14.28515625" style="301" customWidth="1"/>
    <col min="5388" max="5632" width="9.140625" style="301"/>
    <col min="5633" max="5633" width="9.28515625" style="301" customWidth="1"/>
    <col min="5634" max="5634" width="15.140625" style="301" customWidth="1"/>
    <col min="5635" max="5637" width="19.7109375" style="301" customWidth="1"/>
    <col min="5638" max="5640" width="14" style="301" customWidth="1"/>
    <col min="5641" max="5641" width="11" style="301" customWidth="1"/>
    <col min="5642" max="5642" width="11.85546875" style="301" customWidth="1"/>
    <col min="5643" max="5643" width="14.28515625" style="301" customWidth="1"/>
    <col min="5644" max="5888" width="9.140625" style="301"/>
    <col min="5889" max="5889" width="9.28515625" style="301" customWidth="1"/>
    <col min="5890" max="5890" width="15.140625" style="301" customWidth="1"/>
    <col min="5891" max="5893" width="19.7109375" style="301" customWidth="1"/>
    <col min="5894" max="5896" width="14" style="301" customWidth="1"/>
    <col min="5897" max="5897" width="11" style="301" customWidth="1"/>
    <col min="5898" max="5898" width="11.85546875" style="301" customWidth="1"/>
    <col min="5899" max="5899" width="14.28515625" style="301" customWidth="1"/>
    <col min="5900" max="6144" width="9.140625" style="301"/>
    <col min="6145" max="6145" width="9.28515625" style="301" customWidth="1"/>
    <col min="6146" max="6146" width="15.140625" style="301" customWidth="1"/>
    <col min="6147" max="6149" width="19.7109375" style="301" customWidth="1"/>
    <col min="6150" max="6152" width="14" style="301" customWidth="1"/>
    <col min="6153" max="6153" width="11" style="301" customWidth="1"/>
    <col min="6154" max="6154" width="11.85546875" style="301" customWidth="1"/>
    <col min="6155" max="6155" width="14.28515625" style="301" customWidth="1"/>
    <col min="6156" max="6400" width="9.140625" style="301"/>
    <col min="6401" max="6401" width="9.28515625" style="301" customWidth="1"/>
    <col min="6402" max="6402" width="15.140625" style="301" customWidth="1"/>
    <col min="6403" max="6405" width="19.7109375" style="301" customWidth="1"/>
    <col min="6406" max="6408" width="14" style="301" customWidth="1"/>
    <col min="6409" max="6409" width="11" style="301" customWidth="1"/>
    <col min="6410" max="6410" width="11.85546875" style="301" customWidth="1"/>
    <col min="6411" max="6411" width="14.28515625" style="301" customWidth="1"/>
    <col min="6412" max="6656" width="9.140625" style="301"/>
    <col min="6657" max="6657" width="9.28515625" style="301" customWidth="1"/>
    <col min="6658" max="6658" width="15.140625" style="301" customWidth="1"/>
    <col min="6659" max="6661" width="19.7109375" style="301" customWidth="1"/>
    <col min="6662" max="6664" width="14" style="301" customWidth="1"/>
    <col min="6665" max="6665" width="11" style="301" customWidth="1"/>
    <col min="6666" max="6666" width="11.85546875" style="301" customWidth="1"/>
    <col min="6667" max="6667" width="14.28515625" style="301" customWidth="1"/>
    <col min="6668" max="6912" width="9.140625" style="301"/>
    <col min="6913" max="6913" width="9.28515625" style="301" customWidth="1"/>
    <col min="6914" max="6914" width="15.140625" style="301" customWidth="1"/>
    <col min="6915" max="6917" width="19.7109375" style="301" customWidth="1"/>
    <col min="6918" max="6920" width="14" style="301" customWidth="1"/>
    <col min="6921" max="6921" width="11" style="301" customWidth="1"/>
    <col min="6922" max="6922" width="11.85546875" style="301" customWidth="1"/>
    <col min="6923" max="6923" width="14.28515625" style="301" customWidth="1"/>
    <col min="6924" max="7168" width="9.140625" style="301"/>
    <col min="7169" max="7169" width="9.28515625" style="301" customWidth="1"/>
    <col min="7170" max="7170" width="15.140625" style="301" customWidth="1"/>
    <col min="7171" max="7173" width="19.7109375" style="301" customWidth="1"/>
    <col min="7174" max="7176" width="14" style="301" customWidth="1"/>
    <col min="7177" max="7177" width="11" style="301" customWidth="1"/>
    <col min="7178" max="7178" width="11.85546875" style="301" customWidth="1"/>
    <col min="7179" max="7179" width="14.28515625" style="301" customWidth="1"/>
    <col min="7180" max="7424" width="9.140625" style="301"/>
    <col min="7425" max="7425" width="9.28515625" style="301" customWidth="1"/>
    <col min="7426" max="7426" width="15.140625" style="301" customWidth="1"/>
    <col min="7427" max="7429" width="19.7109375" style="301" customWidth="1"/>
    <col min="7430" max="7432" width="14" style="301" customWidth="1"/>
    <col min="7433" max="7433" width="11" style="301" customWidth="1"/>
    <col min="7434" max="7434" width="11.85546875" style="301" customWidth="1"/>
    <col min="7435" max="7435" width="14.28515625" style="301" customWidth="1"/>
    <col min="7436" max="7680" width="9.140625" style="301"/>
    <col min="7681" max="7681" width="9.28515625" style="301" customWidth="1"/>
    <col min="7682" max="7682" width="15.140625" style="301" customWidth="1"/>
    <col min="7683" max="7685" width="19.7109375" style="301" customWidth="1"/>
    <col min="7686" max="7688" width="14" style="301" customWidth="1"/>
    <col min="7689" max="7689" width="11" style="301" customWidth="1"/>
    <col min="7690" max="7690" width="11.85546875" style="301" customWidth="1"/>
    <col min="7691" max="7691" width="14.28515625" style="301" customWidth="1"/>
    <col min="7692" max="7936" width="9.140625" style="301"/>
    <col min="7937" max="7937" width="9.28515625" style="301" customWidth="1"/>
    <col min="7938" max="7938" width="15.140625" style="301" customWidth="1"/>
    <col min="7939" max="7941" width="19.7109375" style="301" customWidth="1"/>
    <col min="7942" max="7944" width="14" style="301" customWidth="1"/>
    <col min="7945" max="7945" width="11" style="301" customWidth="1"/>
    <col min="7946" max="7946" width="11.85546875" style="301" customWidth="1"/>
    <col min="7947" max="7947" width="14.28515625" style="301" customWidth="1"/>
    <col min="7948" max="8192" width="9.140625" style="301"/>
    <col min="8193" max="8193" width="9.28515625" style="301" customWidth="1"/>
    <col min="8194" max="8194" width="15.140625" style="301" customWidth="1"/>
    <col min="8195" max="8197" width="19.7109375" style="301" customWidth="1"/>
    <col min="8198" max="8200" width="14" style="301" customWidth="1"/>
    <col min="8201" max="8201" width="11" style="301" customWidth="1"/>
    <col min="8202" max="8202" width="11.85546875" style="301" customWidth="1"/>
    <col min="8203" max="8203" width="14.28515625" style="301" customWidth="1"/>
    <col min="8204" max="8448" width="9.140625" style="301"/>
    <col min="8449" max="8449" width="9.28515625" style="301" customWidth="1"/>
    <col min="8450" max="8450" width="15.140625" style="301" customWidth="1"/>
    <col min="8451" max="8453" width="19.7109375" style="301" customWidth="1"/>
    <col min="8454" max="8456" width="14" style="301" customWidth="1"/>
    <col min="8457" max="8457" width="11" style="301" customWidth="1"/>
    <col min="8458" max="8458" width="11.85546875" style="301" customWidth="1"/>
    <col min="8459" max="8459" width="14.28515625" style="301" customWidth="1"/>
    <col min="8460" max="8704" width="9.140625" style="301"/>
    <col min="8705" max="8705" width="9.28515625" style="301" customWidth="1"/>
    <col min="8706" max="8706" width="15.140625" style="301" customWidth="1"/>
    <col min="8707" max="8709" width="19.7109375" style="301" customWidth="1"/>
    <col min="8710" max="8712" width="14" style="301" customWidth="1"/>
    <col min="8713" max="8713" width="11" style="301" customWidth="1"/>
    <col min="8714" max="8714" width="11.85546875" style="301" customWidth="1"/>
    <col min="8715" max="8715" width="14.28515625" style="301" customWidth="1"/>
    <col min="8716" max="8960" width="9.140625" style="301"/>
    <col min="8961" max="8961" width="9.28515625" style="301" customWidth="1"/>
    <col min="8962" max="8962" width="15.140625" style="301" customWidth="1"/>
    <col min="8963" max="8965" width="19.7109375" style="301" customWidth="1"/>
    <col min="8966" max="8968" width="14" style="301" customWidth="1"/>
    <col min="8969" max="8969" width="11" style="301" customWidth="1"/>
    <col min="8970" max="8970" width="11.85546875" style="301" customWidth="1"/>
    <col min="8971" max="8971" width="14.28515625" style="301" customWidth="1"/>
    <col min="8972" max="9216" width="9.140625" style="301"/>
    <col min="9217" max="9217" width="9.28515625" style="301" customWidth="1"/>
    <col min="9218" max="9218" width="15.140625" style="301" customWidth="1"/>
    <col min="9219" max="9221" width="19.7109375" style="301" customWidth="1"/>
    <col min="9222" max="9224" width="14" style="301" customWidth="1"/>
    <col min="9225" max="9225" width="11" style="301" customWidth="1"/>
    <col min="9226" max="9226" width="11.85546875" style="301" customWidth="1"/>
    <col min="9227" max="9227" width="14.28515625" style="301" customWidth="1"/>
    <col min="9228" max="9472" width="9.140625" style="301"/>
    <col min="9473" max="9473" width="9.28515625" style="301" customWidth="1"/>
    <col min="9474" max="9474" width="15.140625" style="301" customWidth="1"/>
    <col min="9475" max="9477" width="19.7109375" style="301" customWidth="1"/>
    <col min="9478" max="9480" width="14" style="301" customWidth="1"/>
    <col min="9481" max="9481" width="11" style="301" customWidth="1"/>
    <col min="9482" max="9482" width="11.85546875" style="301" customWidth="1"/>
    <col min="9483" max="9483" width="14.28515625" style="301" customWidth="1"/>
    <col min="9484" max="9728" width="9.140625" style="301"/>
    <col min="9729" max="9729" width="9.28515625" style="301" customWidth="1"/>
    <col min="9730" max="9730" width="15.140625" style="301" customWidth="1"/>
    <col min="9731" max="9733" width="19.7109375" style="301" customWidth="1"/>
    <col min="9734" max="9736" width="14" style="301" customWidth="1"/>
    <col min="9737" max="9737" width="11" style="301" customWidth="1"/>
    <col min="9738" max="9738" width="11.85546875" style="301" customWidth="1"/>
    <col min="9739" max="9739" width="14.28515625" style="301" customWidth="1"/>
    <col min="9740" max="9984" width="9.140625" style="301"/>
    <col min="9985" max="9985" width="9.28515625" style="301" customWidth="1"/>
    <col min="9986" max="9986" width="15.140625" style="301" customWidth="1"/>
    <col min="9987" max="9989" width="19.7109375" style="301" customWidth="1"/>
    <col min="9990" max="9992" width="14" style="301" customWidth="1"/>
    <col min="9993" max="9993" width="11" style="301" customWidth="1"/>
    <col min="9994" max="9994" width="11.85546875" style="301" customWidth="1"/>
    <col min="9995" max="9995" width="14.28515625" style="301" customWidth="1"/>
    <col min="9996" max="10240" width="9.140625" style="301"/>
    <col min="10241" max="10241" width="9.28515625" style="301" customWidth="1"/>
    <col min="10242" max="10242" width="15.140625" style="301" customWidth="1"/>
    <col min="10243" max="10245" width="19.7109375" style="301" customWidth="1"/>
    <col min="10246" max="10248" width="14" style="301" customWidth="1"/>
    <col min="10249" max="10249" width="11" style="301" customWidth="1"/>
    <col min="10250" max="10250" width="11.85546875" style="301" customWidth="1"/>
    <col min="10251" max="10251" width="14.28515625" style="301" customWidth="1"/>
    <col min="10252" max="10496" width="9.140625" style="301"/>
    <col min="10497" max="10497" width="9.28515625" style="301" customWidth="1"/>
    <col min="10498" max="10498" width="15.140625" style="301" customWidth="1"/>
    <col min="10499" max="10501" width="19.7109375" style="301" customWidth="1"/>
    <col min="10502" max="10504" width="14" style="301" customWidth="1"/>
    <col min="10505" max="10505" width="11" style="301" customWidth="1"/>
    <col min="10506" max="10506" width="11.85546875" style="301" customWidth="1"/>
    <col min="10507" max="10507" width="14.28515625" style="301" customWidth="1"/>
    <col min="10508" max="10752" width="9.140625" style="301"/>
    <col min="10753" max="10753" width="9.28515625" style="301" customWidth="1"/>
    <col min="10754" max="10754" width="15.140625" style="301" customWidth="1"/>
    <col min="10755" max="10757" width="19.7109375" style="301" customWidth="1"/>
    <col min="10758" max="10760" width="14" style="301" customWidth="1"/>
    <col min="10761" max="10761" width="11" style="301" customWidth="1"/>
    <col min="10762" max="10762" width="11.85546875" style="301" customWidth="1"/>
    <col min="10763" max="10763" width="14.28515625" style="301" customWidth="1"/>
    <col min="10764" max="11008" width="9.140625" style="301"/>
    <col min="11009" max="11009" width="9.28515625" style="301" customWidth="1"/>
    <col min="11010" max="11010" width="15.140625" style="301" customWidth="1"/>
    <col min="11011" max="11013" width="19.7109375" style="301" customWidth="1"/>
    <col min="11014" max="11016" width="14" style="301" customWidth="1"/>
    <col min="11017" max="11017" width="11" style="301" customWidth="1"/>
    <col min="11018" max="11018" width="11.85546875" style="301" customWidth="1"/>
    <col min="11019" max="11019" width="14.28515625" style="301" customWidth="1"/>
    <col min="11020" max="11264" width="9.140625" style="301"/>
    <col min="11265" max="11265" width="9.28515625" style="301" customWidth="1"/>
    <col min="11266" max="11266" width="15.140625" style="301" customWidth="1"/>
    <col min="11267" max="11269" width="19.7109375" style="301" customWidth="1"/>
    <col min="11270" max="11272" width="14" style="301" customWidth="1"/>
    <col min="11273" max="11273" width="11" style="301" customWidth="1"/>
    <col min="11274" max="11274" width="11.85546875" style="301" customWidth="1"/>
    <col min="11275" max="11275" width="14.28515625" style="301" customWidth="1"/>
    <col min="11276" max="11520" width="9.140625" style="301"/>
    <col min="11521" max="11521" width="9.28515625" style="301" customWidth="1"/>
    <col min="11522" max="11522" width="15.140625" style="301" customWidth="1"/>
    <col min="11523" max="11525" width="19.7109375" style="301" customWidth="1"/>
    <col min="11526" max="11528" width="14" style="301" customWidth="1"/>
    <col min="11529" max="11529" width="11" style="301" customWidth="1"/>
    <col min="11530" max="11530" width="11.85546875" style="301" customWidth="1"/>
    <col min="11531" max="11531" width="14.28515625" style="301" customWidth="1"/>
    <col min="11532" max="11776" width="9.140625" style="301"/>
    <col min="11777" max="11777" width="9.28515625" style="301" customWidth="1"/>
    <col min="11778" max="11778" width="15.140625" style="301" customWidth="1"/>
    <col min="11779" max="11781" width="19.7109375" style="301" customWidth="1"/>
    <col min="11782" max="11784" width="14" style="301" customWidth="1"/>
    <col min="11785" max="11785" width="11" style="301" customWidth="1"/>
    <col min="11786" max="11786" width="11.85546875" style="301" customWidth="1"/>
    <col min="11787" max="11787" width="14.28515625" style="301" customWidth="1"/>
    <col min="11788" max="12032" width="9.140625" style="301"/>
    <col min="12033" max="12033" width="9.28515625" style="301" customWidth="1"/>
    <col min="12034" max="12034" width="15.140625" style="301" customWidth="1"/>
    <col min="12035" max="12037" width="19.7109375" style="301" customWidth="1"/>
    <col min="12038" max="12040" width="14" style="301" customWidth="1"/>
    <col min="12041" max="12041" width="11" style="301" customWidth="1"/>
    <col min="12042" max="12042" width="11.85546875" style="301" customWidth="1"/>
    <col min="12043" max="12043" width="14.28515625" style="301" customWidth="1"/>
    <col min="12044" max="12288" width="9.140625" style="301"/>
    <col min="12289" max="12289" width="9.28515625" style="301" customWidth="1"/>
    <col min="12290" max="12290" width="15.140625" style="301" customWidth="1"/>
    <col min="12291" max="12293" width="19.7109375" style="301" customWidth="1"/>
    <col min="12294" max="12296" width="14" style="301" customWidth="1"/>
    <col min="12297" max="12297" width="11" style="301" customWidth="1"/>
    <col min="12298" max="12298" width="11.85546875" style="301" customWidth="1"/>
    <col min="12299" max="12299" width="14.28515625" style="301" customWidth="1"/>
    <col min="12300" max="12544" width="9.140625" style="301"/>
    <col min="12545" max="12545" width="9.28515625" style="301" customWidth="1"/>
    <col min="12546" max="12546" width="15.140625" style="301" customWidth="1"/>
    <col min="12547" max="12549" width="19.7109375" style="301" customWidth="1"/>
    <col min="12550" max="12552" width="14" style="301" customWidth="1"/>
    <col min="12553" max="12553" width="11" style="301" customWidth="1"/>
    <col min="12554" max="12554" width="11.85546875" style="301" customWidth="1"/>
    <col min="12555" max="12555" width="14.28515625" style="301" customWidth="1"/>
    <col min="12556" max="12800" width="9.140625" style="301"/>
    <col min="12801" max="12801" width="9.28515625" style="301" customWidth="1"/>
    <col min="12802" max="12802" width="15.140625" style="301" customWidth="1"/>
    <col min="12803" max="12805" width="19.7109375" style="301" customWidth="1"/>
    <col min="12806" max="12808" width="14" style="301" customWidth="1"/>
    <col min="12809" max="12809" width="11" style="301" customWidth="1"/>
    <col min="12810" max="12810" width="11.85546875" style="301" customWidth="1"/>
    <col min="12811" max="12811" width="14.28515625" style="301" customWidth="1"/>
    <col min="12812" max="13056" width="9.140625" style="301"/>
    <col min="13057" max="13057" width="9.28515625" style="301" customWidth="1"/>
    <col min="13058" max="13058" width="15.140625" style="301" customWidth="1"/>
    <col min="13059" max="13061" width="19.7109375" style="301" customWidth="1"/>
    <col min="13062" max="13064" width="14" style="301" customWidth="1"/>
    <col min="13065" max="13065" width="11" style="301" customWidth="1"/>
    <col min="13066" max="13066" width="11.85546875" style="301" customWidth="1"/>
    <col min="13067" max="13067" width="14.28515625" style="301" customWidth="1"/>
    <col min="13068" max="13312" width="9.140625" style="301"/>
    <col min="13313" max="13313" width="9.28515625" style="301" customWidth="1"/>
    <col min="13314" max="13314" width="15.140625" style="301" customWidth="1"/>
    <col min="13315" max="13317" width="19.7109375" style="301" customWidth="1"/>
    <col min="13318" max="13320" width="14" style="301" customWidth="1"/>
    <col min="13321" max="13321" width="11" style="301" customWidth="1"/>
    <col min="13322" max="13322" width="11.85546875" style="301" customWidth="1"/>
    <col min="13323" max="13323" width="14.28515625" style="301" customWidth="1"/>
    <col min="13324" max="13568" width="9.140625" style="301"/>
    <col min="13569" max="13569" width="9.28515625" style="301" customWidth="1"/>
    <col min="13570" max="13570" width="15.140625" style="301" customWidth="1"/>
    <col min="13571" max="13573" width="19.7109375" style="301" customWidth="1"/>
    <col min="13574" max="13576" width="14" style="301" customWidth="1"/>
    <col min="13577" max="13577" width="11" style="301" customWidth="1"/>
    <col min="13578" max="13578" width="11.85546875" style="301" customWidth="1"/>
    <col min="13579" max="13579" width="14.28515625" style="301" customWidth="1"/>
    <col min="13580" max="13824" width="9.140625" style="301"/>
    <col min="13825" max="13825" width="9.28515625" style="301" customWidth="1"/>
    <col min="13826" max="13826" width="15.140625" style="301" customWidth="1"/>
    <col min="13827" max="13829" width="19.7109375" style="301" customWidth="1"/>
    <col min="13830" max="13832" width="14" style="301" customWidth="1"/>
    <col min="13833" max="13833" width="11" style="301" customWidth="1"/>
    <col min="13834" max="13834" width="11.85546875" style="301" customWidth="1"/>
    <col min="13835" max="13835" width="14.28515625" style="301" customWidth="1"/>
    <col min="13836" max="14080" width="9.140625" style="301"/>
    <col min="14081" max="14081" width="9.28515625" style="301" customWidth="1"/>
    <col min="14082" max="14082" width="15.140625" style="301" customWidth="1"/>
    <col min="14083" max="14085" width="19.7109375" style="301" customWidth="1"/>
    <col min="14086" max="14088" width="14" style="301" customWidth="1"/>
    <col min="14089" max="14089" width="11" style="301" customWidth="1"/>
    <col min="14090" max="14090" width="11.85546875" style="301" customWidth="1"/>
    <col min="14091" max="14091" width="14.28515625" style="301" customWidth="1"/>
    <col min="14092" max="14336" width="9.140625" style="301"/>
    <col min="14337" max="14337" width="9.28515625" style="301" customWidth="1"/>
    <col min="14338" max="14338" width="15.140625" style="301" customWidth="1"/>
    <col min="14339" max="14341" width="19.7109375" style="301" customWidth="1"/>
    <col min="14342" max="14344" width="14" style="301" customWidth="1"/>
    <col min="14345" max="14345" width="11" style="301" customWidth="1"/>
    <col min="14346" max="14346" width="11.85546875" style="301" customWidth="1"/>
    <col min="14347" max="14347" width="14.28515625" style="301" customWidth="1"/>
    <col min="14348" max="14592" width="9.140625" style="301"/>
    <col min="14593" max="14593" width="9.28515625" style="301" customWidth="1"/>
    <col min="14594" max="14594" width="15.140625" style="301" customWidth="1"/>
    <col min="14595" max="14597" width="19.7109375" style="301" customWidth="1"/>
    <col min="14598" max="14600" width="14" style="301" customWidth="1"/>
    <col min="14601" max="14601" width="11" style="301" customWidth="1"/>
    <col min="14602" max="14602" width="11.85546875" style="301" customWidth="1"/>
    <col min="14603" max="14603" width="14.28515625" style="301" customWidth="1"/>
    <col min="14604" max="14848" width="9.140625" style="301"/>
    <col min="14849" max="14849" width="9.28515625" style="301" customWidth="1"/>
    <col min="14850" max="14850" width="15.140625" style="301" customWidth="1"/>
    <col min="14851" max="14853" width="19.7109375" style="301" customWidth="1"/>
    <col min="14854" max="14856" width="14" style="301" customWidth="1"/>
    <col min="14857" max="14857" width="11" style="301" customWidth="1"/>
    <col min="14858" max="14858" width="11.85546875" style="301" customWidth="1"/>
    <col min="14859" max="14859" width="14.28515625" style="301" customWidth="1"/>
    <col min="14860" max="15104" width="9.140625" style="301"/>
    <col min="15105" max="15105" width="9.28515625" style="301" customWidth="1"/>
    <col min="15106" max="15106" width="15.140625" style="301" customWidth="1"/>
    <col min="15107" max="15109" width="19.7109375" style="301" customWidth="1"/>
    <col min="15110" max="15112" width="14" style="301" customWidth="1"/>
    <col min="15113" max="15113" width="11" style="301" customWidth="1"/>
    <col min="15114" max="15114" width="11.85546875" style="301" customWidth="1"/>
    <col min="15115" max="15115" width="14.28515625" style="301" customWidth="1"/>
    <col min="15116" max="15360" width="9.140625" style="301"/>
    <col min="15361" max="15361" width="9.28515625" style="301" customWidth="1"/>
    <col min="15362" max="15362" width="15.140625" style="301" customWidth="1"/>
    <col min="15363" max="15365" width="19.7109375" style="301" customWidth="1"/>
    <col min="15366" max="15368" width="14" style="301" customWidth="1"/>
    <col min="15369" max="15369" width="11" style="301" customWidth="1"/>
    <col min="15370" max="15370" width="11.85546875" style="301" customWidth="1"/>
    <col min="15371" max="15371" width="14.28515625" style="301" customWidth="1"/>
    <col min="15372" max="15616" width="9.140625" style="301"/>
    <col min="15617" max="15617" width="9.28515625" style="301" customWidth="1"/>
    <col min="15618" max="15618" width="15.140625" style="301" customWidth="1"/>
    <col min="15619" max="15621" width="19.7109375" style="301" customWidth="1"/>
    <col min="15622" max="15624" width="14" style="301" customWidth="1"/>
    <col min="15625" max="15625" width="11" style="301" customWidth="1"/>
    <col min="15626" max="15626" width="11.85546875" style="301" customWidth="1"/>
    <col min="15627" max="15627" width="14.28515625" style="301" customWidth="1"/>
    <col min="15628" max="15872" width="9.140625" style="301"/>
    <col min="15873" max="15873" width="9.28515625" style="301" customWidth="1"/>
    <col min="15874" max="15874" width="15.140625" style="301" customWidth="1"/>
    <col min="15875" max="15877" width="19.7109375" style="301" customWidth="1"/>
    <col min="15878" max="15880" width="14" style="301" customWidth="1"/>
    <col min="15881" max="15881" width="11" style="301" customWidth="1"/>
    <col min="15882" max="15882" width="11.85546875" style="301" customWidth="1"/>
    <col min="15883" max="15883" width="14.28515625" style="301" customWidth="1"/>
    <col min="15884" max="16128" width="9.140625" style="301"/>
    <col min="16129" max="16129" width="9.28515625" style="301" customWidth="1"/>
    <col min="16130" max="16130" width="15.140625" style="301" customWidth="1"/>
    <col min="16131" max="16133" width="19.7109375" style="301" customWidth="1"/>
    <col min="16134" max="16136" width="14" style="301" customWidth="1"/>
    <col min="16137" max="16137" width="11" style="301" customWidth="1"/>
    <col min="16138" max="16138" width="11.85546875" style="301" customWidth="1"/>
    <col min="16139" max="16139" width="14.28515625" style="301" customWidth="1"/>
    <col min="16140" max="16384" width="9.140625" style="301"/>
  </cols>
  <sheetData>
    <row r="1" spans="1:11" ht="36.75" customHeight="1">
      <c r="A1" s="1047" t="s">
        <v>708</v>
      </c>
      <c r="B1" s="1047"/>
      <c r="C1" s="1047"/>
      <c r="D1" s="1047"/>
      <c r="E1" s="1047"/>
      <c r="F1" s="1047"/>
      <c r="G1" s="1047"/>
      <c r="H1" s="1047"/>
      <c r="I1" s="1047"/>
      <c r="J1" s="1047"/>
      <c r="K1" s="1047"/>
    </row>
    <row r="2" spans="1:11" ht="13.5" thickBot="1"/>
    <row r="3" spans="1:11" ht="25.5" customHeight="1" thickTop="1">
      <c r="A3" s="308"/>
      <c r="B3" s="308"/>
      <c r="C3" s="1048" t="s">
        <v>709</v>
      </c>
      <c r="D3" s="1049"/>
      <c r="E3" s="1050"/>
      <c r="F3" s="1051" t="s">
        <v>710</v>
      </c>
      <c r="G3" s="1051"/>
      <c r="H3" s="1051"/>
      <c r="I3" s="1052" t="s">
        <v>711</v>
      </c>
      <c r="J3" s="1053"/>
      <c r="K3" s="1053"/>
    </row>
    <row r="4" spans="1:11" ht="25.5">
      <c r="A4" s="309" t="s">
        <v>361</v>
      </c>
      <c r="B4" s="310" t="s">
        <v>1</v>
      </c>
      <c r="C4" s="303" t="s">
        <v>712</v>
      </c>
      <c r="D4" s="303" t="s">
        <v>713</v>
      </c>
      <c r="E4" s="303" t="s">
        <v>714</v>
      </c>
      <c r="F4" s="310" t="s">
        <v>715</v>
      </c>
      <c r="G4" s="310" t="s">
        <v>716</v>
      </c>
      <c r="H4" s="310" t="s">
        <v>717</v>
      </c>
      <c r="I4" s="309" t="s">
        <v>718</v>
      </c>
      <c r="J4" s="310" t="s">
        <v>716</v>
      </c>
      <c r="K4" s="310" t="s">
        <v>717</v>
      </c>
    </row>
    <row r="5" spans="1:11">
      <c r="A5" s="304">
        <v>1801</v>
      </c>
      <c r="B5" s="304" t="s">
        <v>687</v>
      </c>
      <c r="C5" s="311">
        <v>1</v>
      </c>
      <c r="D5" s="311">
        <v>44</v>
      </c>
      <c r="E5" s="311">
        <v>44</v>
      </c>
      <c r="F5" s="304">
        <v>0</v>
      </c>
      <c r="G5" s="304">
        <v>0</v>
      </c>
      <c r="H5" s="304">
        <v>0</v>
      </c>
      <c r="I5" s="304">
        <v>0</v>
      </c>
      <c r="J5" s="304">
        <v>0</v>
      </c>
      <c r="K5" s="304">
        <v>0</v>
      </c>
    </row>
    <row r="6" spans="1:11">
      <c r="A6" s="304">
        <v>1802</v>
      </c>
      <c r="B6" s="304" t="s">
        <v>688</v>
      </c>
      <c r="C6" s="311">
        <v>4</v>
      </c>
      <c r="D6" s="311">
        <v>139</v>
      </c>
      <c r="E6" s="311">
        <v>114</v>
      </c>
      <c r="F6" s="304">
        <v>0</v>
      </c>
      <c r="G6" s="304">
        <v>0</v>
      </c>
      <c r="H6" s="304">
        <v>0</v>
      </c>
      <c r="I6" s="304">
        <v>0</v>
      </c>
      <c r="J6" s="304">
        <v>0</v>
      </c>
      <c r="K6" s="304">
        <v>0</v>
      </c>
    </row>
    <row r="7" spans="1:11">
      <c r="A7" s="304">
        <v>1803</v>
      </c>
      <c r="B7" s="304" t="s">
        <v>689</v>
      </c>
      <c r="C7" s="311">
        <v>2</v>
      </c>
      <c r="D7" s="311">
        <v>73</v>
      </c>
      <c r="E7" s="311">
        <v>89</v>
      </c>
      <c r="F7" s="304">
        <v>0</v>
      </c>
      <c r="G7" s="304">
        <v>0</v>
      </c>
      <c r="H7" s="304">
        <v>0</v>
      </c>
      <c r="I7" s="304">
        <v>0</v>
      </c>
      <c r="J7" s="304">
        <v>0</v>
      </c>
      <c r="K7" s="304">
        <v>0</v>
      </c>
    </row>
    <row r="8" spans="1:11">
      <c r="A8" s="304">
        <v>1804</v>
      </c>
      <c r="B8" s="304" t="s">
        <v>690</v>
      </c>
      <c r="C8" s="311">
        <v>3</v>
      </c>
      <c r="D8" s="311">
        <v>105</v>
      </c>
      <c r="E8" s="311">
        <v>111</v>
      </c>
      <c r="F8" s="304">
        <v>0</v>
      </c>
      <c r="G8" s="304">
        <v>0</v>
      </c>
      <c r="H8" s="304">
        <v>0</v>
      </c>
      <c r="I8" s="304">
        <v>1</v>
      </c>
      <c r="J8" s="304">
        <v>9</v>
      </c>
      <c r="K8" s="304">
        <v>9</v>
      </c>
    </row>
    <row r="9" spans="1:11">
      <c r="A9" s="304">
        <v>1805</v>
      </c>
      <c r="B9" s="304" t="s">
        <v>691</v>
      </c>
      <c r="C9" s="311">
        <v>3</v>
      </c>
      <c r="D9" s="311">
        <v>98</v>
      </c>
      <c r="E9" s="311">
        <v>105</v>
      </c>
      <c r="F9" s="304">
        <v>0</v>
      </c>
      <c r="G9" s="304">
        <v>0</v>
      </c>
      <c r="H9" s="304">
        <v>0</v>
      </c>
      <c r="I9" s="304">
        <v>0</v>
      </c>
      <c r="J9" s="304">
        <v>0</v>
      </c>
      <c r="K9" s="304">
        <v>0</v>
      </c>
    </row>
    <row r="10" spans="1:11">
      <c r="A10" s="304">
        <v>1806</v>
      </c>
      <c r="B10" s="304" t="s">
        <v>692</v>
      </c>
      <c r="C10" s="311">
        <v>3</v>
      </c>
      <c r="D10" s="311">
        <v>126</v>
      </c>
      <c r="E10" s="311">
        <v>141</v>
      </c>
      <c r="F10" s="304">
        <v>0</v>
      </c>
      <c r="G10" s="304">
        <v>0</v>
      </c>
      <c r="H10" s="304">
        <v>0</v>
      </c>
      <c r="I10" s="304">
        <v>0</v>
      </c>
      <c r="J10" s="304">
        <v>0</v>
      </c>
      <c r="K10" s="304">
        <v>0</v>
      </c>
    </row>
    <row r="11" spans="1:11">
      <c r="A11" s="304">
        <v>1807</v>
      </c>
      <c r="B11" s="304" t="s">
        <v>693</v>
      </c>
      <c r="C11" s="311">
        <v>3</v>
      </c>
      <c r="D11" s="311">
        <v>100</v>
      </c>
      <c r="E11" s="311">
        <v>108</v>
      </c>
      <c r="F11" s="304">
        <v>0</v>
      </c>
      <c r="G11" s="304">
        <v>0</v>
      </c>
      <c r="H11" s="304">
        <v>0</v>
      </c>
      <c r="I11" s="304">
        <v>0</v>
      </c>
      <c r="J11" s="304">
        <v>0</v>
      </c>
      <c r="K11" s="304">
        <v>0</v>
      </c>
    </row>
    <row r="12" spans="1:11">
      <c r="A12" s="304">
        <v>1808</v>
      </c>
      <c r="B12" s="304" t="s">
        <v>694</v>
      </c>
      <c r="C12" s="311">
        <v>3</v>
      </c>
      <c r="D12" s="311">
        <v>121</v>
      </c>
      <c r="E12" s="311">
        <v>133</v>
      </c>
      <c r="F12" s="304">
        <v>0</v>
      </c>
      <c r="G12" s="304">
        <v>0</v>
      </c>
      <c r="H12" s="304">
        <v>0</v>
      </c>
      <c r="I12" s="304">
        <v>0</v>
      </c>
      <c r="J12" s="304">
        <v>0</v>
      </c>
      <c r="K12" s="304">
        <v>0</v>
      </c>
    </row>
    <row r="13" spans="1:11">
      <c r="A13" s="304">
        <v>1809</v>
      </c>
      <c r="B13" s="304" t="s">
        <v>695</v>
      </c>
      <c r="C13" s="311">
        <v>4</v>
      </c>
      <c r="D13" s="311">
        <v>124</v>
      </c>
      <c r="E13" s="311">
        <v>136</v>
      </c>
      <c r="F13" s="304">
        <v>0</v>
      </c>
      <c r="G13" s="304">
        <v>0</v>
      </c>
      <c r="H13" s="304">
        <v>0</v>
      </c>
      <c r="I13" s="304">
        <v>0</v>
      </c>
      <c r="J13" s="304">
        <v>0</v>
      </c>
      <c r="K13" s="304">
        <v>0</v>
      </c>
    </row>
    <row r="14" spans="1:11">
      <c r="A14" s="304">
        <v>1810</v>
      </c>
      <c r="B14" s="304" t="s">
        <v>696</v>
      </c>
      <c r="C14" s="311">
        <v>1</v>
      </c>
      <c r="D14" s="311">
        <v>69</v>
      </c>
      <c r="E14" s="311">
        <v>75</v>
      </c>
      <c r="F14" s="304">
        <v>0</v>
      </c>
      <c r="G14" s="304">
        <v>0</v>
      </c>
      <c r="H14" s="304">
        <v>0</v>
      </c>
      <c r="I14" s="304">
        <v>0</v>
      </c>
      <c r="J14" s="304">
        <v>0</v>
      </c>
      <c r="K14" s="304">
        <v>0</v>
      </c>
    </row>
    <row r="15" spans="1:11">
      <c r="A15" s="304">
        <v>1811</v>
      </c>
      <c r="B15" s="304" t="s">
        <v>697</v>
      </c>
      <c r="C15" s="311">
        <v>3</v>
      </c>
      <c r="D15" s="311">
        <v>123</v>
      </c>
      <c r="E15" s="311">
        <v>133</v>
      </c>
      <c r="F15" s="304">
        <v>0</v>
      </c>
      <c r="G15" s="304">
        <v>0</v>
      </c>
      <c r="H15" s="304">
        <v>0</v>
      </c>
      <c r="I15" s="304">
        <v>0</v>
      </c>
      <c r="J15" s="304">
        <v>0</v>
      </c>
      <c r="K15" s="304">
        <v>0</v>
      </c>
    </row>
    <row r="16" spans="1:11">
      <c r="A16" s="304">
        <v>1812</v>
      </c>
      <c r="B16" s="304" t="s">
        <v>698</v>
      </c>
      <c r="C16" s="311">
        <v>2</v>
      </c>
      <c r="D16" s="311">
        <v>59</v>
      </c>
      <c r="E16" s="311">
        <v>68</v>
      </c>
      <c r="F16" s="304">
        <v>0</v>
      </c>
      <c r="G16" s="304">
        <v>0</v>
      </c>
      <c r="H16" s="304">
        <v>0</v>
      </c>
      <c r="I16" s="304">
        <v>0</v>
      </c>
      <c r="J16" s="304">
        <v>0</v>
      </c>
      <c r="K16" s="304">
        <v>0</v>
      </c>
    </row>
    <row r="17" spans="1:11">
      <c r="A17" s="304">
        <v>1813</v>
      </c>
      <c r="B17" s="304" t="s">
        <v>699</v>
      </c>
      <c r="C17" s="311">
        <v>2</v>
      </c>
      <c r="D17" s="311">
        <v>69</v>
      </c>
      <c r="E17" s="311">
        <v>72</v>
      </c>
      <c r="F17" s="304">
        <v>0</v>
      </c>
      <c r="G17" s="304">
        <v>0</v>
      </c>
      <c r="H17" s="304">
        <v>0</v>
      </c>
      <c r="I17" s="304">
        <v>0</v>
      </c>
      <c r="J17" s="304">
        <v>0</v>
      </c>
      <c r="K17" s="304">
        <v>0</v>
      </c>
    </row>
    <row r="18" spans="1:11">
      <c r="A18" s="304">
        <v>1814</v>
      </c>
      <c r="B18" s="304" t="s">
        <v>700</v>
      </c>
      <c r="C18" s="311">
        <v>4</v>
      </c>
      <c r="D18" s="311">
        <v>144</v>
      </c>
      <c r="E18" s="311">
        <v>146</v>
      </c>
      <c r="F18" s="304">
        <v>0</v>
      </c>
      <c r="G18" s="304">
        <v>0</v>
      </c>
      <c r="H18" s="304">
        <v>0</v>
      </c>
      <c r="I18" s="304">
        <v>0</v>
      </c>
      <c r="J18" s="304">
        <v>0</v>
      </c>
      <c r="K18" s="304">
        <v>0</v>
      </c>
    </row>
    <row r="19" spans="1:11">
      <c r="A19" s="304">
        <v>1815</v>
      </c>
      <c r="B19" s="304" t="s">
        <v>701</v>
      </c>
      <c r="C19" s="311">
        <v>2</v>
      </c>
      <c r="D19" s="311">
        <v>90</v>
      </c>
      <c r="E19" s="311">
        <v>103</v>
      </c>
      <c r="F19" s="304">
        <v>0</v>
      </c>
      <c r="G19" s="304">
        <v>0</v>
      </c>
      <c r="H19" s="304">
        <v>0</v>
      </c>
      <c r="I19" s="304">
        <v>0</v>
      </c>
      <c r="J19" s="304">
        <v>0</v>
      </c>
      <c r="K19" s="304">
        <v>0</v>
      </c>
    </row>
    <row r="20" spans="1:11">
      <c r="A20" s="304">
        <v>1816</v>
      </c>
      <c r="B20" s="304" t="s">
        <v>702</v>
      </c>
      <c r="C20" s="311">
        <v>9</v>
      </c>
      <c r="D20" s="311">
        <v>307</v>
      </c>
      <c r="E20" s="311">
        <v>320</v>
      </c>
      <c r="F20" s="304">
        <v>0</v>
      </c>
      <c r="G20" s="304">
        <v>0</v>
      </c>
      <c r="H20" s="304">
        <v>0</v>
      </c>
      <c r="I20" s="304">
        <v>0</v>
      </c>
      <c r="J20" s="304">
        <v>0</v>
      </c>
      <c r="K20" s="304">
        <v>0</v>
      </c>
    </row>
    <row r="21" spans="1:11">
      <c r="A21" s="304">
        <v>1817</v>
      </c>
      <c r="B21" s="304" t="s">
        <v>703</v>
      </c>
      <c r="C21" s="311">
        <v>2</v>
      </c>
      <c r="D21" s="311">
        <v>69</v>
      </c>
      <c r="E21" s="311">
        <v>79</v>
      </c>
      <c r="F21" s="304">
        <v>0</v>
      </c>
      <c r="G21" s="304">
        <v>0</v>
      </c>
      <c r="H21" s="304">
        <v>0</v>
      </c>
      <c r="I21" s="304">
        <v>0</v>
      </c>
      <c r="J21" s="304">
        <v>0</v>
      </c>
      <c r="K21" s="304">
        <v>0</v>
      </c>
    </row>
    <row r="22" spans="1:11">
      <c r="A22" s="304">
        <v>1818</v>
      </c>
      <c r="B22" s="304" t="s">
        <v>704</v>
      </c>
      <c r="C22" s="311">
        <v>4</v>
      </c>
      <c r="D22" s="311">
        <v>154</v>
      </c>
      <c r="E22" s="311">
        <v>169</v>
      </c>
      <c r="F22" s="304">
        <v>0</v>
      </c>
      <c r="G22" s="304">
        <v>0</v>
      </c>
      <c r="H22" s="304">
        <v>0</v>
      </c>
      <c r="I22" s="304">
        <v>0</v>
      </c>
      <c r="J22" s="304">
        <v>0</v>
      </c>
      <c r="K22" s="304">
        <v>0</v>
      </c>
    </row>
    <row r="23" spans="1:11">
      <c r="A23" s="304">
        <v>1819</v>
      </c>
      <c r="B23" s="304" t="s">
        <v>705</v>
      </c>
      <c r="C23" s="311">
        <v>2</v>
      </c>
      <c r="D23" s="311">
        <v>78</v>
      </c>
      <c r="E23" s="311">
        <v>85</v>
      </c>
      <c r="F23" s="304">
        <v>0</v>
      </c>
      <c r="G23" s="304">
        <v>0</v>
      </c>
      <c r="H23" s="304">
        <v>0</v>
      </c>
      <c r="I23" s="304">
        <v>0</v>
      </c>
      <c r="J23" s="304">
        <v>0</v>
      </c>
      <c r="K23" s="304">
        <v>0</v>
      </c>
    </row>
    <row r="24" spans="1:11">
      <c r="A24" s="304">
        <v>1820</v>
      </c>
      <c r="B24" s="304" t="s">
        <v>706</v>
      </c>
      <c r="C24" s="311">
        <v>3</v>
      </c>
      <c r="D24" s="311">
        <v>109</v>
      </c>
      <c r="E24" s="311">
        <v>126</v>
      </c>
      <c r="F24" s="304">
        <v>0</v>
      </c>
      <c r="G24" s="304">
        <v>0</v>
      </c>
      <c r="H24" s="304">
        <v>0</v>
      </c>
      <c r="I24" s="304">
        <v>0</v>
      </c>
      <c r="J24" s="304">
        <v>0</v>
      </c>
      <c r="K24" s="304">
        <v>0</v>
      </c>
    </row>
    <row r="25" spans="1:11">
      <c r="A25" s="304">
        <v>1821</v>
      </c>
      <c r="B25" s="304" t="s">
        <v>707</v>
      </c>
      <c r="C25" s="311">
        <v>2</v>
      </c>
      <c r="D25" s="311">
        <v>72</v>
      </c>
      <c r="E25" s="311">
        <v>78</v>
      </c>
      <c r="F25" s="304">
        <v>0</v>
      </c>
      <c r="G25" s="304">
        <v>0</v>
      </c>
      <c r="H25" s="304">
        <v>0</v>
      </c>
      <c r="I25" s="304">
        <v>0</v>
      </c>
      <c r="J25" s="304">
        <v>0</v>
      </c>
      <c r="K25" s="304">
        <v>0</v>
      </c>
    </row>
    <row r="26" spans="1:11">
      <c r="A26" s="304">
        <v>1861</v>
      </c>
      <c r="B26" s="304" t="s">
        <v>719</v>
      </c>
      <c r="C26" s="311">
        <v>2</v>
      </c>
      <c r="D26" s="311">
        <v>70</v>
      </c>
      <c r="E26" s="311">
        <v>82</v>
      </c>
      <c r="F26" s="304">
        <v>0</v>
      </c>
      <c r="G26" s="304">
        <v>0</v>
      </c>
      <c r="H26" s="304">
        <v>0</v>
      </c>
      <c r="I26" s="304">
        <v>0</v>
      </c>
      <c r="J26" s="304">
        <v>0</v>
      </c>
      <c r="K26" s="304">
        <v>0</v>
      </c>
    </row>
    <row r="27" spans="1:11">
      <c r="A27" s="304">
        <v>1862</v>
      </c>
      <c r="B27" s="304" t="s">
        <v>720</v>
      </c>
      <c r="C27" s="311">
        <v>1</v>
      </c>
      <c r="D27" s="311">
        <v>44</v>
      </c>
      <c r="E27" s="311">
        <v>49</v>
      </c>
      <c r="F27" s="304">
        <v>0</v>
      </c>
      <c r="G27" s="304">
        <v>0</v>
      </c>
      <c r="H27" s="304">
        <v>0</v>
      </c>
      <c r="I27" s="304">
        <v>0</v>
      </c>
      <c r="J27" s="304">
        <v>0</v>
      </c>
      <c r="K27" s="304">
        <v>0</v>
      </c>
    </row>
    <row r="28" spans="1:11">
      <c r="A28" s="304">
        <v>1863</v>
      </c>
      <c r="B28" s="304" t="s">
        <v>721</v>
      </c>
      <c r="C28" s="311">
        <v>1</v>
      </c>
      <c r="D28" s="311">
        <v>55</v>
      </c>
      <c r="E28" s="311">
        <v>59</v>
      </c>
      <c r="F28" s="304">
        <v>1</v>
      </c>
      <c r="G28" s="304">
        <v>27</v>
      </c>
      <c r="H28" s="304">
        <v>40</v>
      </c>
      <c r="I28" s="304">
        <v>0</v>
      </c>
      <c r="J28" s="304">
        <v>0</v>
      </c>
      <c r="K28" s="304">
        <v>0</v>
      </c>
    </row>
    <row r="29" spans="1:11">
      <c r="A29" s="304">
        <v>1864</v>
      </c>
      <c r="B29" s="304" t="s">
        <v>722</v>
      </c>
      <c r="C29" s="311">
        <v>1</v>
      </c>
      <c r="D29" s="311">
        <v>56</v>
      </c>
      <c r="E29" s="311">
        <v>63</v>
      </c>
      <c r="F29" s="304">
        <v>0</v>
      </c>
      <c r="G29" s="304">
        <v>0</v>
      </c>
      <c r="H29" s="304">
        <v>0</v>
      </c>
      <c r="I29" s="304">
        <v>0</v>
      </c>
      <c r="J29" s="304">
        <v>0</v>
      </c>
      <c r="K29" s="304">
        <v>0</v>
      </c>
    </row>
    <row r="30" spans="1:11">
      <c r="A30" s="304"/>
      <c r="B30" s="304" t="s">
        <v>291</v>
      </c>
      <c r="C30" s="311">
        <v>67</v>
      </c>
      <c r="D30" s="311">
        <v>2498</v>
      </c>
      <c r="E30" s="311">
        <v>2688</v>
      </c>
      <c r="F30" s="304">
        <v>1</v>
      </c>
      <c r="G30" s="304">
        <v>27</v>
      </c>
      <c r="H30" s="304">
        <v>40</v>
      </c>
      <c r="I30" s="304">
        <v>1</v>
      </c>
      <c r="J30" s="304">
        <v>9</v>
      </c>
      <c r="K30" s="304">
        <v>9</v>
      </c>
    </row>
  </sheetData>
  <autoFilter ref="A4:H4">
    <filterColumn colId="2"/>
    <filterColumn colId="3"/>
    <filterColumn colId="4"/>
    <sortState ref="A403:Q609">
      <sortCondition ref="A402"/>
    </sortState>
  </autoFilter>
  <mergeCells count="5">
    <mergeCell ref="A1:H1"/>
    <mergeCell ref="I1:K1"/>
    <mergeCell ref="C3:E3"/>
    <mergeCell ref="F3:H3"/>
    <mergeCell ref="I3:K3"/>
  </mergeCells>
  <pageMargins left="0.75" right="0.75" top="1" bottom="1" header="0.5" footer="0.5"/>
  <pageSetup orientation="portrait" horizontalDpi="300" verticalDpi="300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>
  <dimension ref="A1:BC73"/>
  <sheetViews>
    <sheetView zoomScaleNormal="100" workbookViewId="0">
      <pane xSplit="2" ySplit="1" topLeftCell="C32" activePane="bottomRight" state="frozen"/>
      <selection pane="topRight" activeCell="C1" sqref="C1"/>
      <selection pane="bottomLeft" activeCell="A2" sqref="A2"/>
      <selection pane="bottomRight" activeCell="A39" sqref="A39"/>
    </sheetView>
  </sheetViews>
  <sheetFormatPr defaultRowHeight="15"/>
  <cols>
    <col min="1" max="1" width="24" style="283" customWidth="1"/>
    <col min="2" max="2" width="24.7109375" style="263" customWidth="1"/>
    <col min="3" max="3" width="19.7109375" style="263" customWidth="1"/>
    <col min="4" max="4" width="14.85546875" style="252" customWidth="1"/>
    <col min="5" max="5" width="14.85546875" style="263" customWidth="1"/>
    <col min="6" max="6" width="14.140625" style="252" customWidth="1"/>
    <col min="7" max="7" width="34.28515625" style="252" customWidth="1"/>
    <col min="8" max="8" width="12.5703125" style="263" customWidth="1"/>
    <col min="9" max="9" width="14" style="263" customWidth="1"/>
    <col min="10" max="10" width="14.42578125" style="263" customWidth="1"/>
    <col min="11" max="11" width="18.7109375" style="263" customWidth="1"/>
    <col min="12" max="12" width="40.7109375" style="252" customWidth="1"/>
    <col min="13" max="13" width="60.28515625" style="252" customWidth="1"/>
    <col min="14" max="14" width="27.7109375" style="263" customWidth="1"/>
    <col min="15" max="15" width="16.7109375" style="263" customWidth="1"/>
    <col min="16" max="16" width="16.140625" style="263" customWidth="1"/>
    <col min="17" max="17" width="25.42578125" style="252" customWidth="1"/>
    <col min="18" max="18" width="25.28515625" style="252" customWidth="1"/>
    <col min="19" max="19" width="21.42578125" style="263" customWidth="1"/>
    <col min="20" max="20" width="21.42578125" style="252" customWidth="1"/>
    <col min="21" max="21" width="25" style="263" customWidth="1"/>
    <col min="22" max="22" width="64.5703125" style="263" customWidth="1"/>
    <col min="23" max="24" width="17.140625" style="252" customWidth="1"/>
    <col min="25" max="25" width="18.85546875" style="252" customWidth="1"/>
    <col min="26" max="26" width="12.42578125" style="252" customWidth="1"/>
    <col min="27" max="27" width="16.85546875" style="252" customWidth="1"/>
    <col min="28" max="28" width="12.140625" style="252" customWidth="1"/>
    <col min="29" max="29" width="15" style="252" customWidth="1"/>
    <col min="30" max="30" width="24.42578125" style="252" customWidth="1"/>
    <col min="31" max="31" width="18.28515625" style="263" customWidth="1"/>
    <col min="32" max="32" width="17" style="252" customWidth="1"/>
    <col min="33" max="33" width="22.7109375" style="263" customWidth="1"/>
    <col min="34" max="34" width="22.5703125" style="252" customWidth="1"/>
    <col min="35" max="35" width="18.85546875" style="263" customWidth="1"/>
    <col min="36" max="36" width="40.7109375" style="252" customWidth="1"/>
    <col min="37" max="37" width="62.140625" style="252" customWidth="1"/>
    <col min="38" max="39" width="40.7109375" style="263" customWidth="1"/>
    <col min="40" max="44" width="40.7109375" style="252" customWidth="1"/>
    <col min="45" max="45" width="40.7109375" style="263" customWidth="1"/>
    <col min="46" max="54" width="40.7109375" style="252" customWidth="1"/>
    <col min="55" max="55" width="40.7109375" style="263" customWidth="1"/>
    <col min="56" max="58" width="40.7109375" style="252" customWidth="1"/>
    <col min="59" max="64" width="30.140625" style="252" customWidth="1"/>
    <col min="65" max="16384" width="9.140625" style="252"/>
  </cols>
  <sheetData>
    <row r="1" spans="1:39" ht="79.5" thickBot="1">
      <c r="A1" s="241" t="s">
        <v>470</v>
      </c>
      <c r="B1" s="242" t="s">
        <v>1</v>
      </c>
      <c r="C1" s="243" t="s">
        <v>471</v>
      </c>
      <c r="D1" s="244" t="s">
        <v>472</v>
      </c>
      <c r="E1" s="244" t="s">
        <v>473</v>
      </c>
      <c r="F1" s="244" t="s">
        <v>474</v>
      </c>
      <c r="G1" s="244" t="s">
        <v>475</v>
      </c>
      <c r="H1" s="244" t="s">
        <v>476</v>
      </c>
      <c r="I1" s="244" t="s">
        <v>477</v>
      </c>
      <c r="J1" s="244" t="s">
        <v>478</v>
      </c>
      <c r="K1" s="244" t="s">
        <v>479</v>
      </c>
      <c r="L1" s="245" t="s">
        <v>480</v>
      </c>
      <c r="M1" s="246" t="s">
        <v>481</v>
      </c>
      <c r="N1" s="247" t="s">
        <v>482</v>
      </c>
      <c r="O1" s="248" t="s">
        <v>483</v>
      </c>
      <c r="P1" s="249" t="s">
        <v>484</v>
      </c>
      <c r="Q1" s="249" t="s">
        <v>485</v>
      </c>
      <c r="R1" s="249" t="s">
        <v>486</v>
      </c>
      <c r="S1" s="250" t="s">
        <v>487</v>
      </c>
      <c r="T1" s="250" t="s">
        <v>488</v>
      </c>
      <c r="U1" s="245" t="s">
        <v>489</v>
      </c>
      <c r="V1" s="246" t="s">
        <v>490</v>
      </c>
      <c r="W1" s="244" t="s">
        <v>491</v>
      </c>
      <c r="X1" s="251" t="s">
        <v>492</v>
      </c>
      <c r="Y1" s="244" t="s">
        <v>493</v>
      </c>
      <c r="Z1" s="244" t="s">
        <v>494</v>
      </c>
      <c r="AA1" s="244" t="s">
        <v>495</v>
      </c>
      <c r="AB1" s="244" t="s">
        <v>496</v>
      </c>
      <c r="AC1" s="251" t="s">
        <v>497</v>
      </c>
      <c r="AD1" s="244" t="s">
        <v>498</v>
      </c>
      <c r="AE1" s="244" t="s">
        <v>499</v>
      </c>
      <c r="AF1" s="244" t="s">
        <v>500</v>
      </c>
      <c r="AG1" s="244" t="s">
        <v>501</v>
      </c>
      <c r="AH1" s="244" t="s">
        <v>502</v>
      </c>
      <c r="AI1" s="251" t="s">
        <v>503</v>
      </c>
      <c r="AJ1" s="244" t="s">
        <v>504</v>
      </c>
      <c r="AK1" s="244" t="s">
        <v>505</v>
      </c>
      <c r="AL1" s="244" t="s">
        <v>506</v>
      </c>
      <c r="AM1" s="251" t="s">
        <v>507</v>
      </c>
    </row>
    <row r="2" spans="1:39">
      <c r="A2" s="253" t="s">
        <v>508</v>
      </c>
      <c r="B2" s="254" t="s">
        <v>4</v>
      </c>
      <c r="C2" s="254" t="s">
        <v>509</v>
      </c>
      <c r="D2" s="254">
        <v>0</v>
      </c>
      <c r="E2" s="254">
        <v>10</v>
      </c>
      <c r="F2" s="254">
        <v>25</v>
      </c>
      <c r="G2" s="254"/>
      <c r="H2" s="254">
        <v>0</v>
      </c>
      <c r="I2" s="254">
        <v>1</v>
      </c>
      <c r="J2" s="254">
        <v>2</v>
      </c>
      <c r="K2" s="254">
        <v>20</v>
      </c>
      <c r="L2" s="1226">
        <v>0</v>
      </c>
      <c r="M2" s="255"/>
      <c r="N2" s="254">
        <v>0</v>
      </c>
      <c r="O2" s="254"/>
      <c r="P2" s="254">
        <v>35</v>
      </c>
      <c r="Q2" s="254">
        <v>16</v>
      </c>
      <c r="R2" s="254">
        <v>19</v>
      </c>
      <c r="S2" s="254">
        <v>0</v>
      </c>
      <c r="T2" s="254">
        <v>0</v>
      </c>
      <c r="U2" s="254">
        <v>1</v>
      </c>
      <c r="V2" s="254"/>
      <c r="W2" s="254">
        <v>12</v>
      </c>
      <c r="X2" s="254">
        <v>23</v>
      </c>
      <c r="Y2" s="254">
        <v>0</v>
      </c>
      <c r="Z2" s="254">
        <v>5</v>
      </c>
      <c r="AA2" s="254">
        <v>13</v>
      </c>
      <c r="AB2" s="254">
        <v>9</v>
      </c>
      <c r="AC2" s="254">
        <v>8</v>
      </c>
      <c r="AD2" s="254">
        <v>0</v>
      </c>
      <c r="AE2" s="254">
        <v>0</v>
      </c>
      <c r="AF2" s="254">
        <v>4</v>
      </c>
      <c r="AG2" s="254">
        <v>17</v>
      </c>
      <c r="AH2" s="254">
        <v>14</v>
      </c>
      <c r="AI2" s="254">
        <v>0</v>
      </c>
      <c r="AJ2" s="254">
        <v>14</v>
      </c>
      <c r="AK2" s="254" t="s">
        <v>510</v>
      </c>
      <c r="AL2" s="254">
        <v>0</v>
      </c>
      <c r="AM2" s="254">
        <v>3</v>
      </c>
    </row>
    <row r="3" spans="1:39" ht="15.75">
      <c r="A3" s="260" t="s">
        <v>523</v>
      </c>
      <c r="B3" s="258" t="s">
        <v>4</v>
      </c>
      <c r="C3" s="258" t="s">
        <v>524</v>
      </c>
      <c r="D3" s="258">
        <v>11</v>
      </c>
      <c r="E3" s="258">
        <v>28</v>
      </c>
      <c r="F3" s="258">
        <v>5</v>
      </c>
      <c r="G3" s="258"/>
      <c r="H3" s="258">
        <v>0</v>
      </c>
      <c r="I3" s="258">
        <v>0</v>
      </c>
      <c r="J3" s="258">
        <v>2</v>
      </c>
      <c r="K3" s="255">
        <v>0</v>
      </c>
      <c r="L3" s="255">
        <v>3</v>
      </c>
      <c r="M3" s="255" t="s">
        <v>525</v>
      </c>
      <c r="N3" s="258">
        <v>1</v>
      </c>
      <c r="O3" s="258"/>
      <c r="P3" s="258">
        <v>44</v>
      </c>
      <c r="Q3" s="258">
        <v>17</v>
      </c>
      <c r="R3" s="258">
        <v>27</v>
      </c>
      <c r="S3" s="258">
        <v>0</v>
      </c>
      <c r="T3" s="258">
        <v>0</v>
      </c>
      <c r="U3" s="258">
        <v>1</v>
      </c>
      <c r="V3" s="258"/>
      <c r="W3" s="258">
        <v>7</v>
      </c>
      <c r="X3" s="258">
        <v>37</v>
      </c>
      <c r="Y3" s="259">
        <v>0</v>
      </c>
      <c r="Z3" s="258">
        <v>26</v>
      </c>
      <c r="AA3" s="258">
        <v>16</v>
      </c>
      <c r="AB3" s="258">
        <v>2</v>
      </c>
      <c r="AC3" s="258">
        <v>0</v>
      </c>
      <c r="AD3" s="258">
        <v>0</v>
      </c>
      <c r="AE3" s="258">
        <v>0</v>
      </c>
      <c r="AF3" s="258">
        <v>3</v>
      </c>
      <c r="AG3" s="258">
        <v>19</v>
      </c>
      <c r="AH3" s="258">
        <v>12</v>
      </c>
      <c r="AI3" s="258">
        <v>10</v>
      </c>
      <c r="AJ3" s="258">
        <v>8</v>
      </c>
      <c r="AK3" s="258" t="s">
        <v>526</v>
      </c>
      <c r="AL3" s="258">
        <v>0</v>
      </c>
      <c r="AM3" s="258">
        <v>1</v>
      </c>
    </row>
    <row r="4" spans="1:39" ht="15.75">
      <c r="A4" s="260" t="s">
        <v>527</v>
      </c>
      <c r="B4" s="258" t="s">
        <v>111</v>
      </c>
      <c r="C4" s="258" t="s">
        <v>524</v>
      </c>
      <c r="D4" s="258">
        <v>19</v>
      </c>
      <c r="E4" s="258">
        <v>14</v>
      </c>
      <c r="F4" s="258">
        <v>0</v>
      </c>
      <c r="G4" s="258"/>
      <c r="H4" s="258">
        <v>1</v>
      </c>
      <c r="I4" s="258">
        <v>0</v>
      </c>
      <c r="J4" s="258">
        <v>3</v>
      </c>
      <c r="K4" s="258">
        <v>2</v>
      </c>
      <c r="L4" s="258">
        <v>1</v>
      </c>
      <c r="M4" s="258" t="s">
        <v>528</v>
      </c>
      <c r="N4" s="258">
        <v>4</v>
      </c>
      <c r="O4" s="258"/>
      <c r="P4" s="258">
        <v>36</v>
      </c>
      <c r="Q4" s="258">
        <v>21</v>
      </c>
      <c r="R4" s="258">
        <v>19</v>
      </c>
      <c r="S4" s="258">
        <v>3</v>
      </c>
      <c r="T4" s="258">
        <v>0</v>
      </c>
      <c r="U4" s="258">
        <v>0</v>
      </c>
      <c r="V4" s="258"/>
      <c r="W4" s="258">
        <v>30</v>
      </c>
      <c r="X4" s="258">
        <v>10</v>
      </c>
      <c r="Y4" s="259">
        <v>0</v>
      </c>
      <c r="Z4" s="258">
        <v>20</v>
      </c>
      <c r="AA4" s="258">
        <v>13</v>
      </c>
      <c r="AB4" s="258">
        <v>4</v>
      </c>
      <c r="AC4" s="258">
        <v>3</v>
      </c>
      <c r="AD4" s="258">
        <v>0</v>
      </c>
      <c r="AE4" s="258">
        <v>0</v>
      </c>
      <c r="AF4" s="258">
        <v>7</v>
      </c>
      <c r="AG4" s="258">
        <v>14</v>
      </c>
      <c r="AH4" s="258">
        <v>14</v>
      </c>
      <c r="AI4" s="258">
        <v>5</v>
      </c>
      <c r="AJ4" s="259">
        <v>13</v>
      </c>
      <c r="AK4" s="258" t="s">
        <v>529</v>
      </c>
      <c r="AL4" s="258">
        <v>1</v>
      </c>
      <c r="AM4" s="258">
        <v>2</v>
      </c>
    </row>
    <row r="5" spans="1:39" ht="15.75">
      <c r="A5" s="260" t="s">
        <v>530</v>
      </c>
      <c r="B5" s="258" t="s">
        <v>111</v>
      </c>
      <c r="C5" s="258" t="s">
        <v>524</v>
      </c>
      <c r="D5" s="258">
        <v>15</v>
      </c>
      <c r="E5" s="258">
        <v>23</v>
      </c>
      <c r="F5" s="258">
        <v>3</v>
      </c>
      <c r="G5" s="258"/>
      <c r="H5" s="258">
        <v>0</v>
      </c>
      <c r="I5" s="258">
        <v>0</v>
      </c>
      <c r="J5" s="258">
        <v>0</v>
      </c>
      <c r="K5" s="258">
        <v>2</v>
      </c>
      <c r="L5" s="258">
        <v>1</v>
      </c>
      <c r="M5" s="258" t="s">
        <v>531</v>
      </c>
      <c r="N5" s="258">
        <v>2</v>
      </c>
      <c r="O5" s="258"/>
      <c r="P5" s="258">
        <v>40</v>
      </c>
      <c r="Q5" s="258">
        <v>20</v>
      </c>
      <c r="R5" s="258">
        <v>21</v>
      </c>
      <c r="S5" s="258">
        <v>1</v>
      </c>
      <c r="T5" s="258">
        <v>0</v>
      </c>
      <c r="U5" s="258">
        <v>1</v>
      </c>
      <c r="V5" s="258"/>
      <c r="W5" s="258">
        <v>10</v>
      </c>
      <c r="X5" s="258">
        <v>31</v>
      </c>
      <c r="Y5" s="259">
        <v>0</v>
      </c>
      <c r="Z5" s="258">
        <v>24</v>
      </c>
      <c r="AA5" s="258">
        <v>16</v>
      </c>
      <c r="AB5" s="258">
        <v>1</v>
      </c>
      <c r="AC5" s="258">
        <v>0</v>
      </c>
      <c r="AD5" s="258">
        <v>0</v>
      </c>
      <c r="AE5" s="258">
        <v>0</v>
      </c>
      <c r="AF5" s="258">
        <v>2</v>
      </c>
      <c r="AG5" s="258">
        <v>11</v>
      </c>
      <c r="AH5" s="258">
        <v>23</v>
      </c>
      <c r="AI5" s="258">
        <v>5</v>
      </c>
      <c r="AJ5" s="258">
        <v>11</v>
      </c>
      <c r="AK5" s="258" t="s">
        <v>532</v>
      </c>
      <c r="AL5" s="258">
        <v>0</v>
      </c>
      <c r="AM5" s="258">
        <v>1</v>
      </c>
    </row>
    <row r="6" spans="1:39">
      <c r="A6" s="253" t="s">
        <v>511</v>
      </c>
      <c r="B6" s="254" t="s">
        <v>111</v>
      </c>
      <c r="C6" s="254" t="s">
        <v>509</v>
      </c>
      <c r="D6" s="254">
        <v>0</v>
      </c>
      <c r="E6" s="254">
        <v>14</v>
      </c>
      <c r="F6" s="254">
        <v>22</v>
      </c>
      <c r="G6" s="254"/>
      <c r="H6" s="254">
        <v>0</v>
      </c>
      <c r="I6" s="254">
        <v>0</v>
      </c>
      <c r="J6" s="254">
        <v>4</v>
      </c>
      <c r="K6" s="254">
        <v>18</v>
      </c>
      <c r="L6" s="254">
        <v>0</v>
      </c>
      <c r="M6" s="255"/>
      <c r="N6" s="254">
        <v>0</v>
      </c>
      <c r="O6" s="254"/>
      <c r="P6" s="254">
        <v>33</v>
      </c>
      <c r="Q6" s="254">
        <v>14</v>
      </c>
      <c r="R6" s="254">
        <v>22</v>
      </c>
      <c r="S6" s="254">
        <v>3</v>
      </c>
      <c r="T6" s="254">
        <v>0</v>
      </c>
      <c r="U6" s="254">
        <v>0</v>
      </c>
      <c r="V6" s="254"/>
      <c r="W6" s="254">
        <v>13</v>
      </c>
      <c r="X6" s="254">
        <v>23</v>
      </c>
      <c r="Y6" s="254">
        <v>0</v>
      </c>
      <c r="Z6" s="254">
        <v>12</v>
      </c>
      <c r="AA6" s="254">
        <v>14</v>
      </c>
      <c r="AB6" s="254">
        <v>7</v>
      </c>
      <c r="AC6" s="254">
        <v>3</v>
      </c>
      <c r="AD6" s="254">
        <v>2</v>
      </c>
      <c r="AE6" s="254">
        <v>0</v>
      </c>
      <c r="AF6" s="254">
        <v>0</v>
      </c>
      <c r="AG6" s="254">
        <v>12</v>
      </c>
      <c r="AH6" s="254">
        <v>22</v>
      </c>
      <c r="AI6" s="254">
        <v>0</v>
      </c>
      <c r="AJ6" s="254">
        <v>0</v>
      </c>
      <c r="AK6" s="254"/>
      <c r="AL6" s="254">
        <v>0</v>
      </c>
      <c r="AM6" s="254">
        <v>3</v>
      </c>
    </row>
    <row r="7" spans="1:39" ht="15.75">
      <c r="A7" s="260" t="s">
        <v>614</v>
      </c>
      <c r="B7" s="258" t="s">
        <v>111</v>
      </c>
      <c r="C7" s="258" t="s">
        <v>615</v>
      </c>
      <c r="D7" s="258">
        <v>15</v>
      </c>
      <c r="E7" s="258">
        <v>15</v>
      </c>
      <c r="F7" s="258">
        <v>0</v>
      </c>
      <c r="G7" s="258"/>
      <c r="H7" s="258">
        <v>0</v>
      </c>
      <c r="I7" s="255">
        <v>0</v>
      </c>
      <c r="J7" s="255">
        <v>0</v>
      </c>
      <c r="K7" s="255">
        <v>0</v>
      </c>
      <c r="L7" s="255">
        <v>0</v>
      </c>
      <c r="M7" s="255"/>
      <c r="N7" s="258">
        <v>0</v>
      </c>
      <c r="O7" s="258"/>
      <c r="P7" s="258">
        <v>30</v>
      </c>
      <c r="Q7" s="258">
        <v>8</v>
      </c>
      <c r="R7" s="258">
        <v>22</v>
      </c>
      <c r="S7" s="258">
        <v>0</v>
      </c>
      <c r="T7" s="258">
        <v>0</v>
      </c>
      <c r="U7" s="258">
        <v>0</v>
      </c>
      <c r="V7" s="258"/>
      <c r="W7" s="258">
        <v>20</v>
      </c>
      <c r="X7" s="255">
        <v>10</v>
      </c>
      <c r="Y7" s="258">
        <v>0</v>
      </c>
      <c r="Z7" s="258">
        <v>13</v>
      </c>
      <c r="AA7" s="258">
        <v>15</v>
      </c>
      <c r="AB7" s="258">
        <v>2</v>
      </c>
      <c r="AC7" s="255">
        <v>0</v>
      </c>
      <c r="AD7" s="258">
        <v>0</v>
      </c>
      <c r="AE7" s="258">
        <v>1</v>
      </c>
      <c r="AF7" s="258">
        <v>8</v>
      </c>
      <c r="AG7" s="258">
        <v>21</v>
      </c>
      <c r="AH7" s="255">
        <v>0</v>
      </c>
      <c r="AI7" s="255">
        <v>0</v>
      </c>
      <c r="AJ7" s="258">
        <v>1</v>
      </c>
      <c r="AK7" s="258" t="s">
        <v>616</v>
      </c>
      <c r="AL7" s="258">
        <v>0</v>
      </c>
      <c r="AM7" s="255">
        <v>0</v>
      </c>
    </row>
    <row r="8" spans="1:39" ht="41.25" customHeight="1">
      <c r="A8" s="256" t="s">
        <v>512</v>
      </c>
      <c r="B8" s="257" t="s">
        <v>112</v>
      </c>
      <c r="C8" s="258" t="s">
        <v>509</v>
      </c>
      <c r="D8" s="258">
        <v>0</v>
      </c>
      <c r="E8" s="258">
        <v>27</v>
      </c>
      <c r="F8" s="258">
        <v>12</v>
      </c>
      <c r="G8" s="258"/>
      <c r="H8" s="258">
        <v>0</v>
      </c>
      <c r="I8" s="258">
        <v>0</v>
      </c>
      <c r="J8" s="258">
        <v>3</v>
      </c>
      <c r="K8" s="258">
        <v>2</v>
      </c>
      <c r="L8" s="258">
        <v>7</v>
      </c>
      <c r="M8" s="258" t="s">
        <v>513</v>
      </c>
      <c r="N8" s="258">
        <v>2</v>
      </c>
      <c r="O8" s="258"/>
      <c r="P8" s="258">
        <v>36</v>
      </c>
      <c r="Q8" s="258">
        <v>23</v>
      </c>
      <c r="R8" s="258">
        <v>16</v>
      </c>
      <c r="S8" s="258">
        <v>3</v>
      </c>
      <c r="T8" s="258">
        <v>0</v>
      </c>
      <c r="U8" s="258">
        <v>0</v>
      </c>
      <c r="V8" s="258"/>
      <c r="W8" s="258">
        <v>9</v>
      </c>
      <c r="X8" s="258">
        <v>30</v>
      </c>
      <c r="Y8" s="259">
        <v>0</v>
      </c>
      <c r="Z8" s="258">
        <v>15</v>
      </c>
      <c r="AA8" s="258">
        <v>16</v>
      </c>
      <c r="AB8" s="258">
        <v>7</v>
      </c>
      <c r="AC8" s="258">
        <v>1</v>
      </c>
      <c r="AD8" s="258">
        <v>0</v>
      </c>
      <c r="AE8" s="258">
        <v>0</v>
      </c>
      <c r="AF8" s="258">
        <v>6</v>
      </c>
      <c r="AG8" s="258">
        <v>10</v>
      </c>
      <c r="AH8" s="258">
        <v>21</v>
      </c>
      <c r="AI8" s="258">
        <v>2</v>
      </c>
      <c r="AJ8" s="259">
        <v>19</v>
      </c>
      <c r="AK8" s="258" t="s">
        <v>514</v>
      </c>
      <c r="AL8" s="258">
        <v>0</v>
      </c>
      <c r="AM8" s="258">
        <v>0</v>
      </c>
    </row>
    <row r="9" spans="1:39" ht="38.25" customHeight="1">
      <c r="A9" s="253" t="s">
        <v>141</v>
      </c>
      <c r="B9" s="254" t="s">
        <v>112</v>
      </c>
      <c r="C9" s="254" t="s">
        <v>524</v>
      </c>
      <c r="D9" s="254">
        <v>20</v>
      </c>
      <c r="E9" s="254">
        <v>12</v>
      </c>
      <c r="F9" s="254">
        <v>11</v>
      </c>
      <c r="G9" s="254"/>
      <c r="H9" s="254">
        <v>0</v>
      </c>
      <c r="I9" s="254">
        <v>0</v>
      </c>
      <c r="J9" s="254">
        <v>1</v>
      </c>
      <c r="K9" s="254">
        <v>1</v>
      </c>
      <c r="L9" s="255">
        <v>9</v>
      </c>
      <c r="M9" s="255" t="s">
        <v>533</v>
      </c>
      <c r="N9" s="254">
        <v>5</v>
      </c>
      <c r="O9" s="254"/>
      <c r="P9" s="254">
        <v>37</v>
      </c>
      <c r="Q9" s="254">
        <v>19</v>
      </c>
      <c r="R9" s="254">
        <v>24</v>
      </c>
      <c r="S9" s="254">
        <v>6</v>
      </c>
      <c r="T9" s="254">
        <v>0</v>
      </c>
      <c r="U9" s="254">
        <v>1</v>
      </c>
      <c r="V9" s="254"/>
      <c r="W9" s="254">
        <v>11</v>
      </c>
      <c r="X9" s="254">
        <v>32</v>
      </c>
      <c r="Y9" s="254">
        <v>0</v>
      </c>
      <c r="Z9" s="254">
        <v>18</v>
      </c>
      <c r="AA9" s="254">
        <v>21</v>
      </c>
      <c r="AB9" s="254">
        <v>4</v>
      </c>
      <c r="AC9" s="254">
        <v>0</v>
      </c>
      <c r="AD9" s="254">
        <v>1</v>
      </c>
      <c r="AE9" s="254">
        <v>1</v>
      </c>
      <c r="AF9" s="254">
        <v>12</v>
      </c>
      <c r="AG9" s="254">
        <v>23</v>
      </c>
      <c r="AH9" s="254">
        <v>6</v>
      </c>
      <c r="AI9" s="254">
        <v>0</v>
      </c>
      <c r="AJ9" s="254">
        <v>10</v>
      </c>
      <c r="AK9" s="254" t="s">
        <v>534</v>
      </c>
      <c r="AL9" s="254">
        <v>1</v>
      </c>
      <c r="AM9" s="254">
        <v>3</v>
      </c>
    </row>
    <row r="10" spans="1:39" ht="58.5" customHeight="1">
      <c r="A10" s="260" t="s">
        <v>153</v>
      </c>
      <c r="B10" s="258" t="s">
        <v>113</v>
      </c>
      <c r="C10" s="258" t="s">
        <v>615</v>
      </c>
      <c r="D10" s="258">
        <v>9</v>
      </c>
      <c r="E10" s="258">
        <v>38</v>
      </c>
      <c r="F10" s="258">
        <v>0</v>
      </c>
      <c r="G10" s="254"/>
      <c r="H10" s="254">
        <v>0</v>
      </c>
      <c r="I10" s="254">
        <v>0</v>
      </c>
      <c r="J10" s="254">
        <v>0</v>
      </c>
      <c r="K10" s="254">
        <v>0</v>
      </c>
      <c r="L10" s="254">
        <v>0</v>
      </c>
      <c r="M10" s="255"/>
      <c r="N10" s="258">
        <v>1</v>
      </c>
      <c r="O10" s="258"/>
      <c r="P10" s="258">
        <v>45</v>
      </c>
      <c r="Q10" s="258">
        <v>22</v>
      </c>
      <c r="R10" s="258">
        <v>25</v>
      </c>
      <c r="S10" s="258">
        <v>2</v>
      </c>
      <c r="T10" s="258">
        <v>0</v>
      </c>
      <c r="U10" s="258">
        <v>1</v>
      </c>
      <c r="V10" s="258" t="s">
        <v>617</v>
      </c>
      <c r="W10" s="258">
        <v>1</v>
      </c>
      <c r="X10" s="258">
        <v>46</v>
      </c>
      <c r="Y10" s="259">
        <v>0</v>
      </c>
      <c r="Z10" s="258">
        <v>40</v>
      </c>
      <c r="AA10" s="258">
        <v>6</v>
      </c>
      <c r="AB10" s="258">
        <v>1</v>
      </c>
      <c r="AC10" s="258">
        <v>0</v>
      </c>
      <c r="AD10" s="258">
        <v>0</v>
      </c>
      <c r="AE10" s="258">
        <v>0</v>
      </c>
      <c r="AF10" s="258">
        <v>2</v>
      </c>
      <c r="AG10" s="258">
        <v>8</v>
      </c>
      <c r="AH10" s="258">
        <v>37</v>
      </c>
      <c r="AI10" s="258">
        <v>0</v>
      </c>
      <c r="AJ10" s="259">
        <v>14</v>
      </c>
      <c r="AK10" s="258" t="s">
        <v>618</v>
      </c>
      <c r="AL10" s="258">
        <v>0</v>
      </c>
      <c r="AM10" s="258">
        <v>19</v>
      </c>
    </row>
    <row r="11" spans="1:39" ht="46.5" customHeight="1">
      <c r="A11" s="260" t="s">
        <v>610</v>
      </c>
      <c r="B11" s="258" t="s">
        <v>113</v>
      </c>
      <c r="C11" s="258" t="s">
        <v>524</v>
      </c>
      <c r="D11" s="258">
        <v>5</v>
      </c>
      <c r="E11" s="258">
        <v>12</v>
      </c>
      <c r="F11" s="258">
        <v>2</v>
      </c>
      <c r="G11" s="258"/>
      <c r="H11" s="254">
        <v>0</v>
      </c>
      <c r="I11" s="254">
        <v>0</v>
      </c>
      <c r="J11" s="254">
        <v>0</v>
      </c>
      <c r="K11" s="254">
        <v>2</v>
      </c>
      <c r="L11" s="254">
        <v>0</v>
      </c>
      <c r="M11" s="255"/>
      <c r="N11" s="258">
        <v>3</v>
      </c>
      <c r="O11" s="258"/>
      <c r="P11" s="254">
        <v>17</v>
      </c>
      <c r="Q11" s="258">
        <v>9</v>
      </c>
      <c r="R11" s="258">
        <v>10</v>
      </c>
      <c r="S11" s="258">
        <v>2</v>
      </c>
      <c r="T11" s="258">
        <v>0</v>
      </c>
      <c r="U11" s="258">
        <v>1</v>
      </c>
      <c r="V11" s="258"/>
      <c r="W11" s="254">
        <v>3</v>
      </c>
      <c r="X11" s="254">
        <v>16</v>
      </c>
      <c r="Y11" s="258">
        <v>0</v>
      </c>
      <c r="Z11" s="258">
        <v>11</v>
      </c>
      <c r="AA11" s="258">
        <v>5</v>
      </c>
      <c r="AB11" s="258">
        <v>2</v>
      </c>
      <c r="AC11" s="258">
        <v>1</v>
      </c>
      <c r="AD11" s="258">
        <v>0</v>
      </c>
      <c r="AE11" s="258">
        <v>0</v>
      </c>
      <c r="AF11" s="258">
        <v>1</v>
      </c>
      <c r="AG11" s="258">
        <v>9</v>
      </c>
      <c r="AH11" s="258">
        <v>9</v>
      </c>
      <c r="AI11" s="255">
        <v>0</v>
      </c>
      <c r="AJ11" s="258">
        <v>13</v>
      </c>
      <c r="AK11" s="258" t="s">
        <v>611</v>
      </c>
      <c r="AL11" s="258">
        <v>0</v>
      </c>
      <c r="AM11" s="255">
        <v>3</v>
      </c>
    </row>
    <row r="12" spans="1:39" ht="15.75">
      <c r="A12" s="260" t="s">
        <v>144</v>
      </c>
      <c r="B12" s="258" t="s">
        <v>114</v>
      </c>
      <c r="C12" s="258" t="s">
        <v>524</v>
      </c>
      <c r="D12" s="258">
        <v>7</v>
      </c>
      <c r="E12" s="258">
        <v>9</v>
      </c>
      <c r="F12" s="258">
        <v>1</v>
      </c>
      <c r="G12" s="254"/>
      <c r="H12" s="254">
        <v>0</v>
      </c>
      <c r="I12" s="254">
        <v>0</v>
      </c>
      <c r="J12" s="254">
        <v>0</v>
      </c>
      <c r="K12" s="262">
        <v>1</v>
      </c>
      <c r="L12" s="254">
        <v>0</v>
      </c>
      <c r="M12" s="255" t="s">
        <v>535</v>
      </c>
      <c r="N12" s="258">
        <v>0</v>
      </c>
      <c r="O12" s="258"/>
      <c r="P12" s="258">
        <v>20</v>
      </c>
      <c r="Q12" s="258">
        <v>8</v>
      </c>
      <c r="R12" s="258">
        <v>9</v>
      </c>
      <c r="S12" s="258">
        <v>0</v>
      </c>
      <c r="T12" s="258">
        <v>0</v>
      </c>
      <c r="U12" s="258">
        <v>0</v>
      </c>
      <c r="V12" s="258"/>
      <c r="W12" s="258">
        <v>7</v>
      </c>
      <c r="X12" s="258">
        <v>10</v>
      </c>
      <c r="Y12" s="259">
        <v>0</v>
      </c>
      <c r="Z12" s="258">
        <v>11</v>
      </c>
      <c r="AA12" s="258">
        <v>5</v>
      </c>
      <c r="AB12" s="258">
        <v>1</v>
      </c>
      <c r="AC12" s="258">
        <v>0</v>
      </c>
      <c r="AD12" s="258">
        <v>0</v>
      </c>
      <c r="AE12" s="258">
        <v>0</v>
      </c>
      <c r="AF12" s="258">
        <v>5</v>
      </c>
      <c r="AG12" s="258">
        <v>6</v>
      </c>
      <c r="AH12" s="258">
        <v>5</v>
      </c>
      <c r="AI12" s="258">
        <v>1</v>
      </c>
      <c r="AJ12" s="259">
        <v>0</v>
      </c>
      <c r="AK12" s="255"/>
      <c r="AL12" s="258">
        <v>1</v>
      </c>
      <c r="AM12" s="258">
        <v>6</v>
      </c>
    </row>
    <row r="13" spans="1:39" ht="15.75">
      <c r="A13" s="260" t="s">
        <v>619</v>
      </c>
      <c r="B13" s="258" t="s">
        <v>114</v>
      </c>
      <c r="C13" s="258" t="s">
        <v>615</v>
      </c>
      <c r="D13" s="258">
        <v>15</v>
      </c>
      <c r="E13" s="258">
        <v>28</v>
      </c>
      <c r="F13" s="258">
        <v>0</v>
      </c>
      <c r="G13" s="258"/>
      <c r="H13" s="258">
        <v>0</v>
      </c>
      <c r="I13" s="255">
        <v>0</v>
      </c>
      <c r="J13" s="255">
        <v>0</v>
      </c>
      <c r="K13" s="255">
        <v>0</v>
      </c>
      <c r="L13" s="255">
        <v>0</v>
      </c>
      <c r="M13" s="255"/>
      <c r="N13" s="258">
        <v>4</v>
      </c>
      <c r="O13" s="258"/>
      <c r="P13" s="258">
        <v>43</v>
      </c>
      <c r="Q13" s="258">
        <v>12</v>
      </c>
      <c r="R13" s="258">
        <v>31</v>
      </c>
      <c r="S13" s="258">
        <v>0</v>
      </c>
      <c r="T13" s="258">
        <v>0</v>
      </c>
      <c r="U13" s="258">
        <v>1</v>
      </c>
      <c r="V13" s="258"/>
      <c r="W13" s="258">
        <v>13</v>
      </c>
      <c r="X13" s="258">
        <v>31</v>
      </c>
      <c r="Y13" s="258">
        <v>0</v>
      </c>
      <c r="Z13" s="258">
        <v>26</v>
      </c>
      <c r="AA13" s="258">
        <v>16</v>
      </c>
      <c r="AB13" s="258">
        <v>0</v>
      </c>
      <c r="AC13" s="258">
        <v>1</v>
      </c>
      <c r="AD13" s="258">
        <v>1</v>
      </c>
      <c r="AE13" s="258">
        <v>0</v>
      </c>
      <c r="AF13" s="258">
        <v>2</v>
      </c>
      <c r="AG13" s="258">
        <v>9</v>
      </c>
      <c r="AH13" s="258">
        <v>25</v>
      </c>
      <c r="AI13" s="258">
        <v>6</v>
      </c>
      <c r="AJ13" s="258">
        <v>0</v>
      </c>
      <c r="AK13" s="255"/>
      <c r="AL13" s="258">
        <v>0</v>
      </c>
      <c r="AM13" s="258">
        <v>8</v>
      </c>
    </row>
    <row r="14" spans="1:39" ht="15.75">
      <c r="A14" s="260" t="s">
        <v>536</v>
      </c>
      <c r="B14" s="258" t="s">
        <v>114</v>
      </c>
      <c r="C14" s="258" t="s">
        <v>524</v>
      </c>
      <c r="D14" s="258">
        <v>12</v>
      </c>
      <c r="E14" s="258">
        <v>19</v>
      </c>
      <c r="F14" s="258">
        <v>6</v>
      </c>
      <c r="G14" s="258"/>
      <c r="H14" s="258">
        <v>2</v>
      </c>
      <c r="I14" s="258">
        <v>0</v>
      </c>
      <c r="J14" s="258">
        <v>8</v>
      </c>
      <c r="K14" s="258">
        <v>2</v>
      </c>
      <c r="L14" s="258">
        <v>0</v>
      </c>
      <c r="M14" s="258"/>
      <c r="N14" s="258">
        <v>2</v>
      </c>
      <c r="O14" s="258"/>
      <c r="P14" s="258">
        <v>35</v>
      </c>
      <c r="Q14" s="258">
        <v>16</v>
      </c>
      <c r="R14" s="258">
        <v>21</v>
      </c>
      <c r="S14" s="258">
        <v>2</v>
      </c>
      <c r="T14" s="258">
        <v>0</v>
      </c>
      <c r="U14" s="258">
        <v>1</v>
      </c>
      <c r="V14" s="258"/>
      <c r="W14" s="258">
        <v>3</v>
      </c>
      <c r="X14" s="258">
        <v>34</v>
      </c>
      <c r="Y14" s="259">
        <v>0</v>
      </c>
      <c r="Z14" s="258">
        <v>26</v>
      </c>
      <c r="AA14" s="258">
        <v>10</v>
      </c>
      <c r="AB14" s="258">
        <v>1</v>
      </c>
      <c r="AC14" s="258">
        <v>0</v>
      </c>
      <c r="AD14" s="258">
        <v>0</v>
      </c>
      <c r="AE14" s="258">
        <v>0</v>
      </c>
      <c r="AF14" s="258">
        <v>9</v>
      </c>
      <c r="AG14" s="258">
        <v>10</v>
      </c>
      <c r="AH14" s="258">
        <v>18</v>
      </c>
      <c r="AI14" s="255">
        <v>0</v>
      </c>
      <c r="AJ14" s="259">
        <v>3</v>
      </c>
      <c r="AK14" s="258" t="s">
        <v>537</v>
      </c>
      <c r="AL14" s="258">
        <v>2</v>
      </c>
      <c r="AM14" s="258">
        <v>8</v>
      </c>
    </row>
    <row r="15" spans="1:39">
      <c r="A15" s="253" t="s">
        <v>538</v>
      </c>
      <c r="B15" s="254" t="s">
        <v>115</v>
      </c>
      <c r="C15" s="254" t="s">
        <v>524</v>
      </c>
      <c r="D15" s="254">
        <v>16</v>
      </c>
      <c r="E15" s="254">
        <v>30</v>
      </c>
      <c r="F15" s="254">
        <v>6</v>
      </c>
      <c r="G15" s="254"/>
      <c r="H15" s="254">
        <v>0</v>
      </c>
      <c r="I15" s="254">
        <v>0</v>
      </c>
      <c r="J15" s="254">
        <v>3</v>
      </c>
      <c r="K15" s="254">
        <v>4</v>
      </c>
      <c r="L15" s="254">
        <v>1</v>
      </c>
      <c r="M15" s="255" t="s">
        <v>539</v>
      </c>
      <c r="N15" s="254">
        <v>8</v>
      </c>
      <c r="O15" s="254"/>
      <c r="P15" s="254">
        <v>49</v>
      </c>
      <c r="Q15" s="254">
        <v>28</v>
      </c>
      <c r="R15" s="254">
        <v>24</v>
      </c>
      <c r="S15" s="254">
        <v>1</v>
      </c>
      <c r="T15" s="254">
        <v>0</v>
      </c>
      <c r="U15" s="254">
        <v>0</v>
      </c>
      <c r="V15" s="254"/>
      <c r="W15" s="254">
        <v>18</v>
      </c>
      <c r="X15" s="254">
        <v>34</v>
      </c>
      <c r="Y15" s="254">
        <v>0</v>
      </c>
      <c r="Z15" s="254">
        <v>22</v>
      </c>
      <c r="AA15" s="254">
        <v>24</v>
      </c>
      <c r="AB15" s="254">
        <v>4</v>
      </c>
      <c r="AC15" s="254">
        <v>2</v>
      </c>
      <c r="AD15" s="254">
        <v>1</v>
      </c>
      <c r="AE15" s="254">
        <v>0</v>
      </c>
      <c r="AF15" s="254">
        <v>8</v>
      </c>
      <c r="AG15" s="254">
        <v>23</v>
      </c>
      <c r="AH15" s="254">
        <v>18</v>
      </c>
      <c r="AI15" s="254">
        <v>2</v>
      </c>
      <c r="AJ15" s="254">
        <v>14</v>
      </c>
      <c r="AK15" s="254" t="s">
        <v>540</v>
      </c>
      <c r="AL15" s="254">
        <v>0</v>
      </c>
      <c r="AM15" s="254">
        <v>7</v>
      </c>
    </row>
    <row r="16" spans="1:39" ht="15.75">
      <c r="A16" s="260" t="s">
        <v>541</v>
      </c>
      <c r="B16" s="258" t="s">
        <v>115</v>
      </c>
      <c r="C16" s="258" t="s">
        <v>524</v>
      </c>
      <c r="D16" s="258">
        <v>9</v>
      </c>
      <c r="E16" s="258">
        <v>24</v>
      </c>
      <c r="F16" s="258">
        <v>5</v>
      </c>
      <c r="G16" s="258"/>
      <c r="H16" s="258">
        <v>0</v>
      </c>
      <c r="I16" s="258">
        <v>0</v>
      </c>
      <c r="J16" s="255">
        <v>1</v>
      </c>
      <c r="K16" s="255">
        <v>4</v>
      </c>
      <c r="L16" s="255">
        <v>0</v>
      </c>
      <c r="M16" s="255"/>
      <c r="N16" s="258">
        <v>0</v>
      </c>
      <c r="O16" s="258"/>
      <c r="P16" s="258">
        <v>36</v>
      </c>
      <c r="Q16" s="258">
        <v>19</v>
      </c>
      <c r="R16" s="258">
        <v>19</v>
      </c>
      <c r="S16" s="258">
        <v>2</v>
      </c>
      <c r="T16" s="258">
        <v>0</v>
      </c>
      <c r="U16" s="258">
        <v>3</v>
      </c>
      <c r="V16" s="258"/>
      <c r="W16" s="258">
        <v>10</v>
      </c>
      <c r="X16" s="258">
        <v>28</v>
      </c>
      <c r="Y16" s="259">
        <v>0</v>
      </c>
      <c r="Z16" s="258">
        <v>14</v>
      </c>
      <c r="AA16" s="258">
        <v>14</v>
      </c>
      <c r="AB16" s="258">
        <v>10</v>
      </c>
      <c r="AC16" s="258">
        <v>0</v>
      </c>
      <c r="AD16" s="258">
        <v>0</v>
      </c>
      <c r="AE16" s="258">
        <v>0</v>
      </c>
      <c r="AF16" s="258">
        <v>6</v>
      </c>
      <c r="AG16" s="258">
        <v>9</v>
      </c>
      <c r="AH16" s="258">
        <v>23</v>
      </c>
      <c r="AI16" s="258">
        <v>0</v>
      </c>
      <c r="AJ16" s="258">
        <v>11</v>
      </c>
      <c r="AK16" s="258" t="s">
        <v>542</v>
      </c>
      <c r="AL16" s="258">
        <v>0</v>
      </c>
      <c r="AM16" s="258">
        <v>9</v>
      </c>
    </row>
    <row r="17" spans="1:39" ht="15.75">
      <c r="A17" s="260" t="s">
        <v>543</v>
      </c>
      <c r="B17" s="258" t="s">
        <v>115</v>
      </c>
      <c r="C17" s="258" t="s">
        <v>524</v>
      </c>
      <c r="D17" s="258">
        <v>16</v>
      </c>
      <c r="E17" s="258">
        <v>22</v>
      </c>
      <c r="F17" s="258">
        <v>5</v>
      </c>
      <c r="G17" s="258"/>
      <c r="H17" s="258">
        <v>0</v>
      </c>
      <c r="I17" s="258">
        <v>0</v>
      </c>
      <c r="J17" s="258">
        <v>0</v>
      </c>
      <c r="K17" s="258">
        <v>2</v>
      </c>
      <c r="L17" s="258">
        <v>1</v>
      </c>
      <c r="M17" s="258" t="s">
        <v>544</v>
      </c>
      <c r="N17" s="258">
        <v>2</v>
      </c>
      <c r="O17" s="258"/>
      <c r="P17" s="258">
        <v>41</v>
      </c>
      <c r="Q17" s="258">
        <v>17</v>
      </c>
      <c r="R17" s="258">
        <v>26</v>
      </c>
      <c r="S17" s="258">
        <v>2</v>
      </c>
      <c r="T17" s="258">
        <v>0</v>
      </c>
      <c r="U17" s="258">
        <v>0</v>
      </c>
      <c r="V17" s="258"/>
      <c r="W17" s="258">
        <v>14</v>
      </c>
      <c r="X17" s="258">
        <v>29</v>
      </c>
      <c r="Y17" s="259">
        <v>0</v>
      </c>
      <c r="Z17" s="258">
        <v>11</v>
      </c>
      <c r="AA17" s="258">
        <v>13</v>
      </c>
      <c r="AB17" s="258">
        <v>17</v>
      </c>
      <c r="AC17" s="258">
        <v>2</v>
      </c>
      <c r="AD17" s="258">
        <v>0</v>
      </c>
      <c r="AE17" s="258">
        <v>0</v>
      </c>
      <c r="AF17" s="258">
        <v>1</v>
      </c>
      <c r="AG17" s="258">
        <v>12</v>
      </c>
      <c r="AH17" s="258">
        <v>28</v>
      </c>
      <c r="AI17" s="258">
        <v>2</v>
      </c>
      <c r="AJ17" s="258">
        <v>2</v>
      </c>
      <c r="AK17" s="258" t="s">
        <v>545</v>
      </c>
      <c r="AL17" s="258">
        <v>0</v>
      </c>
      <c r="AM17" s="258">
        <v>6</v>
      </c>
    </row>
    <row r="18" spans="1:39" ht="15.75">
      <c r="A18" s="260" t="s">
        <v>45</v>
      </c>
      <c r="B18" s="258" t="s">
        <v>45</v>
      </c>
      <c r="C18" s="258" t="s">
        <v>515</v>
      </c>
      <c r="D18" s="258">
        <v>0</v>
      </c>
      <c r="E18" s="258">
        <v>27</v>
      </c>
      <c r="F18" s="258">
        <v>0</v>
      </c>
      <c r="G18" s="254"/>
      <c r="H18" s="254">
        <v>0</v>
      </c>
      <c r="I18" s="254">
        <v>0</v>
      </c>
      <c r="J18" s="254">
        <v>0</v>
      </c>
      <c r="K18" s="254">
        <v>0</v>
      </c>
      <c r="L18" s="254">
        <v>0</v>
      </c>
      <c r="M18" s="255"/>
      <c r="N18" s="258">
        <v>0</v>
      </c>
      <c r="O18" s="258"/>
      <c r="P18" s="258">
        <v>27</v>
      </c>
      <c r="Q18" s="258">
        <v>12</v>
      </c>
      <c r="R18" s="258">
        <v>15</v>
      </c>
      <c r="S18" s="258">
        <v>0</v>
      </c>
      <c r="T18" s="258">
        <v>0</v>
      </c>
      <c r="U18" s="258">
        <v>0</v>
      </c>
      <c r="V18" s="258"/>
      <c r="W18" s="258">
        <v>2</v>
      </c>
      <c r="X18" s="258">
        <v>25</v>
      </c>
      <c r="Y18" s="259">
        <v>0</v>
      </c>
      <c r="Z18" s="258">
        <v>22</v>
      </c>
      <c r="AA18" s="258">
        <v>5</v>
      </c>
      <c r="AB18" s="258">
        <v>0</v>
      </c>
      <c r="AC18" s="258">
        <v>0</v>
      </c>
      <c r="AD18" s="258">
        <v>0</v>
      </c>
      <c r="AE18" s="258">
        <v>1</v>
      </c>
      <c r="AF18" s="258">
        <v>0</v>
      </c>
      <c r="AG18" s="258">
        <v>1</v>
      </c>
      <c r="AH18" s="258">
        <v>11</v>
      </c>
      <c r="AI18" s="258">
        <v>14</v>
      </c>
      <c r="AJ18" s="259">
        <v>9</v>
      </c>
      <c r="AK18" s="258" t="s">
        <v>516</v>
      </c>
      <c r="AL18" s="258">
        <v>2</v>
      </c>
      <c r="AM18" s="258">
        <v>14</v>
      </c>
    </row>
    <row r="19" spans="1:39" ht="15.75">
      <c r="A19" s="253" t="s">
        <v>45</v>
      </c>
      <c r="B19" s="254" t="s">
        <v>45</v>
      </c>
      <c r="C19" s="258" t="s">
        <v>524</v>
      </c>
      <c r="D19" s="258">
        <v>16</v>
      </c>
      <c r="E19" s="258">
        <v>15</v>
      </c>
      <c r="F19" s="258">
        <v>16</v>
      </c>
      <c r="G19" s="258"/>
      <c r="H19" s="258">
        <v>0</v>
      </c>
      <c r="I19" s="258">
        <v>0</v>
      </c>
      <c r="J19" s="258">
        <v>2</v>
      </c>
      <c r="K19" s="258">
        <v>7</v>
      </c>
      <c r="L19" s="258">
        <v>9</v>
      </c>
      <c r="M19" s="258" t="s">
        <v>546</v>
      </c>
      <c r="N19" s="258">
        <v>4</v>
      </c>
      <c r="O19" s="258"/>
      <c r="P19" s="258">
        <v>43</v>
      </c>
      <c r="Q19" s="258">
        <v>29</v>
      </c>
      <c r="R19" s="258">
        <v>18</v>
      </c>
      <c r="S19" s="258">
        <v>3</v>
      </c>
      <c r="T19" s="258">
        <v>0</v>
      </c>
      <c r="U19" s="258">
        <v>1</v>
      </c>
      <c r="V19" s="258"/>
      <c r="W19" s="258">
        <v>21</v>
      </c>
      <c r="X19" s="258">
        <v>26</v>
      </c>
      <c r="Y19" s="259">
        <v>0</v>
      </c>
      <c r="Z19" s="258">
        <v>17</v>
      </c>
      <c r="AA19" s="258">
        <v>19</v>
      </c>
      <c r="AB19" s="258">
        <v>8</v>
      </c>
      <c r="AC19" s="258">
        <v>3</v>
      </c>
      <c r="AD19" s="258">
        <v>2</v>
      </c>
      <c r="AE19" s="258">
        <v>1</v>
      </c>
      <c r="AF19" s="258">
        <v>10</v>
      </c>
      <c r="AG19" s="258">
        <v>28</v>
      </c>
      <c r="AH19" s="258">
        <v>6</v>
      </c>
      <c r="AI19" s="255"/>
      <c r="AJ19" s="259">
        <v>2</v>
      </c>
      <c r="AK19" s="258" t="s">
        <v>547</v>
      </c>
      <c r="AL19" s="258">
        <v>0</v>
      </c>
      <c r="AM19" s="258">
        <v>5</v>
      </c>
    </row>
    <row r="20" spans="1:39" ht="31.5">
      <c r="A20" s="260" t="s">
        <v>548</v>
      </c>
      <c r="B20" s="258" t="s">
        <v>116</v>
      </c>
      <c r="C20" s="258" t="s">
        <v>524</v>
      </c>
      <c r="D20" s="258">
        <v>5</v>
      </c>
      <c r="E20" s="258">
        <v>22</v>
      </c>
      <c r="F20" s="258">
        <v>6</v>
      </c>
      <c r="G20" s="258"/>
      <c r="H20" s="258">
        <v>0</v>
      </c>
      <c r="I20" s="258">
        <v>3</v>
      </c>
      <c r="J20" s="258">
        <v>0</v>
      </c>
      <c r="K20" s="258">
        <v>1</v>
      </c>
      <c r="L20" s="258">
        <v>2</v>
      </c>
      <c r="M20" s="258" t="s">
        <v>549</v>
      </c>
      <c r="N20" s="258">
        <v>1</v>
      </c>
      <c r="O20" s="258"/>
      <c r="P20" s="258">
        <v>33</v>
      </c>
      <c r="Q20" s="258">
        <v>18</v>
      </c>
      <c r="R20" s="258">
        <v>15</v>
      </c>
      <c r="S20" s="258">
        <v>0</v>
      </c>
      <c r="T20" s="258">
        <v>0</v>
      </c>
      <c r="U20" s="258">
        <v>1</v>
      </c>
      <c r="V20" s="258"/>
      <c r="W20" s="258">
        <v>5</v>
      </c>
      <c r="X20" s="258">
        <v>28</v>
      </c>
      <c r="Y20" s="258">
        <v>0</v>
      </c>
      <c r="Z20" s="258">
        <v>8</v>
      </c>
      <c r="AA20" s="258">
        <v>22</v>
      </c>
      <c r="AB20" s="258">
        <v>3</v>
      </c>
      <c r="AC20" s="258">
        <v>0</v>
      </c>
      <c r="AD20" s="258">
        <v>0</v>
      </c>
      <c r="AE20" s="258">
        <v>0</v>
      </c>
      <c r="AF20" s="258">
        <v>1</v>
      </c>
      <c r="AG20" s="258">
        <v>8</v>
      </c>
      <c r="AH20" s="258">
        <v>12</v>
      </c>
      <c r="AI20" s="258">
        <v>12</v>
      </c>
      <c r="AJ20" s="259">
        <v>1</v>
      </c>
      <c r="AK20" s="258" t="s">
        <v>550</v>
      </c>
      <c r="AL20" s="258">
        <v>0</v>
      </c>
      <c r="AM20" s="258">
        <v>2</v>
      </c>
    </row>
    <row r="21" spans="1:39" ht="15.75">
      <c r="A21" s="260" t="s">
        <v>517</v>
      </c>
      <c r="B21" s="258" t="s">
        <v>116</v>
      </c>
      <c r="C21" s="258" t="s">
        <v>515</v>
      </c>
      <c r="D21" s="258">
        <v>0</v>
      </c>
      <c r="E21" s="258">
        <v>34</v>
      </c>
      <c r="F21" s="258">
        <v>0</v>
      </c>
      <c r="G21" s="254"/>
      <c r="H21" s="261">
        <v>0</v>
      </c>
      <c r="I21" s="261">
        <v>0</v>
      </c>
      <c r="J21" s="261">
        <v>0</v>
      </c>
      <c r="K21" s="261">
        <v>0</v>
      </c>
      <c r="L21" s="261">
        <v>0</v>
      </c>
      <c r="M21" s="261"/>
      <c r="N21" s="258">
        <v>0</v>
      </c>
      <c r="O21" s="258"/>
      <c r="P21" s="258">
        <v>34</v>
      </c>
      <c r="Q21" s="258">
        <v>11</v>
      </c>
      <c r="R21" s="258">
        <v>23</v>
      </c>
      <c r="S21" s="258">
        <v>0</v>
      </c>
      <c r="T21" s="258">
        <v>1</v>
      </c>
      <c r="U21" s="258">
        <v>0</v>
      </c>
      <c r="V21" s="258"/>
      <c r="W21" s="258">
        <v>3</v>
      </c>
      <c r="X21" s="258">
        <v>31</v>
      </c>
      <c r="Y21" s="258" t="s">
        <v>52</v>
      </c>
      <c r="Z21" s="258">
        <v>26</v>
      </c>
      <c r="AA21" s="258">
        <v>8</v>
      </c>
      <c r="AB21" s="258">
        <v>0</v>
      </c>
      <c r="AC21" s="258">
        <v>0</v>
      </c>
      <c r="AD21" s="258">
        <v>0</v>
      </c>
      <c r="AE21" s="258">
        <v>0</v>
      </c>
      <c r="AF21" s="258">
        <v>0</v>
      </c>
      <c r="AG21" s="258">
        <v>12</v>
      </c>
      <c r="AH21" s="258">
        <v>22</v>
      </c>
      <c r="AI21" s="255">
        <v>0</v>
      </c>
      <c r="AJ21" s="258">
        <v>1</v>
      </c>
      <c r="AK21" s="258" t="s">
        <v>518</v>
      </c>
      <c r="AL21" s="258">
        <v>0</v>
      </c>
      <c r="AM21" s="255">
        <v>11</v>
      </c>
    </row>
    <row r="22" spans="1:39" ht="15.75">
      <c r="A22" s="260" t="s">
        <v>519</v>
      </c>
      <c r="B22" s="258" t="s">
        <v>116</v>
      </c>
      <c r="C22" s="258" t="s">
        <v>515</v>
      </c>
      <c r="D22" s="258">
        <v>0</v>
      </c>
      <c r="E22" s="258">
        <v>33</v>
      </c>
      <c r="F22" s="258">
        <v>0</v>
      </c>
      <c r="G22" s="254"/>
      <c r="H22" s="261">
        <v>0</v>
      </c>
      <c r="I22" s="261">
        <v>0</v>
      </c>
      <c r="J22" s="261">
        <v>0</v>
      </c>
      <c r="K22" s="261">
        <v>0</v>
      </c>
      <c r="L22" s="261">
        <v>0</v>
      </c>
      <c r="M22" s="261"/>
      <c r="N22" s="258">
        <v>0</v>
      </c>
      <c r="O22" s="258"/>
      <c r="P22" s="258">
        <v>33</v>
      </c>
      <c r="Q22" s="258">
        <v>13</v>
      </c>
      <c r="R22" s="258">
        <v>20</v>
      </c>
      <c r="S22" s="258">
        <v>0</v>
      </c>
      <c r="T22" s="258">
        <v>1</v>
      </c>
      <c r="U22" s="258">
        <v>1</v>
      </c>
      <c r="V22" s="258"/>
      <c r="W22" s="258">
        <v>0</v>
      </c>
      <c r="X22" s="258">
        <v>33</v>
      </c>
      <c r="Y22" s="259">
        <v>0</v>
      </c>
      <c r="Z22" s="258">
        <v>24</v>
      </c>
      <c r="AA22" s="258">
        <v>9</v>
      </c>
      <c r="AB22" s="258">
        <v>0</v>
      </c>
      <c r="AC22" s="258">
        <v>0</v>
      </c>
      <c r="AD22" s="258">
        <v>0</v>
      </c>
      <c r="AE22" s="258">
        <v>0</v>
      </c>
      <c r="AF22" s="258">
        <v>0</v>
      </c>
      <c r="AG22" s="258">
        <v>6</v>
      </c>
      <c r="AH22" s="258">
        <v>27</v>
      </c>
      <c r="AI22" s="258">
        <v>0</v>
      </c>
      <c r="AJ22" s="259">
        <v>7</v>
      </c>
      <c r="AK22" s="258" t="s">
        <v>520</v>
      </c>
      <c r="AL22" s="258">
        <v>0</v>
      </c>
      <c r="AM22" s="258">
        <v>11</v>
      </c>
    </row>
    <row r="23" spans="1:39" ht="45.75" customHeight="1">
      <c r="A23" s="260" t="s">
        <v>551</v>
      </c>
      <c r="B23" s="258" t="s">
        <v>130</v>
      </c>
      <c r="C23" s="258" t="s">
        <v>524</v>
      </c>
      <c r="D23" s="258">
        <v>28</v>
      </c>
      <c r="E23" s="258">
        <v>8</v>
      </c>
      <c r="F23" s="258">
        <v>3</v>
      </c>
      <c r="G23" s="258"/>
      <c r="H23" s="258">
        <v>0</v>
      </c>
      <c r="I23" s="258">
        <v>0</v>
      </c>
      <c r="J23" s="258">
        <v>1</v>
      </c>
      <c r="K23" s="258">
        <v>0</v>
      </c>
      <c r="L23" s="258">
        <v>2</v>
      </c>
      <c r="M23" s="258" t="s">
        <v>552</v>
      </c>
      <c r="N23" s="258">
        <v>2</v>
      </c>
      <c r="O23" s="258"/>
      <c r="P23" s="258">
        <v>37</v>
      </c>
      <c r="Q23" s="258">
        <v>17</v>
      </c>
      <c r="R23" s="258">
        <v>22</v>
      </c>
      <c r="S23" s="258">
        <v>2</v>
      </c>
      <c r="T23" s="258">
        <v>0</v>
      </c>
      <c r="U23" s="258">
        <v>1</v>
      </c>
      <c r="V23" s="258"/>
      <c r="W23" s="258">
        <v>31</v>
      </c>
      <c r="X23" s="258">
        <v>8</v>
      </c>
      <c r="Y23" s="259">
        <v>0</v>
      </c>
      <c r="Z23" s="258">
        <v>11</v>
      </c>
      <c r="AA23" s="258">
        <v>18</v>
      </c>
      <c r="AB23" s="258">
        <v>7</v>
      </c>
      <c r="AC23" s="258">
        <v>3</v>
      </c>
      <c r="AD23" s="258">
        <v>0</v>
      </c>
      <c r="AE23" s="258">
        <v>1</v>
      </c>
      <c r="AF23" s="258">
        <v>8</v>
      </c>
      <c r="AG23" s="258">
        <v>26</v>
      </c>
      <c r="AH23" s="258">
        <v>4</v>
      </c>
      <c r="AI23" s="255">
        <v>0</v>
      </c>
      <c r="AJ23" s="259">
        <v>10</v>
      </c>
      <c r="AK23" s="258" t="s">
        <v>553</v>
      </c>
      <c r="AL23" s="258">
        <v>0</v>
      </c>
      <c r="AM23" s="258">
        <v>5</v>
      </c>
    </row>
    <row r="24" spans="1:39">
      <c r="A24" s="253" t="s">
        <v>554</v>
      </c>
      <c r="B24" s="254" t="s">
        <v>117</v>
      </c>
      <c r="C24" s="254" t="s">
        <v>524</v>
      </c>
      <c r="D24" s="254">
        <v>11</v>
      </c>
      <c r="E24" s="254">
        <v>25</v>
      </c>
      <c r="F24" s="254">
        <v>3</v>
      </c>
      <c r="G24" s="254"/>
      <c r="H24" s="254">
        <v>0</v>
      </c>
      <c r="I24" s="254">
        <v>1</v>
      </c>
      <c r="J24" s="254">
        <v>0</v>
      </c>
      <c r="K24" s="254">
        <v>0</v>
      </c>
      <c r="L24" s="254">
        <v>2</v>
      </c>
      <c r="M24" s="255" t="s">
        <v>555</v>
      </c>
      <c r="N24" s="254">
        <v>1</v>
      </c>
      <c r="O24" s="254"/>
      <c r="P24" s="254">
        <v>38</v>
      </c>
      <c r="Q24" s="254">
        <v>21</v>
      </c>
      <c r="R24" s="254">
        <v>18</v>
      </c>
      <c r="S24" s="254">
        <v>1</v>
      </c>
      <c r="T24" s="254">
        <v>1</v>
      </c>
      <c r="U24" s="254">
        <v>2</v>
      </c>
      <c r="V24" s="254"/>
      <c r="W24" s="254">
        <v>12</v>
      </c>
      <c r="X24" s="254">
        <v>27</v>
      </c>
      <c r="Y24" s="254">
        <v>0</v>
      </c>
      <c r="Z24" s="254">
        <v>24</v>
      </c>
      <c r="AA24" s="254">
        <v>8</v>
      </c>
      <c r="AB24" s="254">
        <v>5</v>
      </c>
      <c r="AC24" s="254">
        <v>2</v>
      </c>
      <c r="AD24" s="254">
        <v>2</v>
      </c>
      <c r="AE24" s="254">
        <v>0</v>
      </c>
      <c r="AF24" s="254">
        <v>5</v>
      </c>
      <c r="AG24" s="254">
        <v>6</v>
      </c>
      <c r="AH24" s="254">
        <v>26</v>
      </c>
      <c r="AI24" s="254"/>
      <c r="AJ24" s="254">
        <v>0</v>
      </c>
      <c r="AK24" s="254"/>
      <c r="AL24" s="254">
        <v>0</v>
      </c>
      <c r="AM24" s="254">
        <v>13</v>
      </c>
    </row>
    <row r="25" spans="1:39" ht="58.5" customHeight="1">
      <c r="A25" s="264" t="s">
        <v>556</v>
      </c>
      <c r="B25" s="265" t="s">
        <v>117</v>
      </c>
      <c r="C25" s="258" t="s">
        <v>524</v>
      </c>
      <c r="D25" s="258">
        <v>21</v>
      </c>
      <c r="E25" s="258">
        <v>31</v>
      </c>
      <c r="F25" s="258">
        <v>2</v>
      </c>
      <c r="G25" s="258"/>
      <c r="H25" s="258">
        <v>0</v>
      </c>
      <c r="I25" s="258">
        <v>0</v>
      </c>
      <c r="J25" s="255">
        <v>0</v>
      </c>
      <c r="K25" s="255">
        <v>0</v>
      </c>
      <c r="L25" s="255">
        <v>2</v>
      </c>
      <c r="M25" s="255" t="s">
        <v>557</v>
      </c>
      <c r="N25" s="258">
        <v>7</v>
      </c>
      <c r="O25" s="258"/>
      <c r="P25" s="258">
        <v>45</v>
      </c>
      <c r="Q25" s="258">
        <v>21</v>
      </c>
      <c r="R25" s="258">
        <v>30</v>
      </c>
      <c r="S25" s="258">
        <v>9</v>
      </c>
      <c r="T25" s="258">
        <v>1</v>
      </c>
      <c r="U25" s="258">
        <v>1</v>
      </c>
      <c r="V25" s="258" t="s">
        <v>558</v>
      </c>
      <c r="W25" s="258">
        <v>23</v>
      </c>
      <c r="X25" s="255">
        <v>31</v>
      </c>
      <c r="Y25" s="258">
        <v>0</v>
      </c>
      <c r="Z25" s="258">
        <v>25</v>
      </c>
      <c r="AA25" s="255">
        <v>23</v>
      </c>
      <c r="AB25" s="255">
        <v>6</v>
      </c>
      <c r="AC25" s="255">
        <v>0</v>
      </c>
      <c r="AD25" s="258">
        <v>0</v>
      </c>
      <c r="AE25" s="258">
        <v>0</v>
      </c>
      <c r="AF25" s="255">
        <v>5</v>
      </c>
      <c r="AG25" s="255">
        <v>8</v>
      </c>
      <c r="AH25" s="255">
        <v>41</v>
      </c>
      <c r="AI25" s="255">
        <v>0</v>
      </c>
      <c r="AJ25" s="258">
        <v>22</v>
      </c>
      <c r="AK25" s="255" t="s">
        <v>559</v>
      </c>
      <c r="AL25" s="258">
        <v>2</v>
      </c>
      <c r="AM25" s="255">
        <v>14</v>
      </c>
    </row>
    <row r="26" spans="1:39" ht="15.75">
      <c r="A26" s="260" t="s">
        <v>560</v>
      </c>
      <c r="B26" s="266" t="s">
        <v>117</v>
      </c>
      <c r="C26" s="258" t="s">
        <v>524</v>
      </c>
      <c r="D26" s="258">
        <v>8</v>
      </c>
      <c r="E26" s="258">
        <v>30</v>
      </c>
      <c r="F26" s="258">
        <v>2</v>
      </c>
      <c r="G26" s="258"/>
      <c r="H26" s="258">
        <v>0</v>
      </c>
      <c r="I26" s="258">
        <v>0</v>
      </c>
      <c r="J26" s="258">
        <v>0</v>
      </c>
      <c r="K26" s="258">
        <v>2</v>
      </c>
      <c r="L26" s="975">
        <v>0</v>
      </c>
      <c r="M26" s="258"/>
      <c r="N26" s="258">
        <v>3</v>
      </c>
      <c r="O26" s="258"/>
      <c r="P26" s="258">
        <v>38</v>
      </c>
      <c r="Q26" s="258">
        <v>16</v>
      </c>
      <c r="R26" s="258">
        <v>24</v>
      </c>
      <c r="S26" s="258">
        <v>2</v>
      </c>
      <c r="T26" s="258">
        <v>0</v>
      </c>
      <c r="U26" s="258">
        <v>3</v>
      </c>
      <c r="V26" s="258"/>
      <c r="W26" s="258">
        <v>12</v>
      </c>
      <c r="X26" s="258">
        <v>28</v>
      </c>
      <c r="Y26" s="259">
        <v>0</v>
      </c>
      <c r="Z26" s="258">
        <v>24</v>
      </c>
      <c r="AA26" s="258">
        <v>11</v>
      </c>
      <c r="AB26" s="258">
        <v>4</v>
      </c>
      <c r="AC26" s="258">
        <v>1</v>
      </c>
      <c r="AD26" s="258">
        <v>0</v>
      </c>
      <c r="AE26" s="258">
        <v>0</v>
      </c>
      <c r="AF26" s="258">
        <v>2</v>
      </c>
      <c r="AG26" s="257">
        <v>15</v>
      </c>
      <c r="AH26" s="255">
        <v>22</v>
      </c>
      <c r="AI26" s="255">
        <v>1</v>
      </c>
      <c r="AJ26" s="258">
        <v>1</v>
      </c>
      <c r="AK26" s="258" t="s">
        <v>561</v>
      </c>
      <c r="AL26" s="258">
        <v>2</v>
      </c>
      <c r="AM26" s="258">
        <v>3</v>
      </c>
    </row>
    <row r="27" spans="1:39" ht="31.5">
      <c r="A27" s="260" t="s">
        <v>562</v>
      </c>
      <c r="B27" s="258" t="s">
        <v>118</v>
      </c>
      <c r="C27" s="258" t="s">
        <v>524</v>
      </c>
      <c r="D27" s="258">
        <v>15</v>
      </c>
      <c r="E27" s="258">
        <v>15</v>
      </c>
      <c r="F27" s="258">
        <v>9</v>
      </c>
      <c r="G27" s="258"/>
      <c r="H27" s="258">
        <v>0</v>
      </c>
      <c r="I27" s="258">
        <v>0</v>
      </c>
      <c r="J27" s="258">
        <v>0</v>
      </c>
      <c r="K27" s="258">
        <v>6</v>
      </c>
      <c r="L27" s="258">
        <v>3</v>
      </c>
      <c r="M27" s="258" t="s">
        <v>563</v>
      </c>
      <c r="N27" s="258">
        <v>3</v>
      </c>
      <c r="O27" s="258"/>
      <c r="P27" s="258">
        <v>39</v>
      </c>
      <c r="Q27" s="258">
        <v>12</v>
      </c>
      <c r="R27" s="258">
        <v>27</v>
      </c>
      <c r="S27" s="258">
        <v>0</v>
      </c>
      <c r="T27" s="258">
        <v>0</v>
      </c>
      <c r="U27" s="258">
        <v>1</v>
      </c>
      <c r="V27" s="258"/>
      <c r="W27" s="258">
        <v>10</v>
      </c>
      <c r="X27" s="258">
        <v>29</v>
      </c>
      <c r="Y27" s="259">
        <v>0</v>
      </c>
      <c r="Z27" s="258">
        <v>17</v>
      </c>
      <c r="AA27" s="258">
        <v>14</v>
      </c>
      <c r="AB27" s="258">
        <v>7</v>
      </c>
      <c r="AC27" s="258">
        <v>1</v>
      </c>
      <c r="AD27" s="258">
        <v>0</v>
      </c>
      <c r="AE27" s="258">
        <v>0</v>
      </c>
      <c r="AF27" s="258">
        <v>1</v>
      </c>
      <c r="AG27" s="258">
        <v>14</v>
      </c>
      <c r="AH27" s="258">
        <v>22</v>
      </c>
      <c r="AI27" s="258">
        <v>2</v>
      </c>
      <c r="AJ27" s="259">
        <v>10</v>
      </c>
      <c r="AK27" s="258" t="s">
        <v>564</v>
      </c>
      <c r="AL27" s="258">
        <v>0</v>
      </c>
      <c r="AM27" s="258">
        <v>3</v>
      </c>
    </row>
    <row r="28" spans="1:39">
      <c r="A28" s="253" t="s">
        <v>565</v>
      </c>
      <c r="B28" s="254" t="s">
        <v>118</v>
      </c>
      <c r="C28" s="254" t="s">
        <v>524</v>
      </c>
      <c r="D28" s="254">
        <v>6</v>
      </c>
      <c r="E28" s="254">
        <v>10</v>
      </c>
      <c r="F28" s="254">
        <v>10</v>
      </c>
      <c r="G28" s="254"/>
      <c r="H28" s="254">
        <v>0</v>
      </c>
      <c r="I28" s="254">
        <v>0</v>
      </c>
      <c r="J28" s="254">
        <v>3</v>
      </c>
      <c r="K28" s="254">
        <v>23</v>
      </c>
      <c r="L28" s="254">
        <v>0</v>
      </c>
      <c r="M28" s="255"/>
      <c r="N28" s="254">
        <v>0</v>
      </c>
      <c r="O28" s="254"/>
      <c r="P28" s="254">
        <v>26</v>
      </c>
      <c r="Q28" s="254">
        <v>8</v>
      </c>
      <c r="R28" s="254">
        <v>18</v>
      </c>
      <c r="S28" s="254">
        <v>0</v>
      </c>
      <c r="T28" s="254">
        <v>0</v>
      </c>
      <c r="U28" s="254">
        <v>0</v>
      </c>
      <c r="V28" s="254"/>
      <c r="W28" s="254">
        <v>8</v>
      </c>
      <c r="X28" s="254">
        <v>18</v>
      </c>
      <c r="Y28" s="254">
        <v>0</v>
      </c>
      <c r="Z28" s="254">
        <v>11</v>
      </c>
      <c r="AA28" s="254">
        <v>12</v>
      </c>
      <c r="AB28" s="254">
        <v>3</v>
      </c>
      <c r="AC28" s="254">
        <v>0</v>
      </c>
      <c r="AD28" s="254">
        <v>0</v>
      </c>
      <c r="AE28" s="254">
        <v>0</v>
      </c>
      <c r="AF28" s="254">
        <v>2</v>
      </c>
      <c r="AG28" s="254">
        <v>5</v>
      </c>
      <c r="AH28" s="254">
        <v>19</v>
      </c>
      <c r="AI28" s="254">
        <v>0</v>
      </c>
      <c r="AJ28" s="254">
        <v>0</v>
      </c>
      <c r="AK28" s="254"/>
      <c r="AL28" s="254">
        <v>0</v>
      </c>
      <c r="AM28" s="254">
        <v>1</v>
      </c>
    </row>
    <row r="29" spans="1:39" ht="45">
      <c r="A29" s="267" t="s">
        <v>566</v>
      </c>
      <c r="B29" s="255" t="s">
        <v>118</v>
      </c>
      <c r="C29" s="258" t="s">
        <v>524</v>
      </c>
      <c r="D29" s="258">
        <v>6</v>
      </c>
      <c r="E29" s="258">
        <v>20</v>
      </c>
      <c r="F29" s="258">
        <v>9</v>
      </c>
      <c r="G29" s="254"/>
      <c r="H29" s="254">
        <v>0</v>
      </c>
      <c r="I29" s="254">
        <v>0</v>
      </c>
      <c r="J29" s="254">
        <v>1</v>
      </c>
      <c r="K29" s="254">
        <v>2</v>
      </c>
      <c r="L29" s="255">
        <v>7</v>
      </c>
      <c r="M29" s="255" t="s">
        <v>567</v>
      </c>
      <c r="N29" s="258">
        <v>3</v>
      </c>
      <c r="O29" s="258"/>
      <c r="P29" s="258">
        <v>31</v>
      </c>
      <c r="Q29" s="258">
        <v>10</v>
      </c>
      <c r="R29" s="258">
        <v>25</v>
      </c>
      <c r="S29" s="258">
        <v>4</v>
      </c>
      <c r="T29" s="258">
        <v>0</v>
      </c>
      <c r="U29" s="258">
        <v>1</v>
      </c>
      <c r="V29" s="258"/>
      <c r="W29" s="254">
        <v>10</v>
      </c>
      <c r="X29" s="254">
        <v>25</v>
      </c>
      <c r="Y29" s="254">
        <v>0</v>
      </c>
      <c r="Z29" s="254">
        <v>19</v>
      </c>
      <c r="AA29" s="254">
        <v>7</v>
      </c>
      <c r="AB29" s="254">
        <v>9</v>
      </c>
      <c r="AC29" s="254">
        <v>0</v>
      </c>
      <c r="AD29" s="254">
        <v>0</v>
      </c>
      <c r="AE29" s="254">
        <v>0</v>
      </c>
      <c r="AF29" s="254">
        <v>4</v>
      </c>
      <c r="AG29" s="254">
        <v>18</v>
      </c>
      <c r="AH29" s="254">
        <v>9</v>
      </c>
      <c r="AI29" s="254">
        <v>0</v>
      </c>
      <c r="AJ29" s="254">
        <v>0</v>
      </c>
      <c r="AK29" s="254"/>
      <c r="AL29" s="258">
        <v>0</v>
      </c>
      <c r="AM29" s="258">
        <v>6</v>
      </c>
    </row>
    <row r="30" spans="1:39" ht="19.5" customHeight="1">
      <c r="A30" s="267" t="s">
        <v>568</v>
      </c>
      <c r="B30" s="255" t="s">
        <v>118</v>
      </c>
      <c r="C30" s="258" t="s">
        <v>524</v>
      </c>
      <c r="D30" s="258">
        <v>2</v>
      </c>
      <c r="E30" s="258">
        <v>26</v>
      </c>
      <c r="F30" s="258">
        <v>1</v>
      </c>
      <c r="G30" s="258"/>
      <c r="H30" s="258">
        <v>0</v>
      </c>
      <c r="I30" s="258">
        <v>0</v>
      </c>
      <c r="J30" s="258">
        <v>0</v>
      </c>
      <c r="K30" s="258">
        <v>0</v>
      </c>
      <c r="L30" s="254">
        <v>1</v>
      </c>
      <c r="M30" s="258" t="s">
        <v>569</v>
      </c>
      <c r="N30" s="258">
        <v>2</v>
      </c>
      <c r="O30" s="258"/>
      <c r="P30" s="258">
        <v>28</v>
      </c>
      <c r="Q30" s="258">
        <v>9</v>
      </c>
      <c r="R30" s="258">
        <v>20</v>
      </c>
      <c r="S30" s="258">
        <v>1</v>
      </c>
      <c r="T30" s="254">
        <v>0</v>
      </c>
      <c r="U30" s="258">
        <v>2</v>
      </c>
      <c r="V30" s="258"/>
      <c r="W30" s="258">
        <v>0</v>
      </c>
      <c r="X30" s="258">
        <v>29</v>
      </c>
      <c r="Y30" s="258">
        <v>0</v>
      </c>
      <c r="Z30" s="258">
        <v>19</v>
      </c>
      <c r="AA30" s="258">
        <v>9</v>
      </c>
      <c r="AB30" s="258">
        <v>1</v>
      </c>
      <c r="AC30" s="258">
        <v>0</v>
      </c>
      <c r="AD30" s="254"/>
      <c r="AE30" s="254"/>
      <c r="AF30" s="254"/>
      <c r="AG30" s="254"/>
      <c r="AH30" s="254"/>
      <c r="AI30" s="254"/>
      <c r="AJ30" s="259">
        <v>1</v>
      </c>
      <c r="AK30" s="258" t="s">
        <v>570</v>
      </c>
      <c r="AL30" s="258">
        <v>1</v>
      </c>
      <c r="AM30" s="258">
        <v>5</v>
      </c>
    </row>
    <row r="31" spans="1:39" ht="15.75">
      <c r="A31" s="260" t="s">
        <v>612</v>
      </c>
      <c r="B31" s="258" t="s">
        <v>119</v>
      </c>
      <c r="C31" s="258" t="s">
        <v>613</v>
      </c>
      <c r="D31" s="258">
        <v>28</v>
      </c>
      <c r="E31" s="258">
        <v>48</v>
      </c>
      <c r="F31" s="254"/>
      <c r="G31" s="254"/>
      <c r="H31" s="254">
        <v>0</v>
      </c>
      <c r="I31" s="254">
        <v>0</v>
      </c>
      <c r="J31" s="254">
        <v>0</v>
      </c>
      <c r="K31" s="254">
        <v>0</v>
      </c>
      <c r="L31" s="254">
        <v>0</v>
      </c>
      <c r="M31" s="255"/>
      <c r="N31" s="258">
        <v>5</v>
      </c>
      <c r="O31" s="258"/>
      <c r="P31" s="258">
        <v>69</v>
      </c>
      <c r="Q31" s="258">
        <v>33</v>
      </c>
      <c r="R31" s="258">
        <v>42</v>
      </c>
      <c r="S31" s="258">
        <v>6</v>
      </c>
      <c r="T31" s="254">
        <v>2</v>
      </c>
      <c r="U31" s="258">
        <v>0</v>
      </c>
      <c r="V31" s="258"/>
      <c r="W31" s="258">
        <v>14</v>
      </c>
      <c r="X31" s="258">
        <v>61</v>
      </c>
      <c r="Y31" s="259">
        <v>0</v>
      </c>
      <c r="Z31" s="258">
        <v>34</v>
      </c>
      <c r="AA31" s="258">
        <v>38</v>
      </c>
      <c r="AB31" s="258">
        <v>3</v>
      </c>
      <c r="AC31" s="258">
        <v>0</v>
      </c>
      <c r="AD31" s="258">
        <v>0</v>
      </c>
      <c r="AE31" s="258">
        <v>0</v>
      </c>
      <c r="AF31" s="258">
        <v>9</v>
      </c>
      <c r="AG31" s="258">
        <v>43</v>
      </c>
      <c r="AH31" s="258">
        <v>23</v>
      </c>
      <c r="AI31" s="258">
        <v>0</v>
      </c>
      <c r="AJ31" s="254">
        <v>0</v>
      </c>
      <c r="AK31" s="254"/>
      <c r="AL31" s="258">
        <v>0</v>
      </c>
      <c r="AM31" s="258">
        <v>15</v>
      </c>
    </row>
    <row r="32" spans="1:39" ht="15.75">
      <c r="A32" s="281" t="s">
        <v>646</v>
      </c>
      <c r="B32" s="281" t="s">
        <v>120</v>
      </c>
      <c r="C32" s="262" t="s">
        <v>524</v>
      </c>
      <c r="D32" s="262">
        <v>4</v>
      </c>
      <c r="E32" s="262">
        <v>41</v>
      </c>
      <c r="F32" s="262">
        <v>1</v>
      </c>
      <c r="G32" s="279"/>
      <c r="H32" s="254">
        <v>0</v>
      </c>
      <c r="I32" s="254">
        <v>0</v>
      </c>
      <c r="J32" s="254">
        <v>0</v>
      </c>
      <c r="K32" s="254">
        <v>1</v>
      </c>
      <c r="L32" s="254">
        <v>0</v>
      </c>
      <c r="M32" s="279">
        <v>0</v>
      </c>
      <c r="N32" s="254">
        <v>0</v>
      </c>
      <c r="O32" s="281"/>
      <c r="P32" s="254">
        <v>45</v>
      </c>
      <c r="Q32" s="280">
        <v>23</v>
      </c>
      <c r="R32" s="280">
        <v>23</v>
      </c>
      <c r="S32" s="254">
        <v>1</v>
      </c>
      <c r="T32" s="280">
        <v>0</v>
      </c>
      <c r="U32" s="254">
        <v>0</v>
      </c>
      <c r="V32" s="254"/>
      <c r="W32" s="254">
        <v>2</v>
      </c>
      <c r="X32" s="254">
        <v>44</v>
      </c>
      <c r="Y32" s="254">
        <v>0</v>
      </c>
      <c r="Z32" s="254">
        <v>37</v>
      </c>
      <c r="AA32" s="254">
        <v>6</v>
      </c>
      <c r="AB32" s="254">
        <v>3</v>
      </c>
      <c r="AC32" s="254">
        <v>0</v>
      </c>
      <c r="AD32" s="254">
        <v>0</v>
      </c>
      <c r="AE32" s="254">
        <v>0</v>
      </c>
      <c r="AF32" s="254">
        <v>0</v>
      </c>
      <c r="AG32" s="254">
        <v>40</v>
      </c>
      <c r="AH32" s="254">
        <v>3</v>
      </c>
      <c r="AI32" s="254">
        <v>3</v>
      </c>
      <c r="AJ32" s="254">
        <v>0</v>
      </c>
      <c r="AK32" s="279"/>
      <c r="AL32" s="254">
        <v>0</v>
      </c>
      <c r="AM32" s="254">
        <v>25</v>
      </c>
    </row>
    <row r="33" spans="1:55" ht="15.75">
      <c r="A33" s="278" t="s">
        <v>644</v>
      </c>
      <c r="B33" s="278" t="s">
        <v>120</v>
      </c>
      <c r="C33" s="262" t="s">
        <v>615</v>
      </c>
      <c r="D33" s="262">
        <v>29</v>
      </c>
      <c r="E33" s="262">
        <v>18</v>
      </c>
      <c r="F33" s="262">
        <v>0</v>
      </c>
      <c r="G33" s="279"/>
      <c r="H33" s="254">
        <v>0</v>
      </c>
      <c r="I33" s="254">
        <v>0</v>
      </c>
      <c r="J33" s="254">
        <v>0</v>
      </c>
      <c r="K33" s="254">
        <v>0</v>
      </c>
      <c r="L33" s="254">
        <v>0</v>
      </c>
      <c r="M33" s="279">
        <v>1</v>
      </c>
      <c r="N33" s="254">
        <v>1</v>
      </c>
      <c r="O33" s="278"/>
      <c r="P33" s="254">
        <v>43</v>
      </c>
      <c r="Q33" s="280">
        <v>12</v>
      </c>
      <c r="R33" s="280">
        <v>35</v>
      </c>
      <c r="S33" s="254">
        <v>4</v>
      </c>
      <c r="T33" s="280">
        <v>0</v>
      </c>
      <c r="U33" s="254">
        <v>1</v>
      </c>
      <c r="V33" s="254"/>
      <c r="W33" s="254">
        <v>16</v>
      </c>
      <c r="X33" s="254">
        <v>31</v>
      </c>
      <c r="Y33" s="254">
        <v>0</v>
      </c>
      <c r="Z33" s="254">
        <v>24</v>
      </c>
      <c r="AA33" s="254">
        <v>19</v>
      </c>
      <c r="AB33" s="254">
        <v>4</v>
      </c>
      <c r="AC33" s="254">
        <v>0</v>
      </c>
      <c r="AD33" s="254">
        <v>3</v>
      </c>
      <c r="AE33" s="254">
        <v>1</v>
      </c>
      <c r="AF33" s="254">
        <v>11</v>
      </c>
      <c r="AG33" s="254">
        <v>25</v>
      </c>
      <c r="AH33" s="254">
        <v>7</v>
      </c>
      <c r="AI33" s="254">
        <v>0</v>
      </c>
      <c r="AJ33" s="254">
        <v>4</v>
      </c>
      <c r="AK33" s="279" t="s">
        <v>645</v>
      </c>
      <c r="AL33" s="254">
        <v>0</v>
      </c>
      <c r="AM33" s="254">
        <v>4</v>
      </c>
    </row>
    <row r="34" spans="1:55">
      <c r="A34" s="253" t="s">
        <v>521</v>
      </c>
      <c r="B34" s="254" t="s">
        <v>120</v>
      </c>
      <c r="C34" s="254" t="s">
        <v>515</v>
      </c>
      <c r="D34" s="254">
        <v>0</v>
      </c>
      <c r="E34" s="254">
        <v>35</v>
      </c>
      <c r="F34" s="254">
        <v>0</v>
      </c>
      <c r="G34" s="254"/>
      <c r="H34" s="254">
        <v>0</v>
      </c>
      <c r="I34" s="254">
        <v>0</v>
      </c>
      <c r="J34" s="254">
        <v>0</v>
      </c>
      <c r="K34" s="254">
        <v>0</v>
      </c>
      <c r="L34" s="254">
        <v>0</v>
      </c>
      <c r="M34" s="255"/>
      <c r="N34" s="254">
        <v>0</v>
      </c>
      <c r="O34" s="254"/>
      <c r="P34" s="254">
        <v>35</v>
      </c>
      <c r="Q34" s="254">
        <v>12</v>
      </c>
      <c r="R34" s="254">
        <v>23</v>
      </c>
      <c r="S34" s="254">
        <v>0</v>
      </c>
      <c r="T34" s="254">
        <v>1</v>
      </c>
      <c r="U34" s="254">
        <v>0</v>
      </c>
      <c r="V34" s="254"/>
      <c r="W34" s="254">
        <v>3</v>
      </c>
      <c r="X34" s="254">
        <v>32</v>
      </c>
      <c r="Y34" s="254">
        <v>0</v>
      </c>
      <c r="Z34" s="254">
        <v>28</v>
      </c>
      <c r="AA34" s="254">
        <v>6</v>
      </c>
      <c r="AB34" s="254">
        <v>1</v>
      </c>
      <c r="AC34" s="254">
        <v>0</v>
      </c>
      <c r="AD34" s="254">
        <v>0</v>
      </c>
      <c r="AE34" s="254">
        <v>0</v>
      </c>
      <c r="AF34" s="254">
        <v>0</v>
      </c>
      <c r="AG34" s="254">
        <v>18</v>
      </c>
      <c r="AH34" s="254">
        <v>15</v>
      </c>
      <c r="AI34" s="254">
        <v>2</v>
      </c>
      <c r="AJ34" s="254">
        <v>12</v>
      </c>
      <c r="AK34" s="254" t="s">
        <v>522</v>
      </c>
      <c r="AL34" s="254">
        <v>0</v>
      </c>
      <c r="AM34" s="254">
        <v>13</v>
      </c>
    </row>
    <row r="35" spans="1:55" ht="30">
      <c r="A35" s="253" t="s">
        <v>571</v>
      </c>
      <c r="B35" s="254" t="s">
        <v>121</v>
      </c>
      <c r="C35" s="254" t="s">
        <v>524</v>
      </c>
      <c r="D35" s="258">
        <v>23</v>
      </c>
      <c r="E35" s="258">
        <v>7</v>
      </c>
      <c r="F35" s="258">
        <v>2</v>
      </c>
      <c r="G35" s="254"/>
      <c r="H35" s="254">
        <v>0</v>
      </c>
      <c r="I35" s="254">
        <v>1</v>
      </c>
      <c r="J35" s="254">
        <v>0</v>
      </c>
      <c r="K35" s="254">
        <v>1</v>
      </c>
      <c r="L35" s="254">
        <v>0</v>
      </c>
      <c r="M35" s="255"/>
      <c r="N35" s="258">
        <v>3</v>
      </c>
      <c r="O35" s="258"/>
      <c r="P35" s="258">
        <v>26</v>
      </c>
      <c r="Q35" s="258">
        <v>16</v>
      </c>
      <c r="R35" s="258">
        <v>16</v>
      </c>
      <c r="S35" s="258">
        <v>6</v>
      </c>
      <c r="T35" s="258">
        <v>0</v>
      </c>
      <c r="U35" s="258">
        <v>2</v>
      </c>
      <c r="V35" s="258"/>
      <c r="W35" s="258">
        <v>22</v>
      </c>
      <c r="X35" s="258">
        <v>10</v>
      </c>
      <c r="Y35" s="254">
        <v>0</v>
      </c>
      <c r="Z35" s="254">
        <v>5</v>
      </c>
      <c r="AA35" s="254">
        <v>21</v>
      </c>
      <c r="AB35" s="254">
        <v>4</v>
      </c>
      <c r="AC35" s="254">
        <v>2</v>
      </c>
      <c r="AD35" s="254">
        <v>0</v>
      </c>
      <c r="AE35" s="254">
        <v>0</v>
      </c>
      <c r="AF35" s="254">
        <v>4</v>
      </c>
      <c r="AG35" s="254">
        <v>11</v>
      </c>
      <c r="AH35" s="254">
        <v>17</v>
      </c>
      <c r="AI35" s="254">
        <v>0</v>
      </c>
      <c r="AJ35" s="258">
        <v>7</v>
      </c>
      <c r="AK35" s="255" t="s">
        <v>572</v>
      </c>
      <c r="AL35" s="254">
        <v>0</v>
      </c>
      <c r="AM35" s="254">
        <v>4</v>
      </c>
    </row>
    <row r="36" spans="1:55" ht="15.75">
      <c r="A36" s="274" t="s">
        <v>620</v>
      </c>
      <c r="B36" s="258" t="s">
        <v>121</v>
      </c>
      <c r="C36" s="258" t="s">
        <v>615</v>
      </c>
      <c r="D36" s="258">
        <v>10</v>
      </c>
      <c r="E36" s="258">
        <v>26</v>
      </c>
      <c r="F36" s="258">
        <v>0</v>
      </c>
      <c r="G36" s="254"/>
      <c r="H36" s="254">
        <v>0</v>
      </c>
      <c r="I36" s="254">
        <v>0</v>
      </c>
      <c r="J36" s="254">
        <v>0</v>
      </c>
      <c r="K36" s="254">
        <v>0</v>
      </c>
      <c r="L36" s="254">
        <v>0</v>
      </c>
      <c r="M36" s="255"/>
      <c r="N36" s="258">
        <v>2</v>
      </c>
      <c r="O36" s="258"/>
      <c r="P36" s="258">
        <v>33</v>
      </c>
      <c r="Q36" s="258">
        <v>17</v>
      </c>
      <c r="R36" s="258">
        <v>19</v>
      </c>
      <c r="S36" s="258">
        <v>7</v>
      </c>
      <c r="T36" s="258">
        <v>0</v>
      </c>
      <c r="U36" s="275">
        <v>1</v>
      </c>
      <c r="V36" s="275"/>
      <c r="W36" s="258">
        <v>13</v>
      </c>
      <c r="X36" s="258">
        <v>23</v>
      </c>
      <c r="Y36" s="258" t="s">
        <v>52</v>
      </c>
      <c r="Z36" s="258">
        <v>9</v>
      </c>
      <c r="AA36" s="258">
        <v>17</v>
      </c>
      <c r="AB36" s="258">
        <v>10</v>
      </c>
      <c r="AC36" s="258">
        <v>0</v>
      </c>
      <c r="AD36" s="258">
        <v>0</v>
      </c>
      <c r="AE36" s="258">
        <v>0</v>
      </c>
      <c r="AF36" s="258">
        <v>4</v>
      </c>
      <c r="AG36" s="258">
        <v>8</v>
      </c>
      <c r="AH36" s="258">
        <v>16</v>
      </c>
      <c r="AI36" s="258">
        <v>8</v>
      </c>
      <c r="AJ36" s="258">
        <v>25</v>
      </c>
      <c r="AK36" s="258" t="s">
        <v>621</v>
      </c>
      <c r="AL36" s="258">
        <v>0</v>
      </c>
      <c r="AM36" s="258">
        <v>10</v>
      </c>
    </row>
    <row r="37" spans="1:55" ht="15.75">
      <c r="A37" s="260" t="s">
        <v>573</v>
      </c>
      <c r="B37" s="258" t="s">
        <v>122</v>
      </c>
      <c r="C37" s="258" t="s">
        <v>524</v>
      </c>
      <c r="D37" s="258">
        <v>3</v>
      </c>
      <c r="E37" s="258">
        <v>25</v>
      </c>
      <c r="F37" s="258">
        <v>5</v>
      </c>
      <c r="G37" s="258"/>
      <c r="H37" s="258">
        <v>0</v>
      </c>
      <c r="I37" s="258">
        <v>0</v>
      </c>
      <c r="J37" s="258">
        <v>1</v>
      </c>
      <c r="K37" s="258">
        <v>4</v>
      </c>
      <c r="L37" s="258">
        <v>0</v>
      </c>
      <c r="M37" s="258"/>
      <c r="N37" s="258">
        <v>0</v>
      </c>
      <c r="O37" s="258"/>
      <c r="P37" s="258">
        <v>31</v>
      </c>
      <c r="Q37" s="258">
        <v>10</v>
      </c>
      <c r="R37" s="258">
        <v>23</v>
      </c>
      <c r="S37" s="258">
        <v>0</v>
      </c>
      <c r="T37" s="258">
        <v>0</v>
      </c>
      <c r="U37" s="258">
        <v>1</v>
      </c>
      <c r="V37" s="258"/>
      <c r="W37" s="258">
        <v>5</v>
      </c>
      <c r="X37" s="258">
        <v>28</v>
      </c>
      <c r="Y37" s="258" t="s">
        <v>574</v>
      </c>
      <c r="Z37" s="258">
        <v>15</v>
      </c>
      <c r="AA37" s="258">
        <v>15</v>
      </c>
      <c r="AB37" s="258">
        <v>2</v>
      </c>
      <c r="AC37" s="258">
        <v>1</v>
      </c>
      <c r="AD37" s="258">
        <v>0</v>
      </c>
      <c r="AE37" s="258">
        <v>0</v>
      </c>
      <c r="AF37" s="258">
        <v>4</v>
      </c>
      <c r="AG37" s="258">
        <v>7</v>
      </c>
      <c r="AH37" s="258">
        <v>22</v>
      </c>
      <c r="AI37" s="258">
        <v>0</v>
      </c>
      <c r="AJ37" s="259">
        <v>3</v>
      </c>
      <c r="AK37" s="258" t="s">
        <v>575</v>
      </c>
      <c r="AL37" s="258">
        <v>0</v>
      </c>
      <c r="AM37" s="258">
        <v>4</v>
      </c>
    </row>
    <row r="38" spans="1:55" s="269" customFormat="1" ht="63.75" customHeight="1">
      <c r="A38" s="278" t="s">
        <v>641</v>
      </c>
      <c r="B38" s="278" t="s">
        <v>122</v>
      </c>
      <c r="C38" s="262" t="s">
        <v>524</v>
      </c>
      <c r="D38" s="262">
        <v>8</v>
      </c>
      <c r="E38" s="262">
        <v>15</v>
      </c>
      <c r="F38" s="262">
        <v>16</v>
      </c>
      <c r="G38" s="279"/>
      <c r="H38" s="254">
        <v>0</v>
      </c>
      <c r="I38" s="254">
        <v>0</v>
      </c>
      <c r="J38" s="254">
        <v>6</v>
      </c>
      <c r="K38" s="254">
        <v>9</v>
      </c>
      <c r="L38" s="254">
        <v>8</v>
      </c>
      <c r="M38" s="279" t="s">
        <v>642</v>
      </c>
      <c r="N38" s="254">
        <v>5</v>
      </c>
      <c r="O38" s="278"/>
      <c r="P38" s="254">
        <v>38</v>
      </c>
      <c r="Q38" s="280">
        <v>13</v>
      </c>
      <c r="R38" s="280">
        <v>26</v>
      </c>
      <c r="S38" s="254">
        <v>1</v>
      </c>
      <c r="T38" s="280">
        <v>0</v>
      </c>
      <c r="U38" s="254">
        <v>0</v>
      </c>
      <c r="V38" s="254"/>
      <c r="W38" s="254">
        <v>8</v>
      </c>
      <c r="X38" s="254">
        <v>31</v>
      </c>
      <c r="Y38" s="254">
        <v>0</v>
      </c>
      <c r="Z38" s="254">
        <v>21</v>
      </c>
      <c r="AA38" s="254">
        <v>15</v>
      </c>
      <c r="AB38" s="254">
        <v>3</v>
      </c>
      <c r="AC38" s="254">
        <v>0</v>
      </c>
      <c r="AD38" s="254">
        <v>0</v>
      </c>
      <c r="AE38" s="254">
        <v>0</v>
      </c>
      <c r="AF38" s="254">
        <v>1</v>
      </c>
      <c r="AG38" s="254">
        <v>12</v>
      </c>
      <c r="AH38" s="254">
        <v>26</v>
      </c>
      <c r="AI38" s="254">
        <v>0</v>
      </c>
      <c r="AJ38" s="254">
        <v>0</v>
      </c>
      <c r="AK38" s="279"/>
      <c r="AL38" s="254">
        <v>0</v>
      </c>
      <c r="AM38" s="254">
        <v>2</v>
      </c>
      <c r="AN38" s="252"/>
      <c r="AO38" s="252"/>
      <c r="AP38" s="252"/>
      <c r="AQ38" s="252"/>
      <c r="AR38" s="252"/>
      <c r="AS38" s="263"/>
      <c r="AT38" s="252"/>
      <c r="AU38" s="252"/>
      <c r="AV38" s="252"/>
      <c r="AW38" s="252"/>
      <c r="AX38" s="252"/>
      <c r="AY38" s="252"/>
      <c r="AZ38" s="252"/>
      <c r="BA38" s="252"/>
      <c r="BB38" s="252"/>
      <c r="BC38" s="263"/>
    </row>
    <row r="39" spans="1:55" s="269" customFormat="1" ht="63.75" customHeight="1">
      <c r="A39" s="1227" t="s">
        <v>46</v>
      </c>
      <c r="B39" s="1227" t="s">
        <v>46</v>
      </c>
      <c r="C39" s="262" t="s">
        <v>524</v>
      </c>
      <c r="D39" s="262"/>
      <c r="E39" s="262"/>
      <c r="F39" s="262"/>
      <c r="G39" s="279"/>
      <c r="H39" s="254"/>
      <c r="I39" s="254"/>
      <c r="J39" s="254"/>
      <c r="K39" s="254"/>
      <c r="L39" s="254"/>
      <c r="M39" s="279"/>
      <c r="N39" s="254"/>
      <c r="O39" s="278"/>
      <c r="P39" s="254">
        <v>44</v>
      </c>
      <c r="Q39" s="280"/>
      <c r="R39" s="280"/>
      <c r="S39" s="254"/>
      <c r="T39" s="280"/>
      <c r="U39" s="254"/>
      <c r="V39" s="254"/>
      <c r="W39" s="254"/>
      <c r="X39" s="254"/>
      <c r="Y39" s="254"/>
      <c r="Z39" s="254"/>
      <c r="AA39" s="254"/>
      <c r="AB39" s="254"/>
      <c r="AC39" s="254"/>
      <c r="AD39" s="254"/>
      <c r="AE39" s="254"/>
      <c r="AF39" s="254"/>
      <c r="AG39" s="254"/>
      <c r="AH39" s="254"/>
      <c r="AI39" s="254"/>
      <c r="AJ39" s="254"/>
      <c r="AK39" s="279"/>
      <c r="AL39" s="254"/>
      <c r="AM39" s="254"/>
      <c r="AN39" s="252"/>
      <c r="AO39" s="252"/>
      <c r="AP39" s="252"/>
      <c r="AQ39" s="252"/>
      <c r="AR39" s="252"/>
      <c r="AS39" s="263"/>
      <c r="AT39" s="252"/>
      <c r="AU39" s="252"/>
      <c r="AV39" s="252"/>
      <c r="AW39" s="252"/>
      <c r="AX39" s="252"/>
      <c r="AY39" s="252"/>
      <c r="AZ39" s="252"/>
      <c r="BA39" s="252"/>
      <c r="BB39" s="252"/>
      <c r="BC39" s="263"/>
    </row>
    <row r="40" spans="1:55" ht="31.5">
      <c r="A40" s="253" t="s">
        <v>622</v>
      </c>
      <c r="B40" s="254" t="s">
        <v>123</v>
      </c>
      <c r="C40" s="258" t="s">
        <v>615</v>
      </c>
      <c r="D40" s="258">
        <v>16</v>
      </c>
      <c r="E40" s="258">
        <v>11</v>
      </c>
      <c r="F40" s="258">
        <v>0</v>
      </c>
      <c r="G40" s="254"/>
      <c r="H40" s="254">
        <v>0</v>
      </c>
      <c r="I40" s="254">
        <v>0</v>
      </c>
      <c r="J40" s="254">
        <v>0</v>
      </c>
      <c r="K40" s="254">
        <v>0</v>
      </c>
      <c r="L40" s="254">
        <v>0</v>
      </c>
      <c r="M40" s="255"/>
      <c r="N40" s="258">
        <v>3</v>
      </c>
      <c r="O40" s="258"/>
      <c r="P40" s="258">
        <v>27</v>
      </c>
      <c r="Q40" s="258">
        <v>16</v>
      </c>
      <c r="R40" s="258">
        <v>11</v>
      </c>
      <c r="S40" s="258">
        <v>0</v>
      </c>
      <c r="T40" s="258">
        <v>0</v>
      </c>
      <c r="U40" s="258">
        <v>0</v>
      </c>
      <c r="V40" s="258"/>
      <c r="W40" s="258">
        <v>6</v>
      </c>
      <c r="X40" s="258">
        <v>21</v>
      </c>
      <c r="Y40" s="259">
        <v>0</v>
      </c>
      <c r="Z40" s="258">
        <v>13</v>
      </c>
      <c r="AA40" s="258">
        <v>5</v>
      </c>
      <c r="AB40" s="258">
        <v>8</v>
      </c>
      <c r="AC40" s="258">
        <v>1</v>
      </c>
      <c r="AD40" s="258">
        <v>0</v>
      </c>
      <c r="AE40" s="258">
        <v>0</v>
      </c>
      <c r="AF40" s="258">
        <v>3</v>
      </c>
      <c r="AG40" s="258">
        <v>7</v>
      </c>
      <c r="AH40" s="258">
        <v>17</v>
      </c>
      <c r="AI40" s="255">
        <v>0</v>
      </c>
      <c r="AJ40" s="259">
        <v>10</v>
      </c>
      <c r="AK40" s="258" t="s">
        <v>623</v>
      </c>
      <c r="AL40" s="258">
        <v>0</v>
      </c>
      <c r="AM40" s="255">
        <v>0</v>
      </c>
    </row>
    <row r="41" spans="1:55" ht="15.75">
      <c r="A41" s="260" t="s">
        <v>576</v>
      </c>
      <c r="B41" s="258" t="s">
        <v>123</v>
      </c>
      <c r="C41" s="258" t="s">
        <v>524</v>
      </c>
      <c r="D41" s="258">
        <v>3</v>
      </c>
      <c r="E41" s="258">
        <v>42</v>
      </c>
      <c r="F41" s="258">
        <v>0</v>
      </c>
      <c r="G41" s="254"/>
      <c r="H41" s="261">
        <v>0</v>
      </c>
      <c r="I41" s="261">
        <v>0</v>
      </c>
      <c r="J41" s="261">
        <v>0</v>
      </c>
      <c r="K41" s="261">
        <v>0</v>
      </c>
      <c r="L41" s="261">
        <v>0</v>
      </c>
      <c r="M41" s="261"/>
      <c r="N41" s="258">
        <v>1</v>
      </c>
      <c r="O41" s="258"/>
      <c r="P41" s="258">
        <v>43</v>
      </c>
      <c r="Q41" s="258">
        <v>21</v>
      </c>
      <c r="R41" s="258">
        <v>24</v>
      </c>
      <c r="S41" s="258">
        <v>1</v>
      </c>
      <c r="T41" s="254">
        <v>0</v>
      </c>
      <c r="U41" s="258">
        <v>2</v>
      </c>
      <c r="V41" s="258" t="s">
        <v>577</v>
      </c>
      <c r="W41" s="258">
        <v>12</v>
      </c>
      <c r="X41" s="258">
        <v>33</v>
      </c>
      <c r="Y41" s="258">
        <v>0</v>
      </c>
      <c r="Z41" s="258">
        <v>31</v>
      </c>
      <c r="AA41" s="258">
        <v>14</v>
      </c>
      <c r="AB41" s="258">
        <v>0</v>
      </c>
      <c r="AC41" s="258">
        <v>0</v>
      </c>
      <c r="AD41" s="254">
        <v>0</v>
      </c>
      <c r="AE41" s="254">
        <v>0</v>
      </c>
      <c r="AF41" s="254">
        <v>1</v>
      </c>
      <c r="AG41" s="258">
        <v>15</v>
      </c>
      <c r="AH41" s="258">
        <v>22</v>
      </c>
      <c r="AI41" s="258">
        <v>0</v>
      </c>
      <c r="AJ41" s="259">
        <v>15</v>
      </c>
      <c r="AK41" s="258" t="s">
        <v>578</v>
      </c>
      <c r="AL41" s="258">
        <v>0</v>
      </c>
      <c r="AM41" s="258">
        <v>12</v>
      </c>
    </row>
    <row r="42" spans="1:55" ht="22.5" customHeight="1">
      <c r="A42" s="268" t="s">
        <v>579</v>
      </c>
      <c r="B42" s="258" t="s">
        <v>123</v>
      </c>
      <c r="C42" s="258" t="s">
        <v>524</v>
      </c>
      <c r="D42" s="258">
        <v>9</v>
      </c>
      <c r="E42" s="258">
        <v>22</v>
      </c>
      <c r="F42" s="258">
        <v>2</v>
      </c>
      <c r="G42" s="258"/>
      <c r="H42" s="258">
        <v>0</v>
      </c>
      <c r="I42" s="258">
        <v>0</v>
      </c>
      <c r="J42" s="258">
        <v>0</v>
      </c>
      <c r="K42" s="258">
        <v>0</v>
      </c>
      <c r="L42" s="258">
        <v>2</v>
      </c>
      <c r="M42" s="258" t="s">
        <v>580</v>
      </c>
      <c r="N42" s="258">
        <v>2</v>
      </c>
      <c r="O42" s="258"/>
      <c r="P42" s="258">
        <v>33</v>
      </c>
      <c r="Q42" s="258">
        <v>15</v>
      </c>
      <c r="R42" s="258">
        <v>18</v>
      </c>
      <c r="S42" s="258">
        <v>0</v>
      </c>
      <c r="T42" s="258">
        <v>0</v>
      </c>
      <c r="U42" s="258">
        <v>1</v>
      </c>
      <c r="V42" s="258"/>
      <c r="W42" s="258">
        <v>5</v>
      </c>
      <c r="X42" s="258">
        <v>28</v>
      </c>
      <c r="Y42" s="259">
        <v>0</v>
      </c>
      <c r="Z42" s="258">
        <v>13</v>
      </c>
      <c r="AA42" s="258">
        <v>14</v>
      </c>
      <c r="AB42" s="258">
        <v>5</v>
      </c>
      <c r="AC42" s="258">
        <v>1</v>
      </c>
      <c r="AD42" s="258">
        <v>0</v>
      </c>
      <c r="AE42" s="258">
        <v>0</v>
      </c>
      <c r="AF42" s="258">
        <v>4</v>
      </c>
      <c r="AG42" s="258">
        <v>12</v>
      </c>
      <c r="AH42" s="258">
        <v>17</v>
      </c>
      <c r="AI42" s="258">
        <v>0</v>
      </c>
      <c r="AJ42" s="259">
        <v>16</v>
      </c>
      <c r="AK42" s="258" t="s">
        <v>581</v>
      </c>
      <c r="AL42" s="258">
        <v>0</v>
      </c>
      <c r="AM42" s="258">
        <v>5</v>
      </c>
      <c r="AN42" s="269"/>
      <c r="AO42" s="269"/>
      <c r="AP42" s="269"/>
      <c r="AQ42" s="269"/>
      <c r="AR42" s="269"/>
      <c r="AS42" s="270"/>
      <c r="AT42" s="269"/>
      <c r="AU42" s="269"/>
      <c r="AV42" s="269"/>
      <c r="AW42" s="269"/>
      <c r="AX42" s="269"/>
      <c r="AY42" s="269"/>
      <c r="AZ42" s="269"/>
      <c r="BA42" s="269"/>
      <c r="BB42" s="269"/>
      <c r="BC42" s="270"/>
    </row>
    <row r="43" spans="1:55">
      <c r="A43" s="253" t="s">
        <v>624</v>
      </c>
      <c r="B43" s="254" t="s">
        <v>123</v>
      </c>
      <c r="C43" s="254" t="s">
        <v>615</v>
      </c>
      <c r="D43" s="254">
        <v>3</v>
      </c>
      <c r="E43" s="254">
        <v>29</v>
      </c>
      <c r="F43" s="254">
        <v>0</v>
      </c>
      <c r="G43" s="254"/>
      <c r="H43" s="254">
        <v>0</v>
      </c>
      <c r="I43" s="254">
        <v>0</v>
      </c>
      <c r="J43" s="254">
        <v>0</v>
      </c>
      <c r="K43" s="254">
        <v>0</v>
      </c>
      <c r="L43" s="254">
        <v>0</v>
      </c>
      <c r="M43" s="255"/>
      <c r="N43" s="254">
        <v>0</v>
      </c>
      <c r="O43" s="254"/>
      <c r="P43" s="254">
        <v>31</v>
      </c>
      <c r="Q43" s="254">
        <v>13</v>
      </c>
      <c r="R43" s="254">
        <v>19</v>
      </c>
      <c r="S43" s="254">
        <v>1</v>
      </c>
      <c r="T43" s="254">
        <v>0</v>
      </c>
      <c r="U43" s="254">
        <v>0</v>
      </c>
      <c r="V43" s="254"/>
      <c r="W43" s="254">
        <v>9</v>
      </c>
      <c r="X43" s="254">
        <v>23</v>
      </c>
      <c r="Y43" s="254">
        <v>0</v>
      </c>
      <c r="Z43" s="254">
        <v>16</v>
      </c>
      <c r="AA43" s="254">
        <v>12</v>
      </c>
      <c r="AB43" s="254">
        <v>4</v>
      </c>
      <c r="AC43" s="254">
        <v>0</v>
      </c>
      <c r="AD43" s="254">
        <v>0</v>
      </c>
      <c r="AE43" s="254">
        <v>0</v>
      </c>
      <c r="AF43" s="254">
        <v>0</v>
      </c>
      <c r="AG43" s="254">
        <v>9</v>
      </c>
      <c r="AH43" s="254">
        <v>23</v>
      </c>
      <c r="AI43" s="254"/>
      <c r="AJ43" s="254">
        <v>14</v>
      </c>
      <c r="AK43" s="254" t="s">
        <v>625</v>
      </c>
      <c r="AL43" s="254">
        <v>0</v>
      </c>
      <c r="AM43" s="254">
        <v>6</v>
      </c>
    </row>
    <row r="44" spans="1:55" ht="22.5" customHeight="1">
      <c r="A44" s="281" t="s">
        <v>650</v>
      </c>
      <c r="B44" s="281" t="s">
        <v>123</v>
      </c>
      <c r="C44" s="262" t="s">
        <v>524</v>
      </c>
      <c r="D44" s="262">
        <v>9</v>
      </c>
      <c r="E44" s="262">
        <v>12</v>
      </c>
      <c r="F44" s="262">
        <v>32</v>
      </c>
      <c r="G44" s="279"/>
      <c r="H44" s="254">
        <v>0</v>
      </c>
      <c r="I44" s="254">
        <v>1</v>
      </c>
      <c r="J44" s="254">
        <v>4</v>
      </c>
      <c r="K44" s="254">
        <v>11</v>
      </c>
      <c r="L44" s="254">
        <v>0</v>
      </c>
      <c r="M44" s="279">
        <v>3</v>
      </c>
      <c r="N44" s="254">
        <v>3</v>
      </c>
      <c r="O44" s="281"/>
      <c r="P44" s="254">
        <v>53</v>
      </c>
      <c r="Q44" s="280">
        <v>28</v>
      </c>
      <c r="R44" s="280">
        <v>25</v>
      </c>
      <c r="S44" s="254">
        <v>0</v>
      </c>
      <c r="T44" s="280">
        <v>0</v>
      </c>
      <c r="U44" s="254">
        <v>0</v>
      </c>
      <c r="V44" s="254"/>
      <c r="W44" s="254">
        <v>21</v>
      </c>
      <c r="X44" s="254">
        <v>32</v>
      </c>
      <c r="Y44" s="254">
        <v>0</v>
      </c>
      <c r="Z44" s="254">
        <v>4</v>
      </c>
      <c r="AA44" s="254">
        <v>17</v>
      </c>
      <c r="AB44" s="254">
        <v>21</v>
      </c>
      <c r="AC44" s="254">
        <v>11</v>
      </c>
      <c r="AD44" s="254">
        <v>0</v>
      </c>
      <c r="AE44" s="254">
        <v>0</v>
      </c>
      <c r="AF44" s="254">
        <v>3</v>
      </c>
      <c r="AG44" s="254">
        <v>12</v>
      </c>
      <c r="AH44" s="254">
        <v>38</v>
      </c>
      <c r="AI44" s="254">
        <v>0</v>
      </c>
      <c r="AJ44" s="254">
        <v>2</v>
      </c>
      <c r="AK44" s="279" t="s">
        <v>579</v>
      </c>
      <c r="AL44" s="254">
        <v>0</v>
      </c>
      <c r="AM44" s="254">
        <v>0</v>
      </c>
    </row>
    <row r="45" spans="1:55" ht="15.75">
      <c r="A45" s="260" t="s">
        <v>582</v>
      </c>
      <c r="B45" s="258" t="s">
        <v>124</v>
      </c>
      <c r="C45" s="258" t="s">
        <v>524</v>
      </c>
      <c r="D45" s="258">
        <v>23</v>
      </c>
      <c r="E45" s="258">
        <v>16</v>
      </c>
      <c r="F45" s="258">
        <v>8</v>
      </c>
      <c r="G45" s="258"/>
      <c r="H45" s="258">
        <v>0</v>
      </c>
      <c r="I45" s="258">
        <v>0</v>
      </c>
      <c r="J45" s="258">
        <v>0</v>
      </c>
      <c r="K45" s="258">
        <v>5</v>
      </c>
      <c r="L45" s="258">
        <v>3</v>
      </c>
      <c r="M45" s="258" t="s">
        <v>583</v>
      </c>
      <c r="N45" s="258">
        <v>8</v>
      </c>
      <c r="O45" s="258"/>
      <c r="P45" s="258">
        <v>43</v>
      </c>
      <c r="Q45" s="258">
        <v>20</v>
      </c>
      <c r="R45" s="258">
        <v>27</v>
      </c>
      <c r="S45" s="258">
        <v>4</v>
      </c>
      <c r="T45" s="258">
        <v>0</v>
      </c>
      <c r="U45" s="258">
        <v>1</v>
      </c>
      <c r="V45" s="258"/>
      <c r="W45" s="258">
        <v>33</v>
      </c>
      <c r="X45" s="258">
        <v>14</v>
      </c>
      <c r="Y45" s="259">
        <v>0</v>
      </c>
      <c r="Z45" s="258">
        <v>13</v>
      </c>
      <c r="AA45" s="258">
        <v>17</v>
      </c>
      <c r="AB45" s="258">
        <v>14</v>
      </c>
      <c r="AC45" s="258">
        <v>3</v>
      </c>
      <c r="AD45" s="258">
        <v>1</v>
      </c>
      <c r="AE45" s="258">
        <v>0</v>
      </c>
      <c r="AF45" s="258">
        <v>10</v>
      </c>
      <c r="AG45" s="258">
        <v>13</v>
      </c>
      <c r="AH45" s="258">
        <v>17</v>
      </c>
      <c r="AI45" s="258">
        <v>6</v>
      </c>
      <c r="AJ45" s="258">
        <v>0</v>
      </c>
      <c r="AK45" s="255"/>
      <c r="AL45" s="258">
        <v>0</v>
      </c>
      <c r="AM45" s="258">
        <v>6</v>
      </c>
    </row>
    <row r="46" spans="1:55" ht="15.75">
      <c r="A46" s="260" t="s">
        <v>626</v>
      </c>
      <c r="B46" s="258" t="s">
        <v>124</v>
      </c>
      <c r="C46" s="258" t="s">
        <v>615</v>
      </c>
      <c r="D46" s="258">
        <v>6</v>
      </c>
      <c r="E46" s="258">
        <v>39</v>
      </c>
      <c r="F46" s="258">
        <v>0</v>
      </c>
      <c r="G46" s="254"/>
      <c r="H46" s="261">
        <v>0</v>
      </c>
      <c r="I46" s="261">
        <v>0</v>
      </c>
      <c r="J46" s="261">
        <v>0</v>
      </c>
      <c r="K46" s="261">
        <v>0</v>
      </c>
      <c r="L46" s="261">
        <v>0</v>
      </c>
      <c r="M46" s="261"/>
      <c r="N46" s="258">
        <v>1</v>
      </c>
      <c r="O46" s="258"/>
      <c r="P46" s="258">
        <v>47</v>
      </c>
      <c r="Q46" s="258">
        <v>17</v>
      </c>
      <c r="R46" s="258">
        <v>28</v>
      </c>
      <c r="S46" s="258">
        <v>0</v>
      </c>
      <c r="T46" s="258">
        <v>0</v>
      </c>
      <c r="U46" s="258">
        <v>1</v>
      </c>
      <c r="V46" s="258"/>
      <c r="W46" s="258">
        <v>10</v>
      </c>
      <c r="X46" s="258">
        <v>35</v>
      </c>
      <c r="Y46" s="259">
        <v>0</v>
      </c>
      <c r="Z46" s="258">
        <v>26</v>
      </c>
      <c r="AA46" s="258">
        <v>15</v>
      </c>
      <c r="AB46" s="258">
        <v>3</v>
      </c>
      <c r="AC46" s="258">
        <v>1</v>
      </c>
      <c r="AD46" s="258">
        <v>0</v>
      </c>
      <c r="AE46" s="258">
        <v>0</v>
      </c>
      <c r="AF46" s="258">
        <v>2</v>
      </c>
      <c r="AG46" s="258">
        <v>20</v>
      </c>
      <c r="AH46" s="258">
        <v>13</v>
      </c>
      <c r="AI46" s="258">
        <v>10</v>
      </c>
      <c r="AJ46" s="261">
        <v>0</v>
      </c>
      <c r="AK46" s="254"/>
      <c r="AL46" s="258">
        <v>0</v>
      </c>
      <c r="AM46" s="258">
        <v>10</v>
      </c>
    </row>
    <row r="47" spans="1:55" ht="45">
      <c r="A47" s="253" t="s">
        <v>584</v>
      </c>
      <c r="B47" s="254" t="s">
        <v>125</v>
      </c>
      <c r="C47" s="254" t="s">
        <v>524</v>
      </c>
      <c r="D47" s="254">
        <v>13</v>
      </c>
      <c r="E47" s="254">
        <v>15</v>
      </c>
      <c r="F47" s="254">
        <v>9</v>
      </c>
      <c r="G47" s="254"/>
      <c r="H47" s="254">
        <v>0</v>
      </c>
      <c r="I47" s="254">
        <v>1</v>
      </c>
      <c r="J47" s="254">
        <v>1</v>
      </c>
      <c r="K47" s="254">
        <v>4</v>
      </c>
      <c r="L47" s="255">
        <v>3</v>
      </c>
      <c r="M47" s="255" t="s">
        <v>585</v>
      </c>
      <c r="N47" s="254">
        <v>11</v>
      </c>
      <c r="O47" s="254"/>
      <c r="P47" s="254">
        <v>35</v>
      </c>
      <c r="Q47" s="254">
        <v>12</v>
      </c>
      <c r="R47" s="254">
        <v>25</v>
      </c>
      <c r="S47" s="254">
        <v>2</v>
      </c>
      <c r="T47" s="254">
        <v>0</v>
      </c>
      <c r="U47" s="254">
        <v>0</v>
      </c>
      <c r="V47" s="254"/>
      <c r="W47" s="254">
        <v>12</v>
      </c>
      <c r="X47" s="254">
        <v>25</v>
      </c>
      <c r="Y47" s="254">
        <v>0</v>
      </c>
      <c r="Z47" s="254">
        <v>11</v>
      </c>
      <c r="AA47" s="254">
        <v>17</v>
      </c>
      <c r="AB47" s="254">
        <v>8</v>
      </c>
      <c r="AC47" s="254">
        <v>1</v>
      </c>
      <c r="AD47" s="254">
        <v>1</v>
      </c>
      <c r="AE47" s="254">
        <v>0</v>
      </c>
      <c r="AF47" s="254">
        <v>1</v>
      </c>
      <c r="AG47" s="254">
        <v>17</v>
      </c>
      <c r="AH47" s="254">
        <v>14</v>
      </c>
      <c r="AI47" s="254">
        <v>4</v>
      </c>
      <c r="AJ47" s="254">
        <v>12</v>
      </c>
      <c r="AK47" s="254" t="s">
        <v>586</v>
      </c>
      <c r="AL47" s="254">
        <v>0</v>
      </c>
      <c r="AM47" s="254">
        <v>0</v>
      </c>
    </row>
    <row r="48" spans="1:55" ht="15.75">
      <c r="A48" s="260" t="s">
        <v>627</v>
      </c>
      <c r="B48" s="258" t="s">
        <v>125</v>
      </c>
      <c r="C48" s="258" t="s">
        <v>615</v>
      </c>
      <c r="D48" s="258">
        <v>15</v>
      </c>
      <c r="E48" s="258">
        <v>30</v>
      </c>
      <c r="F48" s="258">
        <v>0</v>
      </c>
      <c r="G48" s="258"/>
      <c r="H48" s="258">
        <v>0</v>
      </c>
      <c r="I48" s="258">
        <v>0</v>
      </c>
      <c r="J48" s="258">
        <v>0</v>
      </c>
      <c r="K48" s="258">
        <v>0</v>
      </c>
      <c r="L48" s="255">
        <v>0</v>
      </c>
      <c r="M48" s="255"/>
      <c r="N48" s="258">
        <v>1</v>
      </c>
      <c r="O48" s="258"/>
      <c r="P48" s="258">
        <v>45</v>
      </c>
      <c r="Q48" s="258">
        <v>24</v>
      </c>
      <c r="R48" s="258">
        <v>21</v>
      </c>
      <c r="S48" s="258">
        <v>0</v>
      </c>
      <c r="T48" s="258">
        <v>0</v>
      </c>
      <c r="U48" s="258">
        <v>0</v>
      </c>
      <c r="V48" s="258"/>
      <c r="W48" s="258">
        <v>14</v>
      </c>
      <c r="X48" s="258">
        <v>31</v>
      </c>
      <c r="Y48" s="259">
        <v>0</v>
      </c>
      <c r="Z48" s="258">
        <v>30</v>
      </c>
      <c r="AA48" s="258">
        <v>10</v>
      </c>
      <c r="AB48" s="258">
        <v>4</v>
      </c>
      <c r="AC48" s="258">
        <v>1</v>
      </c>
      <c r="AD48" s="258">
        <v>0</v>
      </c>
      <c r="AE48" s="261">
        <v>0</v>
      </c>
      <c r="AF48" s="258">
        <v>4</v>
      </c>
      <c r="AG48" s="258">
        <v>9</v>
      </c>
      <c r="AH48" s="258">
        <v>32</v>
      </c>
      <c r="AI48" s="258">
        <v>0</v>
      </c>
      <c r="AJ48" s="258" t="s">
        <v>628</v>
      </c>
      <c r="AK48" s="258" t="s">
        <v>629</v>
      </c>
      <c r="AL48" s="258">
        <v>1</v>
      </c>
      <c r="AM48" s="258">
        <v>10</v>
      </c>
    </row>
    <row r="49" spans="1:39" ht="15.75">
      <c r="A49" s="278" t="s">
        <v>643</v>
      </c>
      <c r="B49" s="278" t="s">
        <v>125</v>
      </c>
      <c r="C49" s="262" t="s">
        <v>615</v>
      </c>
      <c r="D49" s="262">
        <v>8</v>
      </c>
      <c r="E49" s="262">
        <v>25</v>
      </c>
      <c r="F49" s="262">
        <v>0</v>
      </c>
      <c r="G49" s="279"/>
      <c r="H49" s="254">
        <v>0</v>
      </c>
      <c r="I49" s="254">
        <v>0</v>
      </c>
      <c r="J49" s="254">
        <v>11</v>
      </c>
      <c r="K49" s="254">
        <v>1</v>
      </c>
      <c r="L49" s="254">
        <v>2</v>
      </c>
      <c r="M49" s="279">
        <v>0</v>
      </c>
      <c r="N49" s="254">
        <v>0</v>
      </c>
      <c r="O49" s="278"/>
      <c r="P49" s="254">
        <v>32</v>
      </c>
      <c r="Q49" s="280">
        <v>14</v>
      </c>
      <c r="R49" s="280">
        <v>19</v>
      </c>
      <c r="S49" s="254">
        <v>1</v>
      </c>
      <c r="T49" s="280">
        <v>0</v>
      </c>
      <c r="U49" s="254">
        <v>0</v>
      </c>
      <c r="V49" s="254"/>
      <c r="W49" s="254">
        <v>2</v>
      </c>
      <c r="X49" s="254">
        <v>27</v>
      </c>
      <c r="Y49" s="254">
        <v>0</v>
      </c>
      <c r="Z49" s="254">
        <v>12</v>
      </c>
      <c r="AA49" s="254">
        <v>18</v>
      </c>
      <c r="AB49" s="254">
        <v>2</v>
      </c>
      <c r="AC49" s="254">
        <v>1</v>
      </c>
      <c r="AD49" s="254">
        <v>0</v>
      </c>
      <c r="AE49" s="254">
        <v>0</v>
      </c>
      <c r="AF49" s="254">
        <v>3</v>
      </c>
      <c r="AG49" s="254">
        <v>4</v>
      </c>
      <c r="AH49" s="254">
        <v>26</v>
      </c>
      <c r="AI49" s="254">
        <v>0</v>
      </c>
      <c r="AJ49" s="254">
        <v>0</v>
      </c>
      <c r="AK49" s="279"/>
      <c r="AL49" s="254">
        <v>0</v>
      </c>
      <c r="AM49" s="254">
        <v>13</v>
      </c>
    </row>
    <row r="50" spans="1:39" ht="15.75">
      <c r="A50" s="253" t="s">
        <v>587</v>
      </c>
      <c r="B50" s="254" t="s">
        <v>125</v>
      </c>
      <c r="C50" s="258" t="s">
        <v>524</v>
      </c>
      <c r="D50" s="258">
        <v>1</v>
      </c>
      <c r="E50" s="258">
        <v>8</v>
      </c>
      <c r="F50" s="258">
        <v>2</v>
      </c>
      <c r="G50" s="258"/>
      <c r="H50" s="258">
        <v>0</v>
      </c>
      <c r="I50" s="255">
        <v>0</v>
      </c>
      <c r="J50" s="255">
        <v>1</v>
      </c>
      <c r="K50" s="255">
        <v>1</v>
      </c>
      <c r="L50" s="255">
        <v>0</v>
      </c>
      <c r="M50" s="255"/>
      <c r="N50" s="258">
        <v>0</v>
      </c>
      <c r="O50" s="258"/>
      <c r="P50" s="258">
        <v>20</v>
      </c>
      <c r="Q50" s="258">
        <v>4</v>
      </c>
      <c r="R50" s="258">
        <v>7</v>
      </c>
      <c r="S50" s="258">
        <v>0</v>
      </c>
      <c r="T50" s="258">
        <v>0</v>
      </c>
      <c r="U50" s="258">
        <v>0</v>
      </c>
      <c r="V50" s="258"/>
      <c r="W50" s="258">
        <v>0</v>
      </c>
      <c r="X50" s="255">
        <v>11</v>
      </c>
      <c r="Y50" s="254">
        <v>0</v>
      </c>
      <c r="Z50" s="254">
        <v>10</v>
      </c>
      <c r="AA50" s="254">
        <v>0</v>
      </c>
      <c r="AB50" s="254">
        <v>1</v>
      </c>
      <c r="AC50" s="254">
        <v>0</v>
      </c>
      <c r="AD50" s="254">
        <v>0</v>
      </c>
      <c r="AE50" s="254">
        <v>0</v>
      </c>
      <c r="AF50" s="254">
        <v>1</v>
      </c>
      <c r="AG50" s="254">
        <v>2</v>
      </c>
      <c r="AH50" s="254">
        <v>8</v>
      </c>
      <c r="AI50" s="258">
        <v>0</v>
      </c>
      <c r="AJ50" s="254">
        <v>0</v>
      </c>
      <c r="AK50" s="254"/>
      <c r="AL50" s="258">
        <v>1</v>
      </c>
      <c r="AM50" s="255">
        <v>8</v>
      </c>
    </row>
    <row r="51" spans="1:39" ht="15.75">
      <c r="A51" s="267" t="s">
        <v>630</v>
      </c>
      <c r="B51" s="255" t="s">
        <v>125</v>
      </c>
      <c r="C51" s="258" t="s">
        <v>615</v>
      </c>
      <c r="D51" s="258">
        <v>6</v>
      </c>
      <c r="E51" s="258">
        <v>24</v>
      </c>
      <c r="F51" s="258">
        <v>0</v>
      </c>
      <c r="G51" s="254"/>
      <c r="H51" s="261">
        <v>0</v>
      </c>
      <c r="I51" s="261">
        <v>0</v>
      </c>
      <c r="J51" s="261">
        <v>0</v>
      </c>
      <c r="K51" s="261">
        <v>0</v>
      </c>
      <c r="L51" s="261">
        <v>0</v>
      </c>
      <c r="M51" s="261"/>
      <c r="N51" s="258">
        <v>0</v>
      </c>
      <c r="O51" s="258"/>
      <c r="P51" s="258">
        <v>32</v>
      </c>
      <c r="Q51" s="258">
        <v>17</v>
      </c>
      <c r="R51" s="258">
        <v>13</v>
      </c>
      <c r="S51" s="258">
        <v>0</v>
      </c>
      <c r="T51" s="258">
        <v>1</v>
      </c>
      <c r="U51" s="258">
        <v>0</v>
      </c>
      <c r="V51" s="258"/>
      <c r="W51" s="258">
        <v>9</v>
      </c>
      <c r="X51" s="258">
        <v>21</v>
      </c>
      <c r="Y51" s="276">
        <v>1</v>
      </c>
      <c r="Z51" s="277">
        <v>22</v>
      </c>
      <c r="AA51" s="277">
        <v>6</v>
      </c>
      <c r="AB51" s="277">
        <v>1</v>
      </c>
      <c r="AC51" s="277">
        <v>0</v>
      </c>
      <c r="AD51" s="258">
        <v>0</v>
      </c>
      <c r="AE51" s="258">
        <v>0</v>
      </c>
      <c r="AF51" s="258">
        <v>2</v>
      </c>
      <c r="AG51" s="258">
        <v>9</v>
      </c>
      <c r="AH51" s="258">
        <v>19</v>
      </c>
      <c r="AI51" s="258">
        <v>0</v>
      </c>
      <c r="AJ51" s="261">
        <v>0</v>
      </c>
      <c r="AK51" s="254"/>
      <c r="AL51" s="258">
        <v>0</v>
      </c>
      <c r="AM51" s="258">
        <v>6</v>
      </c>
    </row>
    <row r="52" spans="1:39" ht="45">
      <c r="A52" s="267" t="s">
        <v>631</v>
      </c>
      <c r="B52" s="255" t="s">
        <v>125</v>
      </c>
      <c r="C52" s="255" t="s">
        <v>615</v>
      </c>
      <c r="D52" s="255">
        <v>7</v>
      </c>
      <c r="E52" s="255">
        <v>28</v>
      </c>
      <c r="F52" s="255">
        <v>0</v>
      </c>
      <c r="G52" s="255"/>
      <c r="H52" s="255">
        <v>0</v>
      </c>
      <c r="I52" s="255">
        <v>0</v>
      </c>
      <c r="J52" s="255">
        <v>0</v>
      </c>
      <c r="K52" s="255">
        <v>0</v>
      </c>
      <c r="L52" s="255">
        <v>0</v>
      </c>
      <c r="M52" s="255"/>
      <c r="N52" s="255">
        <v>0</v>
      </c>
      <c r="O52" s="255"/>
      <c r="P52" s="255">
        <v>35</v>
      </c>
      <c r="Q52" s="255">
        <v>18</v>
      </c>
      <c r="R52" s="255">
        <v>17</v>
      </c>
      <c r="S52" s="255">
        <v>0</v>
      </c>
      <c r="T52" s="255">
        <v>0</v>
      </c>
      <c r="U52" s="255">
        <v>7</v>
      </c>
      <c r="V52" s="255" t="s">
        <v>632</v>
      </c>
      <c r="W52" s="255">
        <v>21</v>
      </c>
      <c r="X52" s="255">
        <v>14</v>
      </c>
      <c r="Y52" s="255" t="s">
        <v>52</v>
      </c>
      <c r="Z52" s="255">
        <v>23</v>
      </c>
      <c r="AA52" s="255">
        <v>11</v>
      </c>
      <c r="AB52" s="255">
        <v>1</v>
      </c>
      <c r="AC52" s="255">
        <v>0</v>
      </c>
      <c r="AD52" s="255">
        <v>0</v>
      </c>
      <c r="AE52" s="255">
        <v>0</v>
      </c>
      <c r="AF52" s="255">
        <v>5</v>
      </c>
      <c r="AG52" s="255">
        <v>11</v>
      </c>
      <c r="AH52" s="255">
        <v>14</v>
      </c>
      <c r="AI52" s="255">
        <v>5</v>
      </c>
      <c r="AJ52" s="255">
        <v>11</v>
      </c>
      <c r="AK52" s="255" t="s">
        <v>633</v>
      </c>
      <c r="AL52" s="255">
        <v>5</v>
      </c>
      <c r="AM52" s="255">
        <v>7</v>
      </c>
    </row>
    <row r="53" spans="1:39" ht="15.75">
      <c r="A53" s="281" t="s">
        <v>647</v>
      </c>
      <c r="B53" s="281" t="s">
        <v>125</v>
      </c>
      <c r="C53" s="262" t="s">
        <v>524</v>
      </c>
      <c r="D53" s="262">
        <v>18</v>
      </c>
      <c r="E53" s="262">
        <v>12</v>
      </c>
      <c r="F53" s="262">
        <v>15</v>
      </c>
      <c r="G53" s="279"/>
      <c r="H53" s="254">
        <v>0</v>
      </c>
      <c r="I53" s="254">
        <v>1</v>
      </c>
      <c r="J53" s="254">
        <v>2</v>
      </c>
      <c r="K53" s="254">
        <v>24</v>
      </c>
      <c r="L53" s="254">
        <v>18</v>
      </c>
      <c r="M53" s="279" t="s">
        <v>648</v>
      </c>
      <c r="N53" s="254">
        <v>1</v>
      </c>
      <c r="O53" s="281"/>
      <c r="P53" s="254">
        <v>41</v>
      </c>
      <c r="Q53" s="280">
        <v>27</v>
      </c>
      <c r="R53" s="280">
        <v>18</v>
      </c>
      <c r="S53" s="254">
        <v>4</v>
      </c>
      <c r="T53" s="280">
        <v>0</v>
      </c>
      <c r="U53" s="254">
        <v>1</v>
      </c>
      <c r="V53" s="254"/>
      <c r="W53" s="254">
        <v>36</v>
      </c>
      <c r="X53" s="254">
        <v>9</v>
      </c>
      <c r="Y53" s="254">
        <v>0</v>
      </c>
      <c r="Z53" s="254">
        <v>21</v>
      </c>
      <c r="AA53" s="254">
        <v>14</v>
      </c>
      <c r="AB53" s="254">
        <v>7</v>
      </c>
      <c r="AC53" s="254">
        <v>3</v>
      </c>
      <c r="AD53" s="254">
        <v>2</v>
      </c>
      <c r="AE53" s="254">
        <v>0</v>
      </c>
      <c r="AF53" s="254">
        <v>0</v>
      </c>
      <c r="AG53" s="254">
        <v>34</v>
      </c>
      <c r="AH53" s="254">
        <v>9</v>
      </c>
      <c r="AI53" s="254">
        <v>0</v>
      </c>
      <c r="AJ53" s="254">
        <v>6</v>
      </c>
      <c r="AK53" s="279" t="s">
        <v>649</v>
      </c>
      <c r="AL53" s="254">
        <v>0</v>
      </c>
      <c r="AM53" s="254">
        <v>5</v>
      </c>
    </row>
    <row r="54" spans="1:39" ht="100.5" customHeight="1">
      <c r="A54" s="256" t="s">
        <v>588</v>
      </c>
      <c r="B54" s="257" t="s">
        <v>125</v>
      </c>
      <c r="C54" s="258" t="s">
        <v>524</v>
      </c>
      <c r="D54" s="258">
        <v>7</v>
      </c>
      <c r="E54" s="258">
        <v>26</v>
      </c>
      <c r="F54" s="258">
        <v>6</v>
      </c>
      <c r="G54" s="258"/>
      <c r="H54" s="258">
        <v>1</v>
      </c>
      <c r="I54" s="258">
        <v>0</v>
      </c>
      <c r="J54" s="258">
        <v>1</v>
      </c>
      <c r="K54" s="258">
        <v>1</v>
      </c>
      <c r="L54" s="258">
        <v>4</v>
      </c>
      <c r="M54" s="258" t="s">
        <v>589</v>
      </c>
      <c r="N54" s="258">
        <v>0</v>
      </c>
      <c r="O54" s="258"/>
      <c r="P54" s="258">
        <v>34</v>
      </c>
      <c r="Q54" s="258">
        <v>19</v>
      </c>
      <c r="R54" s="258">
        <v>20</v>
      </c>
      <c r="S54" s="258">
        <v>5</v>
      </c>
      <c r="T54" s="258">
        <v>0</v>
      </c>
      <c r="U54" s="258">
        <v>0</v>
      </c>
      <c r="V54" s="258"/>
      <c r="W54" s="258">
        <v>10</v>
      </c>
      <c r="X54" s="258">
        <v>29</v>
      </c>
      <c r="Y54" s="258">
        <v>0</v>
      </c>
      <c r="Z54" s="258">
        <v>16</v>
      </c>
      <c r="AA54" s="258">
        <v>17</v>
      </c>
      <c r="AB54" s="258">
        <v>3</v>
      </c>
      <c r="AC54" s="258">
        <v>3</v>
      </c>
      <c r="AD54" s="258">
        <v>1</v>
      </c>
      <c r="AE54" s="258">
        <v>0</v>
      </c>
      <c r="AF54" s="258">
        <v>1</v>
      </c>
      <c r="AG54" s="258">
        <v>14</v>
      </c>
      <c r="AH54" s="258">
        <v>23</v>
      </c>
      <c r="AI54" s="258">
        <v>0</v>
      </c>
      <c r="AJ54" s="258">
        <v>0</v>
      </c>
      <c r="AK54" s="255"/>
      <c r="AL54" s="258">
        <v>0</v>
      </c>
      <c r="AM54" s="258">
        <v>7</v>
      </c>
    </row>
    <row r="55" spans="1:39" ht="48.75" customHeight="1">
      <c r="A55" s="260" t="s">
        <v>634</v>
      </c>
      <c r="B55" s="258" t="s">
        <v>125</v>
      </c>
      <c r="C55" s="258" t="s">
        <v>615</v>
      </c>
      <c r="D55" s="258">
        <v>10</v>
      </c>
      <c r="E55" s="258">
        <v>24</v>
      </c>
      <c r="F55" s="258">
        <v>0</v>
      </c>
      <c r="G55" s="258"/>
      <c r="H55" s="258">
        <v>0</v>
      </c>
      <c r="I55" s="255">
        <v>0</v>
      </c>
      <c r="J55" s="255">
        <v>0</v>
      </c>
      <c r="K55" s="255">
        <v>0</v>
      </c>
      <c r="L55" s="255">
        <v>0</v>
      </c>
      <c r="M55" s="255"/>
      <c r="N55" s="258">
        <v>0</v>
      </c>
      <c r="O55" s="258"/>
      <c r="P55" s="258">
        <v>33</v>
      </c>
      <c r="Q55" s="258">
        <v>19</v>
      </c>
      <c r="R55" s="258">
        <v>15</v>
      </c>
      <c r="S55" s="258">
        <v>1</v>
      </c>
      <c r="T55" s="258">
        <v>0</v>
      </c>
      <c r="U55" s="258">
        <v>0</v>
      </c>
      <c r="V55" s="258"/>
      <c r="W55" s="258">
        <v>6</v>
      </c>
      <c r="X55" s="258">
        <v>28</v>
      </c>
      <c r="Y55" s="259">
        <v>0</v>
      </c>
      <c r="Z55" s="258">
        <v>14</v>
      </c>
      <c r="AA55" s="258">
        <v>14</v>
      </c>
      <c r="AB55" s="258">
        <v>4</v>
      </c>
      <c r="AC55" s="258">
        <v>2</v>
      </c>
      <c r="AD55" s="258">
        <v>1</v>
      </c>
      <c r="AE55" s="258">
        <v>0</v>
      </c>
      <c r="AF55" s="258">
        <v>5</v>
      </c>
      <c r="AG55" s="258">
        <v>4</v>
      </c>
      <c r="AH55" s="258">
        <v>24</v>
      </c>
      <c r="AI55" s="255">
        <v>0</v>
      </c>
      <c r="AJ55" s="258">
        <v>5</v>
      </c>
      <c r="AK55" s="255" t="s">
        <v>635</v>
      </c>
      <c r="AL55" s="258">
        <v>0</v>
      </c>
      <c r="AM55" s="258">
        <v>7</v>
      </c>
    </row>
    <row r="56" spans="1:39" ht="25.5" customHeight="1">
      <c r="A56" s="260" t="s">
        <v>47</v>
      </c>
      <c r="B56" s="258" t="s">
        <v>47</v>
      </c>
      <c r="C56" s="258" t="s">
        <v>615</v>
      </c>
      <c r="D56" s="258">
        <v>13</v>
      </c>
      <c r="E56" s="258">
        <v>42</v>
      </c>
      <c r="F56" s="258">
        <v>0</v>
      </c>
      <c r="G56" s="254"/>
      <c r="H56" s="261">
        <v>0</v>
      </c>
      <c r="I56" s="261">
        <v>0</v>
      </c>
      <c r="J56" s="261">
        <v>0</v>
      </c>
      <c r="K56" s="261">
        <v>0</v>
      </c>
      <c r="L56" s="261">
        <v>0</v>
      </c>
      <c r="M56" s="261"/>
      <c r="N56" s="258">
        <v>2</v>
      </c>
      <c r="O56" s="258"/>
      <c r="P56" s="258">
        <v>55</v>
      </c>
      <c r="Q56" s="258">
        <v>28</v>
      </c>
      <c r="R56" s="258">
        <v>27</v>
      </c>
      <c r="S56" s="258">
        <v>3</v>
      </c>
      <c r="T56" s="258">
        <v>0</v>
      </c>
      <c r="U56" s="258">
        <v>2</v>
      </c>
      <c r="V56" s="258"/>
      <c r="W56" s="258">
        <v>15</v>
      </c>
      <c r="X56" s="258">
        <v>40</v>
      </c>
      <c r="Y56" s="259">
        <v>0</v>
      </c>
      <c r="Z56" s="258">
        <v>47</v>
      </c>
      <c r="AA56" s="258">
        <v>7</v>
      </c>
      <c r="AB56" s="258">
        <v>1</v>
      </c>
      <c r="AC56" s="258">
        <v>0</v>
      </c>
      <c r="AD56" s="258">
        <v>0</v>
      </c>
      <c r="AE56" s="258">
        <v>1</v>
      </c>
      <c r="AF56" s="258">
        <v>14</v>
      </c>
      <c r="AG56" s="258">
        <v>9</v>
      </c>
      <c r="AH56" s="258">
        <v>11</v>
      </c>
      <c r="AI56" s="258">
        <v>2</v>
      </c>
      <c r="AJ56" s="258">
        <v>0</v>
      </c>
      <c r="AK56" s="255"/>
      <c r="AL56" s="258">
        <v>1</v>
      </c>
      <c r="AM56" s="258">
        <v>8</v>
      </c>
    </row>
    <row r="57" spans="1:39" ht="24" customHeight="1">
      <c r="A57" s="253" t="s">
        <v>636</v>
      </c>
      <c r="B57" s="254" t="s">
        <v>126</v>
      </c>
      <c r="C57" s="254" t="s">
        <v>615</v>
      </c>
      <c r="D57" s="254">
        <v>12</v>
      </c>
      <c r="E57" s="254">
        <v>24</v>
      </c>
      <c r="F57" s="254">
        <v>0</v>
      </c>
      <c r="G57" s="254"/>
      <c r="H57" s="254">
        <v>0</v>
      </c>
      <c r="I57" s="254">
        <v>0</v>
      </c>
      <c r="J57" s="254">
        <v>0</v>
      </c>
      <c r="K57" s="254">
        <v>0</v>
      </c>
      <c r="L57" s="254">
        <v>0</v>
      </c>
      <c r="M57" s="255"/>
      <c r="N57" s="254">
        <v>2</v>
      </c>
      <c r="O57" s="254"/>
      <c r="P57" s="254">
        <v>32</v>
      </c>
      <c r="Q57" s="254">
        <v>11</v>
      </c>
      <c r="R57" s="254">
        <v>25</v>
      </c>
      <c r="S57" s="254">
        <v>4</v>
      </c>
      <c r="T57" s="254">
        <v>0</v>
      </c>
      <c r="U57" s="254">
        <v>1</v>
      </c>
      <c r="V57" s="254"/>
      <c r="W57" s="254">
        <v>16</v>
      </c>
      <c r="X57" s="254">
        <v>20</v>
      </c>
      <c r="Y57" s="254">
        <v>1</v>
      </c>
      <c r="Z57" s="254">
        <v>18</v>
      </c>
      <c r="AA57" s="254">
        <v>14</v>
      </c>
      <c r="AB57" s="254">
        <v>3</v>
      </c>
      <c r="AC57" s="254">
        <v>0</v>
      </c>
      <c r="AD57" s="254">
        <v>0</v>
      </c>
      <c r="AE57" s="254">
        <v>0</v>
      </c>
      <c r="AF57" s="254">
        <v>0</v>
      </c>
      <c r="AG57" s="254">
        <v>20</v>
      </c>
      <c r="AH57" s="254">
        <v>13</v>
      </c>
      <c r="AI57" s="254">
        <v>3</v>
      </c>
      <c r="AJ57" s="254">
        <v>12</v>
      </c>
      <c r="AK57" s="254" t="s">
        <v>637</v>
      </c>
      <c r="AL57" s="254">
        <v>0</v>
      </c>
      <c r="AM57" s="254">
        <v>5</v>
      </c>
    </row>
    <row r="58" spans="1:39" ht="45">
      <c r="A58" s="260" t="s">
        <v>590</v>
      </c>
      <c r="B58" s="258" t="s">
        <v>126</v>
      </c>
      <c r="C58" s="258" t="s">
        <v>524</v>
      </c>
      <c r="D58" s="258">
        <v>5</v>
      </c>
      <c r="E58" s="258">
        <v>29</v>
      </c>
      <c r="F58" s="258">
        <v>3</v>
      </c>
      <c r="G58" s="258"/>
      <c r="H58" s="258">
        <v>0</v>
      </c>
      <c r="I58" s="258">
        <v>0</v>
      </c>
      <c r="J58" s="255">
        <v>0</v>
      </c>
      <c r="K58" s="255">
        <v>3</v>
      </c>
      <c r="L58" s="255">
        <v>0</v>
      </c>
      <c r="M58" s="255" t="s">
        <v>591</v>
      </c>
      <c r="N58" s="258">
        <v>0</v>
      </c>
      <c r="O58" s="258"/>
      <c r="P58" s="258">
        <v>37</v>
      </c>
      <c r="Q58" s="258">
        <v>22</v>
      </c>
      <c r="R58" s="258">
        <v>15</v>
      </c>
      <c r="S58" s="258">
        <v>0</v>
      </c>
      <c r="T58" s="258">
        <v>1</v>
      </c>
      <c r="U58" s="258">
        <v>3</v>
      </c>
      <c r="V58" s="258"/>
      <c r="W58" s="258">
        <v>15</v>
      </c>
      <c r="X58" s="255">
        <v>22</v>
      </c>
      <c r="Y58" s="254">
        <v>0</v>
      </c>
      <c r="Z58" s="254">
        <v>22</v>
      </c>
      <c r="AA58" s="254">
        <v>14</v>
      </c>
      <c r="AB58" s="254">
        <v>1</v>
      </c>
      <c r="AC58" s="254">
        <v>0</v>
      </c>
      <c r="AD58" s="254">
        <v>0</v>
      </c>
      <c r="AE58" s="254">
        <v>0</v>
      </c>
      <c r="AF58" s="254">
        <v>2</v>
      </c>
      <c r="AG58" s="254">
        <v>3</v>
      </c>
      <c r="AH58" s="254">
        <v>32</v>
      </c>
      <c r="AI58" s="254">
        <v>0</v>
      </c>
      <c r="AJ58" s="254">
        <v>0</v>
      </c>
      <c r="AK58" s="254"/>
      <c r="AL58" s="254">
        <v>0</v>
      </c>
      <c r="AM58" s="254">
        <v>3</v>
      </c>
    </row>
    <row r="59" spans="1:39">
      <c r="A59" s="253" t="s">
        <v>592</v>
      </c>
      <c r="B59" s="254" t="s">
        <v>127</v>
      </c>
      <c r="C59" s="254" t="s">
        <v>524</v>
      </c>
      <c r="D59" s="254">
        <v>5</v>
      </c>
      <c r="E59" s="254">
        <v>24</v>
      </c>
      <c r="F59" s="254">
        <v>2</v>
      </c>
      <c r="G59" s="254"/>
      <c r="H59" s="254">
        <v>0</v>
      </c>
      <c r="I59" s="254">
        <v>0</v>
      </c>
      <c r="J59" s="254">
        <v>0</v>
      </c>
      <c r="K59" s="254">
        <v>1</v>
      </c>
      <c r="L59" s="254">
        <v>0</v>
      </c>
      <c r="M59" s="255"/>
      <c r="N59" s="254">
        <v>1</v>
      </c>
      <c r="O59" s="254"/>
      <c r="P59" s="254">
        <v>31</v>
      </c>
      <c r="Q59" s="254">
        <v>11</v>
      </c>
      <c r="R59" s="254">
        <v>20</v>
      </c>
      <c r="S59" s="254">
        <v>0</v>
      </c>
      <c r="T59" s="254">
        <v>0</v>
      </c>
      <c r="U59" s="254">
        <v>1</v>
      </c>
      <c r="V59" s="254"/>
      <c r="W59" s="254">
        <v>22</v>
      </c>
      <c r="X59" s="254">
        <v>9</v>
      </c>
      <c r="Y59" s="254">
        <v>0</v>
      </c>
      <c r="Z59" s="254">
        <v>9</v>
      </c>
      <c r="AA59" s="254">
        <v>16</v>
      </c>
      <c r="AB59" s="254">
        <v>6</v>
      </c>
      <c r="AC59" s="254">
        <v>0</v>
      </c>
      <c r="AD59" s="254">
        <v>0</v>
      </c>
      <c r="AE59" s="254">
        <v>0</v>
      </c>
      <c r="AF59" s="254">
        <v>1</v>
      </c>
      <c r="AG59" s="254">
        <v>15</v>
      </c>
      <c r="AH59" s="254">
        <v>14</v>
      </c>
      <c r="AI59" s="254">
        <v>1</v>
      </c>
      <c r="AJ59" s="254">
        <v>0</v>
      </c>
      <c r="AK59" s="254"/>
      <c r="AL59" s="254">
        <v>0</v>
      </c>
      <c r="AM59" s="254">
        <v>2</v>
      </c>
    </row>
    <row r="60" spans="1:39" ht="31.5">
      <c r="A60" s="260" t="s">
        <v>639</v>
      </c>
      <c r="B60" s="258" t="s">
        <v>127</v>
      </c>
      <c r="C60" s="258" t="s">
        <v>615</v>
      </c>
      <c r="D60" s="258">
        <v>11</v>
      </c>
      <c r="E60" s="258">
        <v>25</v>
      </c>
      <c r="F60" s="258">
        <v>0</v>
      </c>
      <c r="G60" s="254"/>
      <c r="H60" s="254">
        <v>0</v>
      </c>
      <c r="I60" s="254">
        <v>0</v>
      </c>
      <c r="J60" s="254">
        <v>0</v>
      </c>
      <c r="K60" s="254">
        <v>0</v>
      </c>
      <c r="L60" s="254">
        <v>0</v>
      </c>
      <c r="M60" s="255"/>
      <c r="N60" s="258">
        <v>0</v>
      </c>
      <c r="O60" s="258"/>
      <c r="P60" s="258">
        <v>36</v>
      </c>
      <c r="Q60" s="258">
        <v>21</v>
      </c>
      <c r="R60" s="258">
        <v>15</v>
      </c>
      <c r="S60" s="258">
        <v>0</v>
      </c>
      <c r="T60" s="258">
        <v>0</v>
      </c>
      <c r="U60" s="258">
        <v>0</v>
      </c>
      <c r="V60" s="258"/>
      <c r="W60" s="258">
        <v>14</v>
      </c>
      <c r="X60" s="258">
        <v>22</v>
      </c>
      <c r="Y60" s="259">
        <v>0</v>
      </c>
      <c r="Z60" s="258">
        <v>15</v>
      </c>
      <c r="AA60" s="258">
        <v>14</v>
      </c>
      <c r="AB60" s="258">
        <v>7</v>
      </c>
      <c r="AC60" s="258">
        <v>0</v>
      </c>
      <c r="AD60" s="258">
        <v>0</v>
      </c>
      <c r="AE60" s="258">
        <v>0</v>
      </c>
      <c r="AF60" s="258">
        <v>6</v>
      </c>
      <c r="AG60" s="258">
        <v>9</v>
      </c>
      <c r="AH60" s="258">
        <v>21</v>
      </c>
      <c r="AI60" s="255">
        <v>0</v>
      </c>
      <c r="AJ60" s="258">
        <v>11</v>
      </c>
      <c r="AK60" s="258" t="s">
        <v>640</v>
      </c>
      <c r="AL60" s="254">
        <v>0</v>
      </c>
      <c r="AM60" s="254">
        <v>0</v>
      </c>
    </row>
    <row r="61" spans="1:39" ht="34.5" customHeight="1">
      <c r="A61" s="253" t="s">
        <v>136</v>
      </c>
      <c r="B61" s="254" t="s">
        <v>127</v>
      </c>
      <c r="C61" s="258" t="s">
        <v>524</v>
      </c>
      <c r="D61" s="258">
        <v>7</v>
      </c>
      <c r="E61" s="258">
        <v>18</v>
      </c>
      <c r="F61" s="258">
        <v>12</v>
      </c>
      <c r="G61" s="258"/>
      <c r="H61" s="258">
        <v>0</v>
      </c>
      <c r="I61" s="258">
        <v>4</v>
      </c>
      <c r="J61" s="258">
        <v>1</v>
      </c>
      <c r="K61" s="258">
        <v>5</v>
      </c>
      <c r="L61" s="258">
        <v>2</v>
      </c>
      <c r="M61" s="258" t="s">
        <v>593</v>
      </c>
      <c r="N61" s="258">
        <v>2</v>
      </c>
      <c r="O61" s="258"/>
      <c r="P61" s="258">
        <v>34</v>
      </c>
      <c r="Q61" s="258">
        <v>15</v>
      </c>
      <c r="R61" s="258">
        <v>21</v>
      </c>
      <c r="S61" s="258">
        <v>2</v>
      </c>
      <c r="T61" s="258">
        <v>0</v>
      </c>
      <c r="U61" s="258">
        <v>4</v>
      </c>
      <c r="V61" s="258"/>
      <c r="W61" s="258">
        <v>13</v>
      </c>
      <c r="X61" s="258">
        <v>24</v>
      </c>
      <c r="Y61" s="259">
        <v>0</v>
      </c>
      <c r="Z61" s="258">
        <v>9</v>
      </c>
      <c r="AA61" s="258">
        <v>17</v>
      </c>
      <c r="AB61" s="258">
        <v>8</v>
      </c>
      <c r="AC61" s="258">
        <v>3</v>
      </c>
      <c r="AD61" s="258">
        <v>1</v>
      </c>
      <c r="AE61" s="258">
        <v>2</v>
      </c>
      <c r="AF61" s="258">
        <v>2</v>
      </c>
      <c r="AG61" s="258">
        <v>15</v>
      </c>
      <c r="AH61" s="258">
        <v>16</v>
      </c>
      <c r="AI61" s="258">
        <v>1</v>
      </c>
      <c r="AJ61" s="258">
        <v>1</v>
      </c>
      <c r="AK61" s="258" t="s">
        <v>594</v>
      </c>
      <c r="AL61" s="258">
        <v>0</v>
      </c>
      <c r="AM61" s="258">
        <v>9</v>
      </c>
    </row>
    <row r="62" spans="1:39" ht="54" customHeight="1">
      <c r="A62" s="260" t="s">
        <v>136</v>
      </c>
      <c r="B62" s="258" t="s">
        <v>127</v>
      </c>
      <c r="C62" s="258" t="s">
        <v>615</v>
      </c>
      <c r="D62" s="258">
        <v>51</v>
      </c>
      <c r="E62" s="258">
        <v>5</v>
      </c>
      <c r="F62" s="258">
        <v>0</v>
      </c>
      <c r="G62" s="258"/>
      <c r="H62" s="258">
        <v>0</v>
      </c>
      <c r="I62" s="258">
        <v>0</v>
      </c>
      <c r="J62" s="255">
        <v>0</v>
      </c>
      <c r="K62" s="255">
        <v>0</v>
      </c>
      <c r="L62" s="255">
        <v>0</v>
      </c>
      <c r="M62" s="255"/>
      <c r="N62" s="258">
        <v>21</v>
      </c>
      <c r="O62" s="258"/>
      <c r="P62" s="258">
        <v>53</v>
      </c>
      <c r="Q62" s="258">
        <v>23</v>
      </c>
      <c r="R62" s="258">
        <v>33</v>
      </c>
      <c r="S62" s="258">
        <v>3</v>
      </c>
      <c r="T62" s="258">
        <v>0</v>
      </c>
      <c r="U62" s="258">
        <v>2</v>
      </c>
      <c r="V62" s="258"/>
      <c r="W62" s="258">
        <v>39</v>
      </c>
      <c r="X62" s="258">
        <v>17</v>
      </c>
      <c r="Y62" s="259">
        <v>0</v>
      </c>
      <c r="Z62" s="258">
        <v>11</v>
      </c>
      <c r="AA62" s="258">
        <v>28</v>
      </c>
      <c r="AB62" s="258">
        <v>16</v>
      </c>
      <c r="AC62" s="258">
        <v>1</v>
      </c>
      <c r="AD62" s="258">
        <v>4</v>
      </c>
      <c r="AE62" s="258">
        <v>0</v>
      </c>
      <c r="AF62" s="258">
        <v>14</v>
      </c>
      <c r="AG62" s="258">
        <v>27</v>
      </c>
      <c r="AH62" s="258">
        <v>11</v>
      </c>
      <c r="AI62" s="255">
        <v>0</v>
      </c>
      <c r="AJ62" s="259">
        <v>2</v>
      </c>
      <c r="AK62" s="258" t="s">
        <v>638</v>
      </c>
      <c r="AL62" s="258">
        <v>0</v>
      </c>
      <c r="AM62" s="258">
        <v>5</v>
      </c>
    </row>
    <row r="63" spans="1:39" ht="15.75">
      <c r="A63" s="267" t="s">
        <v>595</v>
      </c>
      <c r="B63" s="255" t="s">
        <v>128</v>
      </c>
      <c r="C63" s="258" t="s">
        <v>524</v>
      </c>
      <c r="D63" s="258">
        <v>14</v>
      </c>
      <c r="E63" s="258">
        <v>21</v>
      </c>
      <c r="F63" s="258">
        <v>2</v>
      </c>
      <c r="G63" s="258"/>
      <c r="H63" s="258">
        <v>0</v>
      </c>
      <c r="I63" s="258">
        <v>0</v>
      </c>
      <c r="J63" s="258">
        <v>0</v>
      </c>
      <c r="K63" s="258">
        <v>1</v>
      </c>
      <c r="L63" s="258">
        <v>1</v>
      </c>
      <c r="M63" s="258" t="s">
        <v>596</v>
      </c>
      <c r="N63" s="258">
        <v>2</v>
      </c>
      <c r="O63" s="258"/>
      <c r="P63" s="258">
        <v>37</v>
      </c>
      <c r="Q63" s="258">
        <v>14</v>
      </c>
      <c r="R63" s="258">
        <v>23</v>
      </c>
      <c r="S63" s="258">
        <v>0</v>
      </c>
      <c r="T63" s="258">
        <v>0</v>
      </c>
      <c r="U63" s="258">
        <v>0</v>
      </c>
      <c r="V63" s="258"/>
      <c r="W63" s="258">
        <v>22</v>
      </c>
      <c r="X63" s="258">
        <v>15</v>
      </c>
      <c r="Y63" s="259">
        <v>0</v>
      </c>
      <c r="Z63" s="258">
        <v>18</v>
      </c>
      <c r="AA63" s="258">
        <v>14</v>
      </c>
      <c r="AB63" s="258">
        <v>2</v>
      </c>
      <c r="AC63" s="258">
        <v>3</v>
      </c>
      <c r="AD63" s="254">
        <v>0</v>
      </c>
      <c r="AE63" s="254">
        <v>0</v>
      </c>
      <c r="AF63" s="254">
        <v>4</v>
      </c>
      <c r="AG63" s="254">
        <v>22</v>
      </c>
      <c r="AH63" s="254">
        <v>10</v>
      </c>
      <c r="AI63" s="254">
        <v>2</v>
      </c>
      <c r="AJ63" s="259">
        <v>7</v>
      </c>
      <c r="AK63" s="258" t="s">
        <v>597</v>
      </c>
      <c r="AL63" s="258">
        <v>0</v>
      </c>
      <c r="AM63" s="258">
        <v>5</v>
      </c>
    </row>
    <row r="64" spans="1:39" ht="15.75">
      <c r="A64" s="260" t="s">
        <v>598</v>
      </c>
      <c r="B64" s="258" t="s">
        <v>128</v>
      </c>
      <c r="C64" s="258" t="s">
        <v>524</v>
      </c>
      <c r="D64" s="258">
        <v>25</v>
      </c>
      <c r="E64" s="258">
        <v>10</v>
      </c>
      <c r="F64" s="258">
        <v>11</v>
      </c>
      <c r="G64" s="258"/>
      <c r="H64" s="258">
        <v>0</v>
      </c>
      <c r="I64" s="258">
        <v>0</v>
      </c>
      <c r="J64" s="258">
        <v>2</v>
      </c>
      <c r="K64" s="258">
        <v>4</v>
      </c>
      <c r="L64" s="258">
        <v>0</v>
      </c>
      <c r="M64" s="258"/>
      <c r="N64" s="258">
        <v>3</v>
      </c>
      <c r="O64" s="258"/>
      <c r="P64" s="258">
        <v>41</v>
      </c>
      <c r="Q64" s="258">
        <v>19</v>
      </c>
      <c r="R64" s="258">
        <v>27</v>
      </c>
      <c r="S64" s="258">
        <v>5</v>
      </c>
      <c r="T64" s="258">
        <v>0</v>
      </c>
      <c r="U64" s="258">
        <v>0</v>
      </c>
      <c r="V64" s="258"/>
      <c r="W64" s="258">
        <v>14</v>
      </c>
      <c r="X64" s="258">
        <v>32</v>
      </c>
      <c r="Y64" s="259">
        <v>0</v>
      </c>
      <c r="Z64" s="258">
        <v>10</v>
      </c>
      <c r="AA64" s="258">
        <v>27</v>
      </c>
      <c r="AB64" s="258">
        <v>8</v>
      </c>
      <c r="AC64" s="258">
        <v>1</v>
      </c>
      <c r="AD64" s="258">
        <v>0</v>
      </c>
      <c r="AE64" s="258">
        <v>0</v>
      </c>
      <c r="AF64" s="258">
        <v>3</v>
      </c>
      <c r="AG64" s="258">
        <v>15</v>
      </c>
      <c r="AH64" s="258">
        <v>28</v>
      </c>
      <c r="AI64" s="255">
        <v>0</v>
      </c>
      <c r="AJ64" s="258" t="s">
        <v>53</v>
      </c>
      <c r="AK64" s="258" t="s">
        <v>599</v>
      </c>
      <c r="AL64" s="258">
        <v>0</v>
      </c>
      <c r="AM64" s="258">
        <v>3</v>
      </c>
    </row>
    <row r="65" spans="1:39" ht="94.5">
      <c r="A65" s="260" t="s">
        <v>48</v>
      </c>
      <c r="B65" s="258" t="s">
        <v>48</v>
      </c>
      <c r="C65" s="258" t="s">
        <v>524</v>
      </c>
      <c r="D65" s="258">
        <v>31</v>
      </c>
      <c r="E65" s="258">
        <v>9</v>
      </c>
      <c r="F65" s="258">
        <v>17</v>
      </c>
      <c r="G65" s="258"/>
      <c r="H65" s="258">
        <v>0</v>
      </c>
      <c r="I65" s="258">
        <v>0</v>
      </c>
      <c r="J65" s="258">
        <v>6</v>
      </c>
      <c r="K65" s="258">
        <v>7</v>
      </c>
      <c r="L65" s="258">
        <v>10</v>
      </c>
      <c r="M65" s="258" t="s">
        <v>600</v>
      </c>
      <c r="N65" s="258">
        <v>10</v>
      </c>
      <c r="O65" s="258" t="s">
        <v>601</v>
      </c>
      <c r="P65" s="258">
        <v>56</v>
      </c>
      <c r="Q65" s="258">
        <v>30</v>
      </c>
      <c r="R65" s="258">
        <v>27</v>
      </c>
      <c r="S65" s="258">
        <v>5</v>
      </c>
      <c r="T65" s="258">
        <v>0</v>
      </c>
      <c r="U65" s="258">
        <v>5</v>
      </c>
      <c r="V65" s="259" t="s">
        <v>602</v>
      </c>
      <c r="W65" s="258">
        <v>29</v>
      </c>
      <c r="X65" s="258">
        <v>28</v>
      </c>
      <c r="Y65" s="259">
        <v>0</v>
      </c>
      <c r="Z65" s="258">
        <v>18</v>
      </c>
      <c r="AA65" s="258">
        <v>16</v>
      </c>
      <c r="AB65" s="258">
        <v>23</v>
      </c>
      <c r="AC65" s="258">
        <v>0</v>
      </c>
      <c r="AD65" s="258">
        <v>11</v>
      </c>
      <c r="AE65" s="258">
        <v>1</v>
      </c>
      <c r="AF65" s="258">
        <v>19</v>
      </c>
      <c r="AG65" s="258">
        <v>14</v>
      </c>
      <c r="AH65" s="258">
        <v>12</v>
      </c>
      <c r="AI65" s="255">
        <v>0</v>
      </c>
      <c r="AJ65" s="259">
        <v>1</v>
      </c>
      <c r="AK65" s="258" t="s">
        <v>603</v>
      </c>
      <c r="AL65" s="258">
        <v>1</v>
      </c>
      <c r="AM65" s="258">
        <v>4</v>
      </c>
    </row>
    <row r="66" spans="1:39" ht="15.75">
      <c r="A66" s="260" t="s">
        <v>604</v>
      </c>
      <c r="B66" s="258" t="s">
        <v>129</v>
      </c>
      <c r="C66" s="258" t="s">
        <v>524</v>
      </c>
      <c r="D66" s="258">
        <v>4</v>
      </c>
      <c r="E66" s="258">
        <v>25</v>
      </c>
      <c r="F66" s="258">
        <v>5</v>
      </c>
      <c r="G66" s="258"/>
      <c r="H66" s="258">
        <v>0</v>
      </c>
      <c r="I66" s="258">
        <v>0</v>
      </c>
      <c r="J66" s="258">
        <v>0</v>
      </c>
      <c r="K66" s="258">
        <v>5</v>
      </c>
      <c r="L66" s="258">
        <v>0</v>
      </c>
      <c r="M66" s="258"/>
      <c r="N66" s="258">
        <v>9</v>
      </c>
      <c r="O66" s="258"/>
      <c r="P66" s="258">
        <v>32</v>
      </c>
      <c r="Q66" s="258">
        <v>12</v>
      </c>
      <c r="R66" s="258">
        <v>22</v>
      </c>
      <c r="S66" s="258">
        <v>2</v>
      </c>
      <c r="T66" s="258">
        <v>0</v>
      </c>
      <c r="U66" s="258">
        <v>0</v>
      </c>
      <c r="V66" s="258"/>
      <c r="W66" s="258">
        <v>14</v>
      </c>
      <c r="X66" s="258">
        <v>20</v>
      </c>
      <c r="Y66" s="259">
        <v>0</v>
      </c>
      <c r="Z66" s="258">
        <v>10</v>
      </c>
      <c r="AA66" s="258">
        <v>15</v>
      </c>
      <c r="AB66" s="258">
        <v>8</v>
      </c>
      <c r="AC66" s="258">
        <v>1</v>
      </c>
      <c r="AD66" s="258">
        <v>1</v>
      </c>
      <c r="AE66" s="258">
        <v>0</v>
      </c>
      <c r="AF66" s="258">
        <v>0</v>
      </c>
      <c r="AG66" s="258">
        <v>9</v>
      </c>
      <c r="AH66" s="258">
        <v>13</v>
      </c>
      <c r="AI66" s="258">
        <v>0</v>
      </c>
      <c r="AJ66" s="259">
        <v>8</v>
      </c>
      <c r="AK66" s="258" t="s">
        <v>605</v>
      </c>
      <c r="AL66" s="258">
        <v>0</v>
      </c>
      <c r="AM66" s="258">
        <v>3</v>
      </c>
    </row>
    <row r="67" spans="1:39">
      <c r="A67" s="271" t="s">
        <v>606</v>
      </c>
      <c r="B67" s="272" t="s">
        <v>129</v>
      </c>
      <c r="C67" s="255" t="s">
        <v>524</v>
      </c>
      <c r="D67" s="255">
        <v>3</v>
      </c>
      <c r="E67" s="255">
        <v>24</v>
      </c>
      <c r="F67" s="255">
        <v>6</v>
      </c>
      <c r="G67" s="255"/>
      <c r="H67" s="255">
        <v>0</v>
      </c>
      <c r="I67" s="255">
        <v>1</v>
      </c>
      <c r="J67" s="255">
        <v>2</v>
      </c>
      <c r="K67" s="255">
        <v>1</v>
      </c>
      <c r="L67" s="255">
        <v>2</v>
      </c>
      <c r="M67" s="255" t="s">
        <v>607</v>
      </c>
      <c r="N67" s="255">
        <v>5</v>
      </c>
      <c r="O67" s="255"/>
      <c r="P67" s="255">
        <v>32</v>
      </c>
      <c r="Q67" s="255">
        <v>18</v>
      </c>
      <c r="R67" s="255">
        <v>15</v>
      </c>
      <c r="S67" s="255">
        <v>1</v>
      </c>
      <c r="T67" s="255">
        <v>1</v>
      </c>
      <c r="U67" s="255">
        <v>0</v>
      </c>
      <c r="V67" s="255"/>
      <c r="W67" s="255">
        <v>8</v>
      </c>
      <c r="X67" s="255">
        <v>25</v>
      </c>
      <c r="Y67" s="273">
        <v>0</v>
      </c>
      <c r="Z67" s="255">
        <v>16</v>
      </c>
      <c r="AA67" s="255">
        <v>9</v>
      </c>
      <c r="AB67" s="255">
        <v>7</v>
      </c>
      <c r="AC67" s="255">
        <v>1</v>
      </c>
      <c r="AD67" s="255">
        <v>0</v>
      </c>
      <c r="AE67" s="255">
        <v>0</v>
      </c>
      <c r="AF67" s="255">
        <v>4</v>
      </c>
      <c r="AG67" s="255">
        <v>4</v>
      </c>
      <c r="AH67" s="255">
        <v>14</v>
      </c>
      <c r="AI67" s="255">
        <v>11</v>
      </c>
      <c r="AJ67" s="255" t="s">
        <v>608</v>
      </c>
      <c r="AK67" s="255" t="s">
        <v>609</v>
      </c>
      <c r="AL67" s="255">
        <v>1</v>
      </c>
      <c r="AM67" s="255">
        <v>3</v>
      </c>
    </row>
    <row r="68" spans="1:39" ht="15.75" thickBot="1">
      <c r="A68" s="253" t="s">
        <v>150</v>
      </c>
      <c r="B68" s="254" t="s">
        <v>129</v>
      </c>
      <c r="C68" s="254" t="s">
        <v>524</v>
      </c>
      <c r="D68" s="282">
        <v>17</v>
      </c>
      <c r="E68" s="282">
        <v>23</v>
      </c>
      <c r="F68" s="282">
        <v>8</v>
      </c>
      <c r="G68" s="254"/>
      <c r="H68" s="282">
        <v>0</v>
      </c>
      <c r="I68" s="282">
        <v>2</v>
      </c>
      <c r="J68" s="282">
        <v>1</v>
      </c>
      <c r="K68" s="282">
        <v>4</v>
      </c>
      <c r="L68" s="282">
        <v>1</v>
      </c>
      <c r="M68" s="255"/>
      <c r="N68" s="282">
        <v>9</v>
      </c>
      <c r="O68" s="254"/>
      <c r="P68" s="282">
        <v>45</v>
      </c>
      <c r="Q68" s="282">
        <v>28</v>
      </c>
      <c r="R68" s="282">
        <v>21</v>
      </c>
      <c r="S68" s="282">
        <v>3</v>
      </c>
      <c r="T68" s="282">
        <v>0</v>
      </c>
      <c r="U68" s="282">
        <v>3</v>
      </c>
      <c r="V68" s="254"/>
      <c r="W68" s="282">
        <v>10</v>
      </c>
      <c r="X68" s="282">
        <v>38</v>
      </c>
      <c r="Y68" s="282">
        <v>0</v>
      </c>
      <c r="Z68" s="282">
        <v>22</v>
      </c>
      <c r="AA68" s="282">
        <v>15</v>
      </c>
      <c r="AB68" s="282">
        <v>10</v>
      </c>
      <c r="AC68" s="282">
        <v>1</v>
      </c>
      <c r="AD68" s="282">
        <v>0</v>
      </c>
      <c r="AE68" s="282">
        <v>0</v>
      </c>
      <c r="AF68" s="282">
        <v>12</v>
      </c>
      <c r="AG68" s="282">
        <v>17</v>
      </c>
      <c r="AH68" s="282">
        <v>19</v>
      </c>
      <c r="AI68" s="282">
        <v>0</v>
      </c>
      <c r="AJ68" s="282">
        <v>0</v>
      </c>
      <c r="AK68" s="254"/>
      <c r="AL68" s="282">
        <v>0</v>
      </c>
      <c r="AM68" s="282">
        <v>8</v>
      </c>
    </row>
    <row r="69" spans="1:39" ht="15.75" thickBot="1">
      <c r="D69" s="284">
        <f>SUM(D2:D68)</f>
        <v>744</v>
      </c>
      <c r="E69" s="285">
        <f>SUM(E2:E68)</f>
        <v>1478</v>
      </c>
      <c r="F69" s="286">
        <f>SUM(F2:F68)</f>
        <v>328</v>
      </c>
      <c r="H69" s="284">
        <f>SUM(H2:H68)</f>
        <v>4</v>
      </c>
      <c r="I69" s="285">
        <f>SUM(I2:I68)</f>
        <v>16</v>
      </c>
      <c r="J69" s="285">
        <f>SUM(J2:J68)</f>
        <v>73</v>
      </c>
      <c r="K69" s="285">
        <f>SUM(K2:K68)</f>
        <v>194</v>
      </c>
      <c r="L69" s="286">
        <f>SUM(L2:L68)</f>
        <v>107</v>
      </c>
      <c r="N69" s="287">
        <f>SUM(N2:N68)</f>
        <v>173</v>
      </c>
      <c r="P69" s="284">
        <f>SUM(P2:P68)</f>
        <v>2498</v>
      </c>
      <c r="Q69" s="285">
        <f>SUM(Q2:Q68)</f>
        <v>1138</v>
      </c>
      <c r="R69" s="285">
        <f>SUM(R2:R68)</f>
        <v>1415</v>
      </c>
      <c r="S69" s="285">
        <f>SUM(S2:S68)</f>
        <v>121</v>
      </c>
      <c r="T69" s="285">
        <f>SUM(T2:T68)</f>
        <v>10</v>
      </c>
      <c r="U69" s="286">
        <f>SUM(U2:U68)</f>
        <v>64</v>
      </c>
      <c r="W69" s="284">
        <f>SUM(W2:W68)</f>
        <v>838</v>
      </c>
      <c r="X69" s="285">
        <f>SUM(X2:X68)</f>
        <v>1715</v>
      </c>
      <c r="Y69" s="285">
        <f>SUM(Y2:Y68)</f>
        <v>2</v>
      </c>
      <c r="Z69" s="285">
        <f>SUM(Z2:Z68)</f>
        <v>1214</v>
      </c>
      <c r="AA69" s="285">
        <f>SUM(AA2:AA68)</f>
        <v>926</v>
      </c>
      <c r="AB69" s="285">
        <f>SUM(AB2:AB68)</f>
        <v>341</v>
      </c>
      <c r="AC69" s="285">
        <f>SUM(AC2:AC68)</f>
        <v>73</v>
      </c>
      <c r="AD69" s="285">
        <f>SUM(AD2:AD68)</f>
        <v>35</v>
      </c>
      <c r="AE69" s="285">
        <f>SUM(AE2:AE68)</f>
        <v>10</v>
      </c>
      <c r="AF69" s="285">
        <f>SUM(AF2:AF68)</f>
        <v>273</v>
      </c>
      <c r="AG69" s="285">
        <f>SUM(AG2:AG68)</f>
        <v>895</v>
      </c>
      <c r="AH69" s="285">
        <f>SUM(AH2:AH68)</f>
        <v>1155</v>
      </c>
      <c r="AI69" s="285">
        <f>SUM(AI2:AI68)</f>
        <v>120</v>
      </c>
      <c r="AJ69" s="286">
        <f>SUM(AJ2:AJ68)</f>
        <v>381</v>
      </c>
      <c r="AL69" s="284">
        <f>SUM(AL2:AL68)</f>
        <v>22</v>
      </c>
      <c r="AM69" s="286">
        <f>SUM(AM2:AM68)</f>
        <v>409</v>
      </c>
    </row>
    <row r="73" spans="1:39">
      <c r="L73" s="252" t="s">
        <v>642</v>
      </c>
    </row>
  </sheetData>
  <autoFilter ref="A1:BC69">
    <filterColumn colId="14"/>
    <sortState ref="A2:BC68">
      <sortCondition ref="B1:B68"/>
    </sortState>
  </autoFilter>
  <pageMargins left="0.7" right="0.7" top="0.75" bottom="0.75" header="0.3" footer="0.3"/>
  <pageSetup paperSize="9" orientation="portrait" horizontalDpi="300" verticalDpi="300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2:I50"/>
  <sheetViews>
    <sheetView topLeftCell="A22" workbookViewId="0">
      <selection activeCell="A43" sqref="A43:C50"/>
    </sheetView>
  </sheetViews>
  <sheetFormatPr defaultRowHeight="14.25"/>
  <cols>
    <col min="1" max="1" width="11.7109375" style="288" customWidth="1"/>
    <col min="2" max="2" width="12.85546875" style="288" customWidth="1"/>
    <col min="3" max="3" width="15.28515625" style="288" customWidth="1"/>
    <col min="4" max="4" width="15.85546875" style="288" customWidth="1"/>
    <col min="5" max="5" width="15.140625" style="288" customWidth="1"/>
    <col min="6" max="6" width="22.5703125" style="288" customWidth="1"/>
    <col min="7" max="7" width="38.42578125" style="288" customWidth="1"/>
    <col min="8" max="8" width="32.5703125" style="288" customWidth="1"/>
    <col min="9" max="9" width="12.5703125" style="288" customWidth="1"/>
    <col min="10" max="16384" width="9.140625" style="288"/>
  </cols>
  <sheetData>
    <row r="2" spans="1:9" ht="15" thickBot="1">
      <c r="A2" s="1054" t="s">
        <v>651</v>
      </c>
      <c r="B2" s="1054"/>
      <c r="C2" s="1054"/>
      <c r="D2" s="1054"/>
    </row>
    <row r="3" spans="1:9" ht="49.5" customHeight="1">
      <c r="A3" s="245" t="s">
        <v>652</v>
      </c>
      <c r="B3" s="245" t="s">
        <v>515</v>
      </c>
      <c r="C3" s="245" t="s">
        <v>653</v>
      </c>
      <c r="D3" s="245" t="s">
        <v>2</v>
      </c>
      <c r="F3" s="249" t="s">
        <v>484</v>
      </c>
      <c r="G3" s="249" t="s">
        <v>485</v>
      </c>
      <c r="H3" s="249" t="s">
        <v>486</v>
      </c>
      <c r="I3" s="245" t="s">
        <v>2</v>
      </c>
    </row>
    <row r="4" spans="1:9">
      <c r="A4" s="289">
        <v>668</v>
      </c>
      <c r="B4" s="289">
        <v>1355</v>
      </c>
      <c r="C4" s="289">
        <v>264</v>
      </c>
      <c r="D4" s="289">
        <f>SUM(A4:C4)</f>
        <v>2287</v>
      </c>
      <c r="F4" s="289">
        <v>2202</v>
      </c>
      <c r="G4" s="289">
        <v>1021</v>
      </c>
      <c r="H4" s="289">
        <v>1269</v>
      </c>
      <c r="I4" s="289">
        <f>SUM(G4:H4)</f>
        <v>2290</v>
      </c>
    </row>
    <row r="5" spans="1:9" ht="15">
      <c r="A5" s="290">
        <f>SUM(A4/D4)</f>
        <v>0.29208570179274157</v>
      </c>
      <c r="B5" s="290">
        <f>SUM(B4/D4)</f>
        <v>0.59247923043288153</v>
      </c>
      <c r="C5" s="290">
        <f>SUM(C4/D4)</f>
        <v>0.11543506777437691</v>
      </c>
      <c r="D5" s="290">
        <f>SUM(D4/D4)</f>
        <v>1</v>
      </c>
    </row>
    <row r="7" spans="1:9">
      <c r="A7" s="288" t="s">
        <v>654</v>
      </c>
    </row>
    <row r="9" spans="1:9" ht="15.75">
      <c r="A9" s="262" t="s">
        <v>655</v>
      </c>
      <c r="B9" s="262" t="s">
        <v>1</v>
      </c>
      <c r="C9" s="262" t="s">
        <v>656</v>
      </c>
      <c r="D9" s="262" t="s">
        <v>657</v>
      </c>
      <c r="E9" s="262" t="s">
        <v>658</v>
      </c>
    </row>
    <row r="10" spans="1:9" ht="15.75">
      <c r="A10" s="291">
        <v>1</v>
      </c>
      <c r="B10" s="292" t="s">
        <v>4</v>
      </c>
      <c r="C10" s="293">
        <v>35</v>
      </c>
      <c r="D10" s="293">
        <v>111</v>
      </c>
      <c r="E10" s="294" t="s">
        <v>56</v>
      </c>
    </row>
    <row r="11" spans="1:9" ht="15.75">
      <c r="A11" s="291">
        <v>2</v>
      </c>
      <c r="B11" s="292" t="s">
        <v>111</v>
      </c>
      <c r="C11" s="293">
        <v>85</v>
      </c>
      <c r="D11" s="293">
        <v>422</v>
      </c>
      <c r="E11" s="294" t="s">
        <v>56</v>
      </c>
    </row>
    <row r="12" spans="1:9" ht="15.75">
      <c r="A12" s="291">
        <v>3</v>
      </c>
      <c r="B12" s="292" t="s">
        <v>112</v>
      </c>
      <c r="C12" s="293">
        <v>121</v>
      </c>
      <c r="D12" s="293">
        <v>661</v>
      </c>
      <c r="E12" s="294" t="s">
        <v>659</v>
      </c>
    </row>
    <row r="13" spans="1:9" ht="15.75">
      <c r="A13" s="291">
        <v>4</v>
      </c>
      <c r="B13" s="292" t="s">
        <v>113</v>
      </c>
      <c r="C13" s="293">
        <v>132</v>
      </c>
      <c r="D13" s="293">
        <v>858</v>
      </c>
      <c r="E13" s="294" t="s">
        <v>660</v>
      </c>
    </row>
    <row r="14" spans="1:9" ht="15.75">
      <c r="A14" s="291">
        <v>5</v>
      </c>
      <c r="B14" s="292" t="s">
        <v>114</v>
      </c>
      <c r="C14" s="293">
        <v>115</v>
      </c>
      <c r="D14" s="295">
        <v>1069</v>
      </c>
      <c r="E14" s="294" t="s">
        <v>58</v>
      </c>
    </row>
    <row r="15" spans="1:9" ht="31.5">
      <c r="A15" s="291">
        <v>6</v>
      </c>
      <c r="B15" s="292" t="s">
        <v>115</v>
      </c>
      <c r="C15" s="293">
        <v>135</v>
      </c>
      <c r="D15" s="293">
        <v>313</v>
      </c>
      <c r="E15" s="294" t="s">
        <v>60</v>
      </c>
    </row>
    <row r="16" spans="1:9" ht="15.75">
      <c r="A16" s="291">
        <v>7</v>
      </c>
      <c r="B16" s="292" t="s">
        <v>45</v>
      </c>
      <c r="C16" s="293">
        <v>18</v>
      </c>
      <c r="D16" s="293">
        <v>729</v>
      </c>
      <c r="E16" s="294" t="s">
        <v>60</v>
      </c>
    </row>
    <row r="17" spans="1:5" ht="15.75">
      <c r="A17" s="291">
        <v>8</v>
      </c>
      <c r="B17" s="292" t="s">
        <v>116</v>
      </c>
      <c r="C17" s="293">
        <v>72</v>
      </c>
      <c r="D17" s="295">
        <v>1556</v>
      </c>
      <c r="E17" s="294" t="s">
        <v>65</v>
      </c>
    </row>
    <row r="18" spans="1:5" ht="15.75">
      <c r="A18" s="291">
        <v>9</v>
      </c>
      <c r="B18" s="292" t="s">
        <v>130</v>
      </c>
      <c r="C18" s="293">
        <v>39</v>
      </c>
      <c r="D18" s="293">
        <v>140</v>
      </c>
      <c r="E18" s="294" t="s">
        <v>54</v>
      </c>
    </row>
    <row r="19" spans="1:5" ht="15.75">
      <c r="A19" s="291">
        <v>10</v>
      </c>
      <c r="B19" s="292" t="s">
        <v>117</v>
      </c>
      <c r="C19" s="293">
        <v>61</v>
      </c>
      <c r="D19" s="293">
        <v>310</v>
      </c>
      <c r="E19" s="294" t="s">
        <v>55</v>
      </c>
    </row>
    <row r="20" spans="1:5" ht="15.75">
      <c r="A20" s="291">
        <v>11</v>
      </c>
      <c r="B20" s="292" t="s">
        <v>118</v>
      </c>
      <c r="C20" s="293">
        <v>75</v>
      </c>
      <c r="D20" s="293">
        <v>287</v>
      </c>
      <c r="E20" s="294" t="s">
        <v>661</v>
      </c>
    </row>
    <row r="21" spans="1:5" ht="15.75">
      <c r="A21" s="291">
        <v>12</v>
      </c>
      <c r="B21" s="292" t="s">
        <v>119</v>
      </c>
      <c r="C21" s="293">
        <v>103</v>
      </c>
      <c r="D21" s="293">
        <v>531</v>
      </c>
      <c r="E21" s="294" t="s">
        <v>56</v>
      </c>
    </row>
    <row r="22" spans="1:5" ht="15.75">
      <c r="A22" s="291">
        <v>13</v>
      </c>
      <c r="B22" s="292" t="s">
        <v>120</v>
      </c>
      <c r="C22" s="293">
        <v>105</v>
      </c>
      <c r="D22" s="293">
        <v>865</v>
      </c>
      <c r="E22" s="294" t="s">
        <v>662</v>
      </c>
    </row>
    <row r="23" spans="1:5" ht="15.75">
      <c r="A23" s="291">
        <v>14</v>
      </c>
      <c r="B23" s="292" t="s">
        <v>121</v>
      </c>
      <c r="C23" s="293">
        <v>92</v>
      </c>
      <c r="D23" s="293">
        <v>433</v>
      </c>
      <c r="E23" s="294" t="s">
        <v>66</v>
      </c>
    </row>
    <row r="24" spans="1:5" ht="15.75">
      <c r="A24" s="291">
        <v>15</v>
      </c>
      <c r="B24" s="292" t="s">
        <v>122</v>
      </c>
      <c r="C24" s="293">
        <v>102</v>
      </c>
      <c r="D24" s="293">
        <v>444</v>
      </c>
      <c r="E24" s="294" t="s">
        <v>59</v>
      </c>
    </row>
    <row r="25" spans="1:5" ht="15.75">
      <c r="A25" s="291">
        <v>16</v>
      </c>
      <c r="B25" s="292" t="s">
        <v>46</v>
      </c>
      <c r="C25" s="293">
        <v>37</v>
      </c>
      <c r="D25" s="293">
        <v>498</v>
      </c>
      <c r="E25" s="294" t="s">
        <v>663</v>
      </c>
    </row>
    <row r="26" spans="1:5" ht="15.75">
      <c r="A26" s="291">
        <v>17</v>
      </c>
      <c r="B26" s="292" t="s">
        <v>123</v>
      </c>
      <c r="C26" s="293">
        <v>112</v>
      </c>
      <c r="D26" s="293">
        <v>483</v>
      </c>
      <c r="E26" s="294" t="s">
        <v>67</v>
      </c>
    </row>
    <row r="27" spans="1:5" ht="31.5">
      <c r="A27" s="291">
        <v>18</v>
      </c>
      <c r="B27" s="292" t="s">
        <v>124</v>
      </c>
      <c r="C27" s="293">
        <v>61</v>
      </c>
      <c r="D27" s="293">
        <v>582</v>
      </c>
      <c r="E27" s="294" t="s">
        <v>663</v>
      </c>
    </row>
    <row r="28" spans="1:5" ht="15.75">
      <c r="A28" s="291">
        <v>19</v>
      </c>
      <c r="B28" s="292" t="s">
        <v>125</v>
      </c>
      <c r="C28" s="293">
        <v>112</v>
      </c>
      <c r="D28" s="295">
        <v>1002</v>
      </c>
      <c r="E28" s="294" t="s">
        <v>662</v>
      </c>
    </row>
    <row r="29" spans="1:5" ht="15.75">
      <c r="A29" s="291">
        <v>20</v>
      </c>
      <c r="B29" s="292" t="s">
        <v>47</v>
      </c>
      <c r="C29" s="293">
        <v>68</v>
      </c>
      <c r="D29" s="293">
        <v>989</v>
      </c>
      <c r="E29" s="294" t="s">
        <v>664</v>
      </c>
    </row>
    <row r="30" spans="1:5" ht="15.75">
      <c r="A30" s="291">
        <v>21</v>
      </c>
      <c r="B30" s="292" t="s">
        <v>126</v>
      </c>
      <c r="C30" s="293">
        <v>162</v>
      </c>
      <c r="D30" s="293">
        <v>711</v>
      </c>
      <c r="E30" s="294" t="s">
        <v>665</v>
      </c>
    </row>
    <row r="31" spans="1:5" ht="31.5">
      <c r="A31" s="291">
        <v>22</v>
      </c>
      <c r="B31" s="292" t="s">
        <v>127</v>
      </c>
      <c r="C31" s="293">
        <v>191</v>
      </c>
      <c r="D31" s="295">
        <v>1191</v>
      </c>
      <c r="E31" s="294" t="s">
        <v>659</v>
      </c>
    </row>
    <row r="32" spans="1:5" ht="15.75">
      <c r="A32" s="291">
        <v>23</v>
      </c>
      <c r="B32" s="292" t="s">
        <v>128</v>
      </c>
      <c r="C32" s="293">
        <v>75</v>
      </c>
      <c r="D32" s="293">
        <v>461</v>
      </c>
      <c r="E32" s="294" t="s">
        <v>62</v>
      </c>
    </row>
    <row r="33" spans="1:5" ht="15.75">
      <c r="A33" s="291">
        <v>24</v>
      </c>
      <c r="B33" s="292" t="s">
        <v>48</v>
      </c>
      <c r="C33" s="293">
        <v>34</v>
      </c>
      <c r="D33" s="293">
        <v>288</v>
      </c>
      <c r="E33" s="294" t="s">
        <v>666</v>
      </c>
    </row>
    <row r="34" spans="1:5" ht="15.75">
      <c r="A34" s="291">
        <v>25</v>
      </c>
      <c r="B34" s="292" t="s">
        <v>129</v>
      </c>
      <c r="C34" s="293">
        <v>53</v>
      </c>
      <c r="D34" s="293">
        <v>338</v>
      </c>
      <c r="E34" s="294" t="s">
        <v>59</v>
      </c>
    </row>
    <row r="35" spans="1:5" ht="15.75">
      <c r="A35" s="1055" t="s">
        <v>2</v>
      </c>
      <c r="B35" s="1055"/>
      <c r="C35" s="295">
        <v>2195</v>
      </c>
      <c r="D35" s="295">
        <v>15272</v>
      </c>
      <c r="E35" s="294" t="s">
        <v>667</v>
      </c>
    </row>
    <row r="36" spans="1:5" ht="15.75">
      <c r="A36" s="296"/>
      <c r="B36" s="296"/>
      <c r="C36" s="297"/>
      <c r="D36" s="297"/>
      <c r="E36" s="298"/>
    </row>
    <row r="37" spans="1:5" ht="15.75">
      <c r="A37" s="296"/>
      <c r="B37" s="296"/>
      <c r="C37" s="297"/>
      <c r="D37" s="297"/>
      <c r="E37" s="298"/>
    </row>
    <row r="38" spans="1:5">
      <c r="C38" s="299" t="s">
        <v>668</v>
      </c>
      <c r="D38" s="299" t="s">
        <v>669</v>
      </c>
    </row>
    <row r="39" spans="1:5">
      <c r="A39" s="288" t="s">
        <v>670</v>
      </c>
      <c r="B39" s="288" t="s">
        <v>671</v>
      </c>
      <c r="C39" s="289">
        <v>1355</v>
      </c>
      <c r="D39" s="289">
        <v>668</v>
      </c>
    </row>
    <row r="40" spans="1:5" ht="15.75">
      <c r="A40" s="288" t="s">
        <v>672</v>
      </c>
      <c r="C40" s="295">
        <v>2195</v>
      </c>
      <c r="D40" s="289">
        <v>15272</v>
      </c>
    </row>
    <row r="41" spans="1:5" ht="15">
      <c r="C41" s="300">
        <f>SUM(C39/C35)</f>
        <v>0.61731207289293855</v>
      </c>
      <c r="D41" s="300">
        <f>SUM(D39/D35)</f>
        <v>4.3740178103719225E-2</v>
      </c>
    </row>
    <row r="43" spans="1:5">
      <c r="A43" s="288" t="s">
        <v>673</v>
      </c>
    </row>
    <row r="44" spans="1:5">
      <c r="A44" s="288" t="s">
        <v>674</v>
      </c>
    </row>
    <row r="45" spans="1:5">
      <c r="A45" s="288" t="s">
        <v>675</v>
      </c>
    </row>
    <row r="46" spans="1:5">
      <c r="A46" s="288" t="s">
        <v>676</v>
      </c>
    </row>
    <row r="48" spans="1:5">
      <c r="A48" s="288" t="s">
        <v>677</v>
      </c>
      <c r="B48" s="288" t="s">
        <v>678</v>
      </c>
    </row>
    <row r="49" spans="2:2">
      <c r="B49" s="288" t="s">
        <v>679</v>
      </c>
    </row>
    <row r="50" spans="2:2">
      <c r="B50" s="288" t="s">
        <v>680</v>
      </c>
    </row>
  </sheetData>
  <mergeCells count="2">
    <mergeCell ref="A2:D2"/>
    <mergeCell ref="A35:B35"/>
  </mergeCell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>
  <dimension ref="A1:G32"/>
  <sheetViews>
    <sheetView topLeftCell="A4" workbookViewId="0">
      <selection activeCell="A6" sqref="A6:G32"/>
    </sheetView>
  </sheetViews>
  <sheetFormatPr defaultRowHeight="12.75"/>
  <cols>
    <col min="1" max="1" width="9.140625" style="301"/>
    <col min="2" max="2" width="27" style="301" customWidth="1"/>
    <col min="3" max="3" width="16.5703125" style="301" customWidth="1"/>
    <col min="4" max="4" width="14" style="301" customWidth="1"/>
    <col min="5" max="5" width="16.7109375" style="301" customWidth="1"/>
    <col min="6" max="151" width="14" style="301" customWidth="1"/>
    <col min="152" max="257" width="9.140625" style="301"/>
    <col min="258" max="258" width="27" style="301" customWidth="1"/>
    <col min="259" max="259" width="16.5703125" style="301" customWidth="1"/>
    <col min="260" max="260" width="14" style="301" customWidth="1"/>
    <col min="261" max="261" width="16.7109375" style="301" customWidth="1"/>
    <col min="262" max="407" width="14" style="301" customWidth="1"/>
    <col min="408" max="513" width="9.140625" style="301"/>
    <col min="514" max="514" width="27" style="301" customWidth="1"/>
    <col min="515" max="515" width="16.5703125" style="301" customWidth="1"/>
    <col min="516" max="516" width="14" style="301" customWidth="1"/>
    <col min="517" max="517" width="16.7109375" style="301" customWidth="1"/>
    <col min="518" max="663" width="14" style="301" customWidth="1"/>
    <col min="664" max="769" width="9.140625" style="301"/>
    <col min="770" max="770" width="27" style="301" customWidth="1"/>
    <col min="771" max="771" width="16.5703125" style="301" customWidth="1"/>
    <col min="772" max="772" width="14" style="301" customWidth="1"/>
    <col min="773" max="773" width="16.7109375" style="301" customWidth="1"/>
    <col min="774" max="919" width="14" style="301" customWidth="1"/>
    <col min="920" max="1025" width="9.140625" style="301"/>
    <col min="1026" max="1026" width="27" style="301" customWidth="1"/>
    <col min="1027" max="1027" width="16.5703125" style="301" customWidth="1"/>
    <col min="1028" max="1028" width="14" style="301" customWidth="1"/>
    <col min="1029" max="1029" width="16.7109375" style="301" customWidth="1"/>
    <col min="1030" max="1175" width="14" style="301" customWidth="1"/>
    <col min="1176" max="1281" width="9.140625" style="301"/>
    <col min="1282" max="1282" width="27" style="301" customWidth="1"/>
    <col min="1283" max="1283" width="16.5703125" style="301" customWidth="1"/>
    <col min="1284" max="1284" width="14" style="301" customWidth="1"/>
    <col min="1285" max="1285" width="16.7109375" style="301" customWidth="1"/>
    <col min="1286" max="1431" width="14" style="301" customWidth="1"/>
    <col min="1432" max="1537" width="9.140625" style="301"/>
    <col min="1538" max="1538" width="27" style="301" customWidth="1"/>
    <col min="1539" max="1539" width="16.5703125" style="301" customWidth="1"/>
    <col min="1540" max="1540" width="14" style="301" customWidth="1"/>
    <col min="1541" max="1541" width="16.7109375" style="301" customWidth="1"/>
    <col min="1542" max="1687" width="14" style="301" customWidth="1"/>
    <col min="1688" max="1793" width="9.140625" style="301"/>
    <col min="1794" max="1794" width="27" style="301" customWidth="1"/>
    <col min="1795" max="1795" width="16.5703125" style="301" customWidth="1"/>
    <col min="1796" max="1796" width="14" style="301" customWidth="1"/>
    <col min="1797" max="1797" width="16.7109375" style="301" customWidth="1"/>
    <col min="1798" max="1943" width="14" style="301" customWidth="1"/>
    <col min="1944" max="2049" width="9.140625" style="301"/>
    <col min="2050" max="2050" width="27" style="301" customWidth="1"/>
    <col min="2051" max="2051" width="16.5703125" style="301" customWidth="1"/>
    <col min="2052" max="2052" width="14" style="301" customWidth="1"/>
    <col min="2053" max="2053" width="16.7109375" style="301" customWidth="1"/>
    <col min="2054" max="2199" width="14" style="301" customWidth="1"/>
    <col min="2200" max="2305" width="9.140625" style="301"/>
    <col min="2306" max="2306" width="27" style="301" customWidth="1"/>
    <col min="2307" max="2307" width="16.5703125" style="301" customWidth="1"/>
    <col min="2308" max="2308" width="14" style="301" customWidth="1"/>
    <col min="2309" max="2309" width="16.7109375" style="301" customWidth="1"/>
    <col min="2310" max="2455" width="14" style="301" customWidth="1"/>
    <col min="2456" max="2561" width="9.140625" style="301"/>
    <col min="2562" max="2562" width="27" style="301" customWidth="1"/>
    <col min="2563" max="2563" width="16.5703125" style="301" customWidth="1"/>
    <col min="2564" max="2564" width="14" style="301" customWidth="1"/>
    <col min="2565" max="2565" width="16.7109375" style="301" customWidth="1"/>
    <col min="2566" max="2711" width="14" style="301" customWidth="1"/>
    <col min="2712" max="2817" width="9.140625" style="301"/>
    <col min="2818" max="2818" width="27" style="301" customWidth="1"/>
    <col min="2819" max="2819" width="16.5703125" style="301" customWidth="1"/>
    <col min="2820" max="2820" width="14" style="301" customWidth="1"/>
    <col min="2821" max="2821" width="16.7109375" style="301" customWidth="1"/>
    <col min="2822" max="2967" width="14" style="301" customWidth="1"/>
    <col min="2968" max="3073" width="9.140625" style="301"/>
    <col min="3074" max="3074" width="27" style="301" customWidth="1"/>
    <col min="3075" max="3075" width="16.5703125" style="301" customWidth="1"/>
    <col min="3076" max="3076" width="14" style="301" customWidth="1"/>
    <col min="3077" max="3077" width="16.7109375" style="301" customWidth="1"/>
    <col min="3078" max="3223" width="14" style="301" customWidth="1"/>
    <col min="3224" max="3329" width="9.140625" style="301"/>
    <col min="3330" max="3330" width="27" style="301" customWidth="1"/>
    <col min="3331" max="3331" width="16.5703125" style="301" customWidth="1"/>
    <col min="3332" max="3332" width="14" style="301" customWidth="1"/>
    <col min="3333" max="3333" width="16.7109375" style="301" customWidth="1"/>
    <col min="3334" max="3479" width="14" style="301" customWidth="1"/>
    <col min="3480" max="3585" width="9.140625" style="301"/>
    <col min="3586" max="3586" width="27" style="301" customWidth="1"/>
    <col min="3587" max="3587" width="16.5703125" style="301" customWidth="1"/>
    <col min="3588" max="3588" width="14" style="301" customWidth="1"/>
    <col min="3589" max="3589" width="16.7109375" style="301" customWidth="1"/>
    <col min="3590" max="3735" width="14" style="301" customWidth="1"/>
    <col min="3736" max="3841" width="9.140625" style="301"/>
    <col min="3842" max="3842" width="27" style="301" customWidth="1"/>
    <col min="3843" max="3843" width="16.5703125" style="301" customWidth="1"/>
    <col min="3844" max="3844" width="14" style="301" customWidth="1"/>
    <col min="3845" max="3845" width="16.7109375" style="301" customWidth="1"/>
    <col min="3846" max="3991" width="14" style="301" customWidth="1"/>
    <col min="3992" max="4097" width="9.140625" style="301"/>
    <col min="4098" max="4098" width="27" style="301" customWidth="1"/>
    <col min="4099" max="4099" width="16.5703125" style="301" customWidth="1"/>
    <col min="4100" max="4100" width="14" style="301" customWidth="1"/>
    <col min="4101" max="4101" width="16.7109375" style="301" customWidth="1"/>
    <col min="4102" max="4247" width="14" style="301" customWidth="1"/>
    <col min="4248" max="4353" width="9.140625" style="301"/>
    <col min="4354" max="4354" width="27" style="301" customWidth="1"/>
    <col min="4355" max="4355" width="16.5703125" style="301" customWidth="1"/>
    <col min="4356" max="4356" width="14" style="301" customWidth="1"/>
    <col min="4357" max="4357" width="16.7109375" style="301" customWidth="1"/>
    <col min="4358" max="4503" width="14" style="301" customWidth="1"/>
    <col min="4504" max="4609" width="9.140625" style="301"/>
    <col min="4610" max="4610" width="27" style="301" customWidth="1"/>
    <col min="4611" max="4611" width="16.5703125" style="301" customWidth="1"/>
    <col min="4612" max="4612" width="14" style="301" customWidth="1"/>
    <col min="4613" max="4613" width="16.7109375" style="301" customWidth="1"/>
    <col min="4614" max="4759" width="14" style="301" customWidth="1"/>
    <col min="4760" max="4865" width="9.140625" style="301"/>
    <col min="4866" max="4866" width="27" style="301" customWidth="1"/>
    <col min="4867" max="4867" width="16.5703125" style="301" customWidth="1"/>
    <col min="4868" max="4868" width="14" style="301" customWidth="1"/>
    <col min="4869" max="4869" width="16.7109375" style="301" customWidth="1"/>
    <col min="4870" max="5015" width="14" style="301" customWidth="1"/>
    <col min="5016" max="5121" width="9.140625" style="301"/>
    <col min="5122" max="5122" width="27" style="301" customWidth="1"/>
    <col min="5123" max="5123" width="16.5703125" style="301" customWidth="1"/>
    <col min="5124" max="5124" width="14" style="301" customWidth="1"/>
    <col min="5125" max="5125" width="16.7109375" style="301" customWidth="1"/>
    <col min="5126" max="5271" width="14" style="301" customWidth="1"/>
    <col min="5272" max="5377" width="9.140625" style="301"/>
    <col min="5378" max="5378" width="27" style="301" customWidth="1"/>
    <col min="5379" max="5379" width="16.5703125" style="301" customWidth="1"/>
    <col min="5380" max="5380" width="14" style="301" customWidth="1"/>
    <col min="5381" max="5381" width="16.7109375" style="301" customWidth="1"/>
    <col min="5382" max="5527" width="14" style="301" customWidth="1"/>
    <col min="5528" max="5633" width="9.140625" style="301"/>
    <col min="5634" max="5634" width="27" style="301" customWidth="1"/>
    <col min="5635" max="5635" width="16.5703125" style="301" customWidth="1"/>
    <col min="5636" max="5636" width="14" style="301" customWidth="1"/>
    <col min="5637" max="5637" width="16.7109375" style="301" customWidth="1"/>
    <col min="5638" max="5783" width="14" style="301" customWidth="1"/>
    <col min="5784" max="5889" width="9.140625" style="301"/>
    <col min="5890" max="5890" width="27" style="301" customWidth="1"/>
    <col min="5891" max="5891" width="16.5703125" style="301" customWidth="1"/>
    <col min="5892" max="5892" width="14" style="301" customWidth="1"/>
    <col min="5893" max="5893" width="16.7109375" style="301" customWidth="1"/>
    <col min="5894" max="6039" width="14" style="301" customWidth="1"/>
    <col min="6040" max="6145" width="9.140625" style="301"/>
    <col min="6146" max="6146" width="27" style="301" customWidth="1"/>
    <col min="6147" max="6147" width="16.5703125" style="301" customWidth="1"/>
    <col min="6148" max="6148" width="14" style="301" customWidth="1"/>
    <col min="6149" max="6149" width="16.7109375" style="301" customWidth="1"/>
    <col min="6150" max="6295" width="14" style="301" customWidth="1"/>
    <col min="6296" max="6401" width="9.140625" style="301"/>
    <col min="6402" max="6402" width="27" style="301" customWidth="1"/>
    <col min="6403" max="6403" width="16.5703125" style="301" customWidth="1"/>
    <col min="6404" max="6404" width="14" style="301" customWidth="1"/>
    <col min="6405" max="6405" width="16.7109375" style="301" customWidth="1"/>
    <col min="6406" max="6551" width="14" style="301" customWidth="1"/>
    <col min="6552" max="6657" width="9.140625" style="301"/>
    <col min="6658" max="6658" width="27" style="301" customWidth="1"/>
    <col min="6659" max="6659" width="16.5703125" style="301" customWidth="1"/>
    <col min="6660" max="6660" width="14" style="301" customWidth="1"/>
    <col min="6661" max="6661" width="16.7109375" style="301" customWidth="1"/>
    <col min="6662" max="6807" width="14" style="301" customWidth="1"/>
    <col min="6808" max="6913" width="9.140625" style="301"/>
    <col min="6914" max="6914" width="27" style="301" customWidth="1"/>
    <col min="6915" max="6915" width="16.5703125" style="301" customWidth="1"/>
    <col min="6916" max="6916" width="14" style="301" customWidth="1"/>
    <col min="6917" max="6917" width="16.7109375" style="301" customWidth="1"/>
    <col min="6918" max="7063" width="14" style="301" customWidth="1"/>
    <col min="7064" max="7169" width="9.140625" style="301"/>
    <col min="7170" max="7170" width="27" style="301" customWidth="1"/>
    <col min="7171" max="7171" width="16.5703125" style="301" customWidth="1"/>
    <col min="7172" max="7172" width="14" style="301" customWidth="1"/>
    <col min="7173" max="7173" width="16.7109375" style="301" customWidth="1"/>
    <col min="7174" max="7319" width="14" style="301" customWidth="1"/>
    <col min="7320" max="7425" width="9.140625" style="301"/>
    <col min="7426" max="7426" width="27" style="301" customWidth="1"/>
    <col min="7427" max="7427" width="16.5703125" style="301" customWidth="1"/>
    <col min="7428" max="7428" width="14" style="301" customWidth="1"/>
    <col min="7429" max="7429" width="16.7109375" style="301" customWidth="1"/>
    <col min="7430" max="7575" width="14" style="301" customWidth="1"/>
    <col min="7576" max="7681" width="9.140625" style="301"/>
    <col min="7682" max="7682" width="27" style="301" customWidth="1"/>
    <col min="7683" max="7683" width="16.5703125" style="301" customWidth="1"/>
    <col min="7684" max="7684" width="14" style="301" customWidth="1"/>
    <col min="7685" max="7685" width="16.7109375" style="301" customWidth="1"/>
    <col min="7686" max="7831" width="14" style="301" customWidth="1"/>
    <col min="7832" max="7937" width="9.140625" style="301"/>
    <col min="7938" max="7938" width="27" style="301" customWidth="1"/>
    <col min="7939" max="7939" width="16.5703125" style="301" customWidth="1"/>
    <col min="7940" max="7940" width="14" style="301" customWidth="1"/>
    <col min="7941" max="7941" width="16.7109375" style="301" customWidth="1"/>
    <col min="7942" max="8087" width="14" style="301" customWidth="1"/>
    <col min="8088" max="8193" width="9.140625" style="301"/>
    <col min="8194" max="8194" width="27" style="301" customWidth="1"/>
    <col min="8195" max="8195" width="16.5703125" style="301" customWidth="1"/>
    <col min="8196" max="8196" width="14" style="301" customWidth="1"/>
    <col min="8197" max="8197" width="16.7109375" style="301" customWidth="1"/>
    <col min="8198" max="8343" width="14" style="301" customWidth="1"/>
    <col min="8344" max="8449" width="9.140625" style="301"/>
    <col min="8450" max="8450" width="27" style="301" customWidth="1"/>
    <col min="8451" max="8451" width="16.5703125" style="301" customWidth="1"/>
    <col min="8452" max="8452" width="14" style="301" customWidth="1"/>
    <col min="8453" max="8453" width="16.7109375" style="301" customWidth="1"/>
    <col min="8454" max="8599" width="14" style="301" customWidth="1"/>
    <col min="8600" max="8705" width="9.140625" style="301"/>
    <col min="8706" max="8706" width="27" style="301" customWidth="1"/>
    <col min="8707" max="8707" width="16.5703125" style="301" customWidth="1"/>
    <col min="8708" max="8708" width="14" style="301" customWidth="1"/>
    <col min="8709" max="8709" width="16.7109375" style="301" customWidth="1"/>
    <col min="8710" max="8855" width="14" style="301" customWidth="1"/>
    <col min="8856" max="8961" width="9.140625" style="301"/>
    <col min="8962" max="8962" width="27" style="301" customWidth="1"/>
    <col min="8963" max="8963" width="16.5703125" style="301" customWidth="1"/>
    <col min="8964" max="8964" width="14" style="301" customWidth="1"/>
    <col min="8965" max="8965" width="16.7109375" style="301" customWidth="1"/>
    <col min="8966" max="9111" width="14" style="301" customWidth="1"/>
    <col min="9112" max="9217" width="9.140625" style="301"/>
    <col min="9218" max="9218" width="27" style="301" customWidth="1"/>
    <col min="9219" max="9219" width="16.5703125" style="301" customWidth="1"/>
    <col min="9220" max="9220" width="14" style="301" customWidth="1"/>
    <col min="9221" max="9221" width="16.7109375" style="301" customWidth="1"/>
    <col min="9222" max="9367" width="14" style="301" customWidth="1"/>
    <col min="9368" max="9473" width="9.140625" style="301"/>
    <col min="9474" max="9474" width="27" style="301" customWidth="1"/>
    <col min="9475" max="9475" width="16.5703125" style="301" customWidth="1"/>
    <col min="9476" max="9476" width="14" style="301" customWidth="1"/>
    <col min="9477" max="9477" width="16.7109375" style="301" customWidth="1"/>
    <col min="9478" max="9623" width="14" style="301" customWidth="1"/>
    <col min="9624" max="9729" width="9.140625" style="301"/>
    <col min="9730" max="9730" width="27" style="301" customWidth="1"/>
    <col min="9731" max="9731" width="16.5703125" style="301" customWidth="1"/>
    <col min="9732" max="9732" width="14" style="301" customWidth="1"/>
    <col min="9733" max="9733" width="16.7109375" style="301" customWidth="1"/>
    <col min="9734" max="9879" width="14" style="301" customWidth="1"/>
    <col min="9880" max="9985" width="9.140625" style="301"/>
    <col min="9986" max="9986" width="27" style="301" customWidth="1"/>
    <col min="9987" max="9987" width="16.5703125" style="301" customWidth="1"/>
    <col min="9988" max="9988" width="14" style="301" customWidth="1"/>
    <col min="9989" max="9989" width="16.7109375" style="301" customWidth="1"/>
    <col min="9990" max="10135" width="14" style="301" customWidth="1"/>
    <col min="10136" max="10241" width="9.140625" style="301"/>
    <col min="10242" max="10242" width="27" style="301" customWidth="1"/>
    <col min="10243" max="10243" width="16.5703125" style="301" customWidth="1"/>
    <col min="10244" max="10244" width="14" style="301" customWidth="1"/>
    <col min="10245" max="10245" width="16.7109375" style="301" customWidth="1"/>
    <col min="10246" max="10391" width="14" style="301" customWidth="1"/>
    <col min="10392" max="10497" width="9.140625" style="301"/>
    <col min="10498" max="10498" width="27" style="301" customWidth="1"/>
    <col min="10499" max="10499" width="16.5703125" style="301" customWidth="1"/>
    <col min="10500" max="10500" width="14" style="301" customWidth="1"/>
    <col min="10501" max="10501" width="16.7109375" style="301" customWidth="1"/>
    <col min="10502" max="10647" width="14" style="301" customWidth="1"/>
    <col min="10648" max="10753" width="9.140625" style="301"/>
    <col min="10754" max="10754" width="27" style="301" customWidth="1"/>
    <col min="10755" max="10755" width="16.5703125" style="301" customWidth="1"/>
    <col min="10756" max="10756" width="14" style="301" customWidth="1"/>
    <col min="10757" max="10757" width="16.7109375" style="301" customWidth="1"/>
    <col min="10758" max="10903" width="14" style="301" customWidth="1"/>
    <col min="10904" max="11009" width="9.140625" style="301"/>
    <col min="11010" max="11010" width="27" style="301" customWidth="1"/>
    <col min="11011" max="11011" width="16.5703125" style="301" customWidth="1"/>
    <col min="11012" max="11012" width="14" style="301" customWidth="1"/>
    <col min="11013" max="11013" width="16.7109375" style="301" customWidth="1"/>
    <col min="11014" max="11159" width="14" style="301" customWidth="1"/>
    <col min="11160" max="11265" width="9.140625" style="301"/>
    <col min="11266" max="11266" width="27" style="301" customWidth="1"/>
    <col min="11267" max="11267" width="16.5703125" style="301" customWidth="1"/>
    <col min="11268" max="11268" width="14" style="301" customWidth="1"/>
    <col min="11269" max="11269" width="16.7109375" style="301" customWidth="1"/>
    <col min="11270" max="11415" width="14" style="301" customWidth="1"/>
    <col min="11416" max="11521" width="9.140625" style="301"/>
    <col min="11522" max="11522" width="27" style="301" customWidth="1"/>
    <col min="11523" max="11523" width="16.5703125" style="301" customWidth="1"/>
    <col min="11524" max="11524" width="14" style="301" customWidth="1"/>
    <col min="11525" max="11525" width="16.7109375" style="301" customWidth="1"/>
    <col min="11526" max="11671" width="14" style="301" customWidth="1"/>
    <col min="11672" max="11777" width="9.140625" style="301"/>
    <col min="11778" max="11778" width="27" style="301" customWidth="1"/>
    <col min="11779" max="11779" width="16.5703125" style="301" customWidth="1"/>
    <col min="11780" max="11780" width="14" style="301" customWidth="1"/>
    <col min="11781" max="11781" width="16.7109375" style="301" customWidth="1"/>
    <col min="11782" max="11927" width="14" style="301" customWidth="1"/>
    <col min="11928" max="12033" width="9.140625" style="301"/>
    <col min="12034" max="12034" width="27" style="301" customWidth="1"/>
    <col min="12035" max="12035" width="16.5703125" style="301" customWidth="1"/>
    <col min="12036" max="12036" width="14" style="301" customWidth="1"/>
    <col min="12037" max="12037" width="16.7109375" style="301" customWidth="1"/>
    <col min="12038" max="12183" width="14" style="301" customWidth="1"/>
    <col min="12184" max="12289" width="9.140625" style="301"/>
    <col min="12290" max="12290" width="27" style="301" customWidth="1"/>
    <col min="12291" max="12291" width="16.5703125" style="301" customWidth="1"/>
    <col min="12292" max="12292" width="14" style="301" customWidth="1"/>
    <col min="12293" max="12293" width="16.7109375" style="301" customWidth="1"/>
    <col min="12294" max="12439" width="14" style="301" customWidth="1"/>
    <col min="12440" max="12545" width="9.140625" style="301"/>
    <col min="12546" max="12546" width="27" style="301" customWidth="1"/>
    <col min="12547" max="12547" width="16.5703125" style="301" customWidth="1"/>
    <col min="12548" max="12548" width="14" style="301" customWidth="1"/>
    <col min="12549" max="12549" width="16.7109375" style="301" customWidth="1"/>
    <col min="12550" max="12695" width="14" style="301" customWidth="1"/>
    <col min="12696" max="12801" width="9.140625" style="301"/>
    <col min="12802" max="12802" width="27" style="301" customWidth="1"/>
    <col min="12803" max="12803" width="16.5703125" style="301" customWidth="1"/>
    <col min="12804" max="12804" width="14" style="301" customWidth="1"/>
    <col min="12805" max="12805" width="16.7109375" style="301" customWidth="1"/>
    <col min="12806" max="12951" width="14" style="301" customWidth="1"/>
    <col min="12952" max="13057" width="9.140625" style="301"/>
    <col min="13058" max="13058" width="27" style="301" customWidth="1"/>
    <col min="13059" max="13059" width="16.5703125" style="301" customWidth="1"/>
    <col min="13060" max="13060" width="14" style="301" customWidth="1"/>
    <col min="13061" max="13061" width="16.7109375" style="301" customWidth="1"/>
    <col min="13062" max="13207" width="14" style="301" customWidth="1"/>
    <col min="13208" max="13313" width="9.140625" style="301"/>
    <col min="13314" max="13314" width="27" style="301" customWidth="1"/>
    <col min="13315" max="13315" width="16.5703125" style="301" customWidth="1"/>
    <col min="13316" max="13316" width="14" style="301" customWidth="1"/>
    <col min="13317" max="13317" width="16.7109375" style="301" customWidth="1"/>
    <col min="13318" max="13463" width="14" style="301" customWidth="1"/>
    <col min="13464" max="13569" width="9.140625" style="301"/>
    <col min="13570" max="13570" width="27" style="301" customWidth="1"/>
    <col min="13571" max="13571" width="16.5703125" style="301" customWidth="1"/>
    <col min="13572" max="13572" width="14" style="301" customWidth="1"/>
    <col min="13573" max="13573" width="16.7109375" style="301" customWidth="1"/>
    <col min="13574" max="13719" width="14" style="301" customWidth="1"/>
    <col min="13720" max="13825" width="9.140625" style="301"/>
    <col min="13826" max="13826" width="27" style="301" customWidth="1"/>
    <col min="13827" max="13827" width="16.5703125" style="301" customWidth="1"/>
    <col min="13828" max="13828" width="14" style="301" customWidth="1"/>
    <col min="13829" max="13829" width="16.7109375" style="301" customWidth="1"/>
    <col min="13830" max="13975" width="14" style="301" customWidth="1"/>
    <col min="13976" max="14081" width="9.140625" style="301"/>
    <col min="14082" max="14082" width="27" style="301" customWidth="1"/>
    <col min="14083" max="14083" width="16.5703125" style="301" customWidth="1"/>
    <col min="14084" max="14084" width="14" style="301" customWidth="1"/>
    <col min="14085" max="14085" width="16.7109375" style="301" customWidth="1"/>
    <col min="14086" max="14231" width="14" style="301" customWidth="1"/>
    <col min="14232" max="14337" width="9.140625" style="301"/>
    <col min="14338" max="14338" width="27" style="301" customWidth="1"/>
    <col min="14339" max="14339" width="16.5703125" style="301" customWidth="1"/>
    <col min="14340" max="14340" width="14" style="301" customWidth="1"/>
    <col min="14341" max="14341" width="16.7109375" style="301" customWidth="1"/>
    <col min="14342" max="14487" width="14" style="301" customWidth="1"/>
    <col min="14488" max="14593" width="9.140625" style="301"/>
    <col min="14594" max="14594" width="27" style="301" customWidth="1"/>
    <col min="14595" max="14595" width="16.5703125" style="301" customWidth="1"/>
    <col min="14596" max="14596" width="14" style="301" customWidth="1"/>
    <col min="14597" max="14597" width="16.7109375" style="301" customWidth="1"/>
    <col min="14598" max="14743" width="14" style="301" customWidth="1"/>
    <col min="14744" max="14849" width="9.140625" style="301"/>
    <col min="14850" max="14850" width="27" style="301" customWidth="1"/>
    <col min="14851" max="14851" width="16.5703125" style="301" customWidth="1"/>
    <col min="14852" max="14852" width="14" style="301" customWidth="1"/>
    <col min="14853" max="14853" width="16.7109375" style="301" customWidth="1"/>
    <col min="14854" max="14999" width="14" style="301" customWidth="1"/>
    <col min="15000" max="15105" width="9.140625" style="301"/>
    <col min="15106" max="15106" width="27" style="301" customWidth="1"/>
    <col min="15107" max="15107" width="16.5703125" style="301" customWidth="1"/>
    <col min="15108" max="15108" width="14" style="301" customWidth="1"/>
    <col min="15109" max="15109" width="16.7109375" style="301" customWidth="1"/>
    <col min="15110" max="15255" width="14" style="301" customWidth="1"/>
    <col min="15256" max="15361" width="9.140625" style="301"/>
    <col min="15362" max="15362" width="27" style="301" customWidth="1"/>
    <col min="15363" max="15363" width="16.5703125" style="301" customWidth="1"/>
    <col min="15364" max="15364" width="14" style="301" customWidth="1"/>
    <col min="15365" max="15365" width="16.7109375" style="301" customWidth="1"/>
    <col min="15366" max="15511" width="14" style="301" customWidth="1"/>
    <col min="15512" max="15617" width="9.140625" style="301"/>
    <col min="15618" max="15618" width="27" style="301" customWidth="1"/>
    <col min="15619" max="15619" width="16.5703125" style="301" customWidth="1"/>
    <col min="15620" max="15620" width="14" style="301" customWidth="1"/>
    <col min="15621" max="15621" width="16.7109375" style="301" customWidth="1"/>
    <col min="15622" max="15767" width="14" style="301" customWidth="1"/>
    <col min="15768" max="15873" width="9.140625" style="301"/>
    <col min="15874" max="15874" width="27" style="301" customWidth="1"/>
    <col min="15875" max="15875" width="16.5703125" style="301" customWidth="1"/>
    <col min="15876" max="15876" width="14" style="301" customWidth="1"/>
    <col min="15877" max="15877" width="16.7109375" style="301" customWidth="1"/>
    <col min="15878" max="16023" width="14" style="301" customWidth="1"/>
    <col min="16024" max="16129" width="9.140625" style="301"/>
    <col min="16130" max="16130" width="27" style="301" customWidth="1"/>
    <col min="16131" max="16131" width="16.5703125" style="301" customWidth="1"/>
    <col min="16132" max="16132" width="14" style="301" customWidth="1"/>
    <col min="16133" max="16133" width="16.7109375" style="301" customWidth="1"/>
    <col min="16134" max="16279" width="14" style="301" customWidth="1"/>
    <col min="16280" max="16384" width="9.140625" style="301"/>
  </cols>
  <sheetData>
    <row r="1" spans="1:7" ht="24" customHeight="1" thickTop="1">
      <c r="B1" s="1056" t="s">
        <v>681</v>
      </c>
      <c r="C1" s="1053"/>
      <c r="D1" s="1053"/>
      <c r="E1" s="1053"/>
      <c r="F1" s="1057"/>
    </row>
    <row r="6" spans="1:7" ht="69.75" customHeight="1">
      <c r="A6" s="302" t="s">
        <v>361</v>
      </c>
      <c r="B6" s="303" t="s">
        <v>1</v>
      </c>
      <c r="C6" s="303" t="s">
        <v>682</v>
      </c>
      <c r="D6" s="303" t="s">
        <v>683</v>
      </c>
      <c r="E6" s="303" t="s">
        <v>684</v>
      </c>
      <c r="F6" s="303" t="s">
        <v>685</v>
      </c>
      <c r="G6" s="303" t="s">
        <v>686</v>
      </c>
    </row>
    <row r="7" spans="1:7" ht="15">
      <c r="A7" s="304">
        <v>1801</v>
      </c>
      <c r="B7" s="13" t="s">
        <v>4</v>
      </c>
      <c r="C7" s="305">
        <v>12</v>
      </c>
      <c r="D7" s="305">
        <v>3344</v>
      </c>
      <c r="E7" s="306">
        <v>83098</v>
      </c>
      <c r="F7" s="305">
        <v>12</v>
      </c>
      <c r="G7" s="305">
        <v>44</v>
      </c>
    </row>
    <row r="8" spans="1:7" ht="15">
      <c r="A8" s="304">
        <v>1802</v>
      </c>
      <c r="B8" s="13" t="s">
        <v>111</v>
      </c>
      <c r="C8" s="305">
        <v>26</v>
      </c>
      <c r="D8" s="305">
        <v>9614</v>
      </c>
      <c r="E8" s="306">
        <v>193187</v>
      </c>
      <c r="F8" s="305">
        <v>25</v>
      </c>
      <c r="G8" s="305">
        <v>90</v>
      </c>
    </row>
    <row r="9" spans="1:7" ht="15">
      <c r="A9" s="304">
        <v>1803</v>
      </c>
      <c r="B9" s="13" t="s">
        <v>112</v>
      </c>
      <c r="C9" s="305">
        <v>165</v>
      </c>
      <c r="D9" s="305">
        <v>53386</v>
      </c>
      <c r="E9" s="306">
        <v>1279522</v>
      </c>
      <c r="F9" s="305">
        <v>162</v>
      </c>
      <c r="G9" s="305">
        <v>509</v>
      </c>
    </row>
    <row r="10" spans="1:7" ht="15">
      <c r="A10" s="304">
        <v>1804</v>
      </c>
      <c r="B10" s="13" t="s">
        <v>113</v>
      </c>
      <c r="C10" s="305">
        <v>108</v>
      </c>
      <c r="D10" s="305">
        <v>39630</v>
      </c>
      <c r="E10" s="306">
        <v>910016</v>
      </c>
      <c r="F10" s="305">
        <v>104</v>
      </c>
      <c r="G10" s="305">
        <v>337</v>
      </c>
    </row>
    <row r="11" spans="1:7" ht="15">
      <c r="A11" s="304">
        <v>1805</v>
      </c>
      <c r="B11" s="13" t="s">
        <v>114</v>
      </c>
      <c r="C11" s="305">
        <v>78</v>
      </c>
      <c r="D11" s="305">
        <v>27578</v>
      </c>
      <c r="E11" s="306">
        <v>563758</v>
      </c>
      <c r="F11" s="305">
        <v>72</v>
      </c>
      <c r="G11" s="305">
        <v>176</v>
      </c>
    </row>
    <row r="12" spans="1:7" ht="15">
      <c r="A12" s="304">
        <v>1806</v>
      </c>
      <c r="B12" s="13" t="s">
        <v>115</v>
      </c>
      <c r="C12" s="305">
        <v>31</v>
      </c>
      <c r="D12" s="305">
        <v>7245</v>
      </c>
      <c r="E12" s="306">
        <v>161914</v>
      </c>
      <c r="F12" s="305">
        <v>30</v>
      </c>
      <c r="G12" s="305">
        <v>136</v>
      </c>
    </row>
    <row r="13" spans="1:7" ht="15">
      <c r="A13" s="304">
        <v>1807</v>
      </c>
      <c r="B13" s="13" t="s">
        <v>116</v>
      </c>
      <c r="C13" s="305">
        <v>79</v>
      </c>
      <c r="D13" s="305">
        <v>28898</v>
      </c>
      <c r="E13" s="306">
        <v>643749</v>
      </c>
      <c r="F13" s="305">
        <v>78</v>
      </c>
      <c r="G13" s="305">
        <v>248</v>
      </c>
    </row>
    <row r="14" spans="1:7" ht="15">
      <c r="A14" s="304">
        <v>1808</v>
      </c>
      <c r="B14" s="13" t="s">
        <v>117</v>
      </c>
      <c r="C14" s="305">
        <v>22</v>
      </c>
      <c r="D14" s="305">
        <v>10035</v>
      </c>
      <c r="E14" s="306">
        <v>214515</v>
      </c>
      <c r="F14" s="305">
        <v>22</v>
      </c>
      <c r="G14" s="305">
        <v>75</v>
      </c>
    </row>
    <row r="15" spans="1:7" ht="15">
      <c r="A15" s="304">
        <v>1809</v>
      </c>
      <c r="B15" s="13" t="s">
        <v>118</v>
      </c>
      <c r="C15" s="305">
        <v>63</v>
      </c>
      <c r="D15" s="305">
        <v>30708</v>
      </c>
      <c r="E15" s="306">
        <v>553830</v>
      </c>
      <c r="F15" s="305">
        <v>57</v>
      </c>
      <c r="G15" s="305">
        <v>244</v>
      </c>
    </row>
    <row r="16" spans="1:7" ht="15">
      <c r="A16" s="304">
        <v>1810</v>
      </c>
      <c r="B16" s="13" t="s">
        <v>119</v>
      </c>
      <c r="C16" s="305">
        <v>61</v>
      </c>
      <c r="D16" s="305">
        <v>14120</v>
      </c>
      <c r="E16" s="306">
        <v>359586</v>
      </c>
      <c r="F16" s="305">
        <v>57</v>
      </c>
      <c r="G16" s="305">
        <v>170</v>
      </c>
    </row>
    <row r="17" spans="1:7" ht="15">
      <c r="A17" s="304">
        <v>1811</v>
      </c>
      <c r="B17" s="13" t="s">
        <v>120</v>
      </c>
      <c r="C17" s="305">
        <v>116</v>
      </c>
      <c r="D17" s="305">
        <v>40196</v>
      </c>
      <c r="E17" s="306">
        <v>1026910</v>
      </c>
      <c r="F17" s="305">
        <v>109</v>
      </c>
      <c r="G17" s="305">
        <v>405</v>
      </c>
    </row>
    <row r="18" spans="1:7" ht="15">
      <c r="A18" s="304">
        <v>1812</v>
      </c>
      <c r="B18" s="13" t="s">
        <v>121</v>
      </c>
      <c r="C18" s="305">
        <v>67</v>
      </c>
      <c r="D18" s="305">
        <v>22742</v>
      </c>
      <c r="E18" s="306">
        <v>454344</v>
      </c>
      <c r="F18" s="305">
        <v>65</v>
      </c>
      <c r="G18" s="305">
        <v>151</v>
      </c>
    </row>
    <row r="19" spans="1:7" ht="15">
      <c r="A19" s="304">
        <v>1813</v>
      </c>
      <c r="B19" s="13" t="s">
        <v>122</v>
      </c>
      <c r="C19" s="305">
        <v>23</v>
      </c>
      <c r="D19" s="305">
        <v>7482</v>
      </c>
      <c r="E19" s="306">
        <v>153952</v>
      </c>
      <c r="F19" s="305">
        <v>23</v>
      </c>
      <c r="G19" s="305">
        <v>88</v>
      </c>
    </row>
    <row r="20" spans="1:7" ht="15">
      <c r="A20" s="304">
        <v>1814</v>
      </c>
      <c r="B20" s="13" t="s">
        <v>123</v>
      </c>
      <c r="C20" s="305">
        <v>50</v>
      </c>
      <c r="D20" s="305">
        <v>16346</v>
      </c>
      <c r="E20" s="306">
        <v>359926</v>
      </c>
      <c r="F20" s="305">
        <v>47</v>
      </c>
      <c r="G20" s="305">
        <v>195</v>
      </c>
    </row>
    <row r="21" spans="1:7" ht="15">
      <c r="A21" s="304">
        <v>1815</v>
      </c>
      <c r="B21" s="13" t="s">
        <v>124</v>
      </c>
      <c r="C21" s="305">
        <v>46</v>
      </c>
      <c r="D21" s="305">
        <v>10757</v>
      </c>
      <c r="E21" s="306">
        <v>247381</v>
      </c>
      <c r="F21" s="305">
        <v>44</v>
      </c>
      <c r="G21" s="305">
        <v>174</v>
      </c>
    </row>
    <row r="22" spans="1:7" ht="15">
      <c r="A22" s="304">
        <v>1816</v>
      </c>
      <c r="B22" s="13" t="s">
        <v>125</v>
      </c>
      <c r="C22" s="305">
        <v>122</v>
      </c>
      <c r="D22" s="305">
        <v>36960</v>
      </c>
      <c r="E22" s="306">
        <v>828913</v>
      </c>
      <c r="F22" s="305">
        <v>119</v>
      </c>
      <c r="G22" s="305">
        <v>465</v>
      </c>
    </row>
    <row r="23" spans="1:7" ht="15">
      <c r="A23" s="304">
        <v>1817</v>
      </c>
      <c r="B23" s="13" t="s">
        <v>126</v>
      </c>
      <c r="C23" s="305">
        <v>132</v>
      </c>
      <c r="D23" s="305">
        <v>45799</v>
      </c>
      <c r="E23" s="306">
        <v>781256</v>
      </c>
      <c r="F23" s="305">
        <v>126</v>
      </c>
      <c r="G23" s="305">
        <v>328</v>
      </c>
    </row>
    <row r="24" spans="1:7" ht="15">
      <c r="A24" s="304">
        <v>1818</v>
      </c>
      <c r="B24" s="13" t="s">
        <v>127</v>
      </c>
      <c r="C24" s="305">
        <v>88</v>
      </c>
      <c r="D24" s="305">
        <v>21053</v>
      </c>
      <c r="E24" s="306">
        <v>559249</v>
      </c>
      <c r="F24" s="305">
        <v>84</v>
      </c>
      <c r="G24" s="305">
        <v>210</v>
      </c>
    </row>
    <row r="25" spans="1:7" ht="15">
      <c r="A25" s="304">
        <v>1819</v>
      </c>
      <c r="B25" s="13" t="s">
        <v>128</v>
      </c>
      <c r="C25" s="305">
        <v>36</v>
      </c>
      <c r="D25" s="305">
        <v>10140</v>
      </c>
      <c r="E25" s="306">
        <v>210572</v>
      </c>
      <c r="F25" s="305">
        <v>31</v>
      </c>
      <c r="G25" s="305">
        <v>137</v>
      </c>
    </row>
    <row r="26" spans="1:7" ht="15">
      <c r="A26" s="304">
        <v>1820</v>
      </c>
      <c r="B26" s="13" t="s">
        <v>129</v>
      </c>
      <c r="C26" s="305">
        <v>60</v>
      </c>
      <c r="D26" s="305">
        <v>18553</v>
      </c>
      <c r="E26" s="306">
        <v>371792</v>
      </c>
      <c r="F26" s="305">
        <v>57</v>
      </c>
      <c r="G26" s="305">
        <v>174</v>
      </c>
    </row>
    <row r="27" spans="1:7" ht="15">
      <c r="A27" s="304">
        <v>1821</v>
      </c>
      <c r="B27" s="13" t="s">
        <v>130</v>
      </c>
      <c r="C27" s="305">
        <v>10</v>
      </c>
      <c r="D27" s="305">
        <v>2745</v>
      </c>
      <c r="E27" s="306">
        <v>65187</v>
      </c>
      <c r="F27" s="305">
        <v>10</v>
      </c>
      <c r="G27" s="305">
        <v>35</v>
      </c>
    </row>
    <row r="28" spans="1:7" ht="15">
      <c r="A28" s="304">
        <v>1861</v>
      </c>
      <c r="B28" s="13" t="s">
        <v>45</v>
      </c>
      <c r="C28" s="305">
        <v>65</v>
      </c>
      <c r="D28" s="305">
        <v>30700</v>
      </c>
      <c r="E28" s="306">
        <v>618464</v>
      </c>
      <c r="F28" s="305">
        <v>65</v>
      </c>
      <c r="G28" s="305">
        <v>132</v>
      </c>
    </row>
    <row r="29" spans="1:7" ht="15">
      <c r="A29" s="304">
        <v>1862</v>
      </c>
      <c r="B29" s="13" t="s">
        <v>46</v>
      </c>
      <c r="C29" s="305">
        <v>43</v>
      </c>
      <c r="D29" s="305">
        <v>18307</v>
      </c>
      <c r="E29" s="306">
        <v>414425</v>
      </c>
      <c r="F29" s="305">
        <v>43</v>
      </c>
      <c r="G29" s="305">
        <v>102</v>
      </c>
    </row>
    <row r="30" spans="1:7" ht="15">
      <c r="A30" s="304">
        <v>1863</v>
      </c>
      <c r="B30" s="13" t="s">
        <v>47</v>
      </c>
      <c r="C30" s="305">
        <v>107</v>
      </c>
      <c r="D30" s="305">
        <v>22257</v>
      </c>
      <c r="E30" s="306">
        <v>787090</v>
      </c>
      <c r="F30" s="305">
        <v>101</v>
      </c>
      <c r="G30" s="305">
        <v>297</v>
      </c>
    </row>
    <row r="31" spans="1:7" ht="15">
      <c r="A31" s="304">
        <v>1864</v>
      </c>
      <c r="B31" s="13" t="s">
        <v>48</v>
      </c>
      <c r="C31" s="305">
        <v>36</v>
      </c>
      <c r="D31" s="305">
        <v>8469</v>
      </c>
      <c r="E31" s="306">
        <v>181424</v>
      </c>
      <c r="F31" s="305">
        <v>36</v>
      </c>
      <c r="G31" s="305">
        <v>108</v>
      </c>
    </row>
    <row r="32" spans="1:7" ht="15">
      <c r="B32" s="307" t="s">
        <v>385</v>
      </c>
      <c r="C32" s="305">
        <v>1646</v>
      </c>
      <c r="D32" s="305">
        <v>537064</v>
      </c>
      <c r="E32" s="306">
        <v>12024060</v>
      </c>
      <c r="F32" s="305">
        <v>1579</v>
      </c>
      <c r="G32" s="305">
        <v>5030</v>
      </c>
    </row>
  </sheetData>
  <mergeCells count="1">
    <mergeCell ref="B1:F1"/>
  </mergeCells>
  <pageMargins left="0.75" right="0.75" top="1" bottom="1" header="0.5" footer="0.5"/>
  <pageSetup orientation="portrait" horizontalDpi="300" verticalDpi="300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>
  <dimension ref="A1:Z32"/>
  <sheetViews>
    <sheetView topLeftCell="B19" workbookViewId="0">
      <selection activeCell="B17" sqref="B17"/>
    </sheetView>
  </sheetViews>
  <sheetFormatPr defaultRowHeight="12.75"/>
  <cols>
    <col min="1" max="1" width="11.42578125" style="301" customWidth="1"/>
    <col min="2" max="2" width="18.140625" style="301" customWidth="1"/>
    <col min="3" max="3" width="14" style="301" customWidth="1"/>
    <col min="4" max="4" width="13.28515625" style="301" customWidth="1"/>
    <col min="5" max="22" width="14" style="301" customWidth="1"/>
    <col min="23" max="23" width="17.5703125" style="301" customWidth="1"/>
    <col min="24" max="24" width="16.5703125" style="301" customWidth="1"/>
    <col min="25" max="26" width="14" style="301" customWidth="1"/>
    <col min="27" max="256" width="9.140625" style="301"/>
    <col min="257" max="257" width="11.42578125" style="301" customWidth="1"/>
    <col min="258" max="258" width="18.140625" style="301" customWidth="1"/>
    <col min="259" max="259" width="14" style="301" customWidth="1"/>
    <col min="260" max="260" width="13.28515625" style="301" customWidth="1"/>
    <col min="261" max="278" width="14" style="301" customWidth="1"/>
    <col min="279" max="279" width="17.5703125" style="301" customWidth="1"/>
    <col min="280" max="280" width="16.5703125" style="301" customWidth="1"/>
    <col min="281" max="282" width="14" style="301" customWidth="1"/>
    <col min="283" max="512" width="9.140625" style="301"/>
    <col min="513" max="513" width="11.42578125" style="301" customWidth="1"/>
    <col min="514" max="514" width="18.140625" style="301" customWidth="1"/>
    <col min="515" max="515" width="14" style="301" customWidth="1"/>
    <col min="516" max="516" width="13.28515625" style="301" customWidth="1"/>
    <col min="517" max="534" width="14" style="301" customWidth="1"/>
    <col min="535" max="535" width="17.5703125" style="301" customWidth="1"/>
    <col min="536" max="536" width="16.5703125" style="301" customWidth="1"/>
    <col min="537" max="538" width="14" style="301" customWidth="1"/>
    <col min="539" max="768" width="9.140625" style="301"/>
    <col min="769" max="769" width="11.42578125" style="301" customWidth="1"/>
    <col min="770" max="770" width="18.140625" style="301" customWidth="1"/>
    <col min="771" max="771" width="14" style="301" customWidth="1"/>
    <col min="772" max="772" width="13.28515625" style="301" customWidth="1"/>
    <col min="773" max="790" width="14" style="301" customWidth="1"/>
    <col min="791" max="791" width="17.5703125" style="301" customWidth="1"/>
    <col min="792" max="792" width="16.5703125" style="301" customWidth="1"/>
    <col min="793" max="794" width="14" style="301" customWidth="1"/>
    <col min="795" max="1024" width="9.140625" style="301"/>
    <col min="1025" max="1025" width="11.42578125" style="301" customWidth="1"/>
    <col min="1026" max="1026" width="18.140625" style="301" customWidth="1"/>
    <col min="1027" max="1027" width="14" style="301" customWidth="1"/>
    <col min="1028" max="1028" width="13.28515625" style="301" customWidth="1"/>
    <col min="1029" max="1046" width="14" style="301" customWidth="1"/>
    <col min="1047" max="1047" width="17.5703125" style="301" customWidth="1"/>
    <col min="1048" max="1048" width="16.5703125" style="301" customWidth="1"/>
    <col min="1049" max="1050" width="14" style="301" customWidth="1"/>
    <col min="1051" max="1280" width="9.140625" style="301"/>
    <col min="1281" max="1281" width="11.42578125" style="301" customWidth="1"/>
    <col min="1282" max="1282" width="18.140625" style="301" customWidth="1"/>
    <col min="1283" max="1283" width="14" style="301" customWidth="1"/>
    <col min="1284" max="1284" width="13.28515625" style="301" customWidth="1"/>
    <col min="1285" max="1302" width="14" style="301" customWidth="1"/>
    <col min="1303" max="1303" width="17.5703125" style="301" customWidth="1"/>
    <col min="1304" max="1304" width="16.5703125" style="301" customWidth="1"/>
    <col min="1305" max="1306" width="14" style="301" customWidth="1"/>
    <col min="1307" max="1536" width="9.140625" style="301"/>
    <col min="1537" max="1537" width="11.42578125" style="301" customWidth="1"/>
    <col min="1538" max="1538" width="18.140625" style="301" customWidth="1"/>
    <col min="1539" max="1539" width="14" style="301" customWidth="1"/>
    <col min="1540" max="1540" width="13.28515625" style="301" customWidth="1"/>
    <col min="1541" max="1558" width="14" style="301" customWidth="1"/>
    <col min="1559" max="1559" width="17.5703125" style="301" customWidth="1"/>
    <col min="1560" max="1560" width="16.5703125" style="301" customWidth="1"/>
    <col min="1561" max="1562" width="14" style="301" customWidth="1"/>
    <col min="1563" max="1792" width="9.140625" style="301"/>
    <col min="1793" max="1793" width="11.42578125" style="301" customWidth="1"/>
    <col min="1794" max="1794" width="18.140625" style="301" customWidth="1"/>
    <col min="1795" max="1795" width="14" style="301" customWidth="1"/>
    <col min="1796" max="1796" width="13.28515625" style="301" customWidth="1"/>
    <col min="1797" max="1814" width="14" style="301" customWidth="1"/>
    <col min="1815" max="1815" width="17.5703125" style="301" customWidth="1"/>
    <col min="1816" max="1816" width="16.5703125" style="301" customWidth="1"/>
    <col min="1817" max="1818" width="14" style="301" customWidth="1"/>
    <col min="1819" max="2048" width="9.140625" style="301"/>
    <col min="2049" max="2049" width="11.42578125" style="301" customWidth="1"/>
    <col min="2050" max="2050" width="18.140625" style="301" customWidth="1"/>
    <col min="2051" max="2051" width="14" style="301" customWidth="1"/>
    <col min="2052" max="2052" width="13.28515625" style="301" customWidth="1"/>
    <col min="2053" max="2070" width="14" style="301" customWidth="1"/>
    <col min="2071" max="2071" width="17.5703125" style="301" customWidth="1"/>
    <col min="2072" max="2072" width="16.5703125" style="301" customWidth="1"/>
    <col min="2073" max="2074" width="14" style="301" customWidth="1"/>
    <col min="2075" max="2304" width="9.140625" style="301"/>
    <col min="2305" max="2305" width="11.42578125" style="301" customWidth="1"/>
    <col min="2306" max="2306" width="18.140625" style="301" customWidth="1"/>
    <col min="2307" max="2307" width="14" style="301" customWidth="1"/>
    <col min="2308" max="2308" width="13.28515625" style="301" customWidth="1"/>
    <col min="2309" max="2326" width="14" style="301" customWidth="1"/>
    <col min="2327" max="2327" width="17.5703125" style="301" customWidth="1"/>
    <col min="2328" max="2328" width="16.5703125" style="301" customWidth="1"/>
    <col min="2329" max="2330" width="14" style="301" customWidth="1"/>
    <col min="2331" max="2560" width="9.140625" style="301"/>
    <col min="2561" max="2561" width="11.42578125" style="301" customWidth="1"/>
    <col min="2562" max="2562" width="18.140625" style="301" customWidth="1"/>
    <col min="2563" max="2563" width="14" style="301" customWidth="1"/>
    <col min="2564" max="2564" width="13.28515625" style="301" customWidth="1"/>
    <col min="2565" max="2582" width="14" style="301" customWidth="1"/>
    <col min="2583" max="2583" width="17.5703125" style="301" customWidth="1"/>
    <col min="2584" max="2584" width="16.5703125" style="301" customWidth="1"/>
    <col min="2585" max="2586" width="14" style="301" customWidth="1"/>
    <col min="2587" max="2816" width="9.140625" style="301"/>
    <col min="2817" max="2817" width="11.42578125" style="301" customWidth="1"/>
    <col min="2818" max="2818" width="18.140625" style="301" customWidth="1"/>
    <col min="2819" max="2819" width="14" style="301" customWidth="1"/>
    <col min="2820" max="2820" width="13.28515625" style="301" customWidth="1"/>
    <col min="2821" max="2838" width="14" style="301" customWidth="1"/>
    <col min="2839" max="2839" width="17.5703125" style="301" customWidth="1"/>
    <col min="2840" max="2840" width="16.5703125" style="301" customWidth="1"/>
    <col min="2841" max="2842" width="14" style="301" customWidth="1"/>
    <col min="2843" max="3072" width="9.140625" style="301"/>
    <col min="3073" max="3073" width="11.42578125" style="301" customWidth="1"/>
    <col min="3074" max="3074" width="18.140625" style="301" customWidth="1"/>
    <col min="3075" max="3075" width="14" style="301" customWidth="1"/>
    <col min="3076" max="3076" width="13.28515625" style="301" customWidth="1"/>
    <col min="3077" max="3094" width="14" style="301" customWidth="1"/>
    <col min="3095" max="3095" width="17.5703125" style="301" customWidth="1"/>
    <col min="3096" max="3096" width="16.5703125" style="301" customWidth="1"/>
    <col min="3097" max="3098" width="14" style="301" customWidth="1"/>
    <col min="3099" max="3328" width="9.140625" style="301"/>
    <col min="3329" max="3329" width="11.42578125" style="301" customWidth="1"/>
    <col min="3330" max="3330" width="18.140625" style="301" customWidth="1"/>
    <col min="3331" max="3331" width="14" style="301" customWidth="1"/>
    <col min="3332" max="3332" width="13.28515625" style="301" customWidth="1"/>
    <col min="3333" max="3350" width="14" style="301" customWidth="1"/>
    <col min="3351" max="3351" width="17.5703125" style="301" customWidth="1"/>
    <col min="3352" max="3352" width="16.5703125" style="301" customWidth="1"/>
    <col min="3353" max="3354" width="14" style="301" customWidth="1"/>
    <col min="3355" max="3584" width="9.140625" style="301"/>
    <col min="3585" max="3585" width="11.42578125" style="301" customWidth="1"/>
    <col min="3586" max="3586" width="18.140625" style="301" customWidth="1"/>
    <col min="3587" max="3587" width="14" style="301" customWidth="1"/>
    <col min="3588" max="3588" width="13.28515625" style="301" customWidth="1"/>
    <col min="3589" max="3606" width="14" style="301" customWidth="1"/>
    <col min="3607" max="3607" width="17.5703125" style="301" customWidth="1"/>
    <col min="3608" max="3608" width="16.5703125" style="301" customWidth="1"/>
    <col min="3609" max="3610" width="14" style="301" customWidth="1"/>
    <col min="3611" max="3840" width="9.140625" style="301"/>
    <col min="3841" max="3841" width="11.42578125" style="301" customWidth="1"/>
    <col min="3842" max="3842" width="18.140625" style="301" customWidth="1"/>
    <col min="3843" max="3843" width="14" style="301" customWidth="1"/>
    <col min="3844" max="3844" width="13.28515625" style="301" customWidth="1"/>
    <col min="3845" max="3862" width="14" style="301" customWidth="1"/>
    <col min="3863" max="3863" width="17.5703125" style="301" customWidth="1"/>
    <col min="3864" max="3864" width="16.5703125" style="301" customWidth="1"/>
    <col min="3865" max="3866" width="14" style="301" customWidth="1"/>
    <col min="3867" max="4096" width="9.140625" style="301"/>
    <col min="4097" max="4097" width="11.42578125" style="301" customWidth="1"/>
    <col min="4098" max="4098" width="18.140625" style="301" customWidth="1"/>
    <col min="4099" max="4099" width="14" style="301" customWidth="1"/>
    <col min="4100" max="4100" width="13.28515625" style="301" customWidth="1"/>
    <col min="4101" max="4118" width="14" style="301" customWidth="1"/>
    <col min="4119" max="4119" width="17.5703125" style="301" customWidth="1"/>
    <col min="4120" max="4120" width="16.5703125" style="301" customWidth="1"/>
    <col min="4121" max="4122" width="14" style="301" customWidth="1"/>
    <col min="4123" max="4352" width="9.140625" style="301"/>
    <col min="4353" max="4353" width="11.42578125" style="301" customWidth="1"/>
    <col min="4354" max="4354" width="18.140625" style="301" customWidth="1"/>
    <col min="4355" max="4355" width="14" style="301" customWidth="1"/>
    <col min="4356" max="4356" width="13.28515625" style="301" customWidth="1"/>
    <col min="4357" max="4374" width="14" style="301" customWidth="1"/>
    <col min="4375" max="4375" width="17.5703125" style="301" customWidth="1"/>
    <col min="4376" max="4376" width="16.5703125" style="301" customWidth="1"/>
    <col min="4377" max="4378" width="14" style="301" customWidth="1"/>
    <col min="4379" max="4608" width="9.140625" style="301"/>
    <col min="4609" max="4609" width="11.42578125" style="301" customWidth="1"/>
    <col min="4610" max="4610" width="18.140625" style="301" customWidth="1"/>
    <col min="4611" max="4611" width="14" style="301" customWidth="1"/>
    <col min="4612" max="4612" width="13.28515625" style="301" customWidth="1"/>
    <col min="4613" max="4630" width="14" style="301" customWidth="1"/>
    <col min="4631" max="4631" width="17.5703125" style="301" customWidth="1"/>
    <col min="4632" max="4632" width="16.5703125" style="301" customWidth="1"/>
    <col min="4633" max="4634" width="14" style="301" customWidth="1"/>
    <col min="4635" max="4864" width="9.140625" style="301"/>
    <col min="4865" max="4865" width="11.42578125" style="301" customWidth="1"/>
    <col min="4866" max="4866" width="18.140625" style="301" customWidth="1"/>
    <col min="4867" max="4867" width="14" style="301" customWidth="1"/>
    <col min="4868" max="4868" width="13.28515625" style="301" customWidth="1"/>
    <col min="4869" max="4886" width="14" style="301" customWidth="1"/>
    <col min="4887" max="4887" width="17.5703125" style="301" customWidth="1"/>
    <col min="4888" max="4888" width="16.5703125" style="301" customWidth="1"/>
    <col min="4889" max="4890" width="14" style="301" customWidth="1"/>
    <col min="4891" max="5120" width="9.140625" style="301"/>
    <col min="5121" max="5121" width="11.42578125" style="301" customWidth="1"/>
    <col min="5122" max="5122" width="18.140625" style="301" customWidth="1"/>
    <col min="5123" max="5123" width="14" style="301" customWidth="1"/>
    <col min="5124" max="5124" width="13.28515625" style="301" customWidth="1"/>
    <col min="5125" max="5142" width="14" style="301" customWidth="1"/>
    <col min="5143" max="5143" width="17.5703125" style="301" customWidth="1"/>
    <col min="5144" max="5144" width="16.5703125" style="301" customWidth="1"/>
    <col min="5145" max="5146" width="14" style="301" customWidth="1"/>
    <col min="5147" max="5376" width="9.140625" style="301"/>
    <col min="5377" max="5377" width="11.42578125" style="301" customWidth="1"/>
    <col min="5378" max="5378" width="18.140625" style="301" customWidth="1"/>
    <col min="5379" max="5379" width="14" style="301" customWidth="1"/>
    <col min="5380" max="5380" width="13.28515625" style="301" customWidth="1"/>
    <col min="5381" max="5398" width="14" style="301" customWidth="1"/>
    <col min="5399" max="5399" width="17.5703125" style="301" customWidth="1"/>
    <col min="5400" max="5400" width="16.5703125" style="301" customWidth="1"/>
    <col min="5401" max="5402" width="14" style="301" customWidth="1"/>
    <col min="5403" max="5632" width="9.140625" style="301"/>
    <col min="5633" max="5633" width="11.42578125" style="301" customWidth="1"/>
    <col min="5634" max="5634" width="18.140625" style="301" customWidth="1"/>
    <col min="5635" max="5635" width="14" style="301" customWidth="1"/>
    <col min="5636" max="5636" width="13.28515625" style="301" customWidth="1"/>
    <col min="5637" max="5654" width="14" style="301" customWidth="1"/>
    <col min="5655" max="5655" width="17.5703125" style="301" customWidth="1"/>
    <col min="5656" max="5656" width="16.5703125" style="301" customWidth="1"/>
    <col min="5657" max="5658" width="14" style="301" customWidth="1"/>
    <col min="5659" max="5888" width="9.140625" style="301"/>
    <col min="5889" max="5889" width="11.42578125" style="301" customWidth="1"/>
    <col min="5890" max="5890" width="18.140625" style="301" customWidth="1"/>
    <col min="5891" max="5891" width="14" style="301" customWidth="1"/>
    <col min="5892" max="5892" width="13.28515625" style="301" customWidth="1"/>
    <col min="5893" max="5910" width="14" style="301" customWidth="1"/>
    <col min="5911" max="5911" width="17.5703125" style="301" customWidth="1"/>
    <col min="5912" max="5912" width="16.5703125" style="301" customWidth="1"/>
    <col min="5913" max="5914" width="14" style="301" customWidth="1"/>
    <col min="5915" max="6144" width="9.140625" style="301"/>
    <col min="6145" max="6145" width="11.42578125" style="301" customWidth="1"/>
    <col min="6146" max="6146" width="18.140625" style="301" customWidth="1"/>
    <col min="6147" max="6147" width="14" style="301" customWidth="1"/>
    <col min="6148" max="6148" width="13.28515625" style="301" customWidth="1"/>
    <col min="6149" max="6166" width="14" style="301" customWidth="1"/>
    <col min="6167" max="6167" width="17.5703125" style="301" customWidth="1"/>
    <col min="6168" max="6168" width="16.5703125" style="301" customWidth="1"/>
    <col min="6169" max="6170" width="14" style="301" customWidth="1"/>
    <col min="6171" max="6400" width="9.140625" style="301"/>
    <col min="6401" max="6401" width="11.42578125" style="301" customWidth="1"/>
    <col min="6402" max="6402" width="18.140625" style="301" customWidth="1"/>
    <col min="6403" max="6403" width="14" style="301" customWidth="1"/>
    <col min="6404" max="6404" width="13.28515625" style="301" customWidth="1"/>
    <col min="6405" max="6422" width="14" style="301" customWidth="1"/>
    <col min="6423" max="6423" width="17.5703125" style="301" customWidth="1"/>
    <col min="6424" max="6424" width="16.5703125" style="301" customWidth="1"/>
    <col min="6425" max="6426" width="14" style="301" customWidth="1"/>
    <col min="6427" max="6656" width="9.140625" style="301"/>
    <col min="6657" max="6657" width="11.42578125" style="301" customWidth="1"/>
    <col min="6658" max="6658" width="18.140625" style="301" customWidth="1"/>
    <col min="6659" max="6659" width="14" style="301" customWidth="1"/>
    <col min="6660" max="6660" width="13.28515625" style="301" customWidth="1"/>
    <col min="6661" max="6678" width="14" style="301" customWidth="1"/>
    <col min="6679" max="6679" width="17.5703125" style="301" customWidth="1"/>
    <col min="6680" max="6680" width="16.5703125" style="301" customWidth="1"/>
    <col min="6681" max="6682" width="14" style="301" customWidth="1"/>
    <col min="6683" max="6912" width="9.140625" style="301"/>
    <col min="6913" max="6913" width="11.42578125" style="301" customWidth="1"/>
    <col min="6914" max="6914" width="18.140625" style="301" customWidth="1"/>
    <col min="6915" max="6915" width="14" style="301" customWidth="1"/>
    <col min="6916" max="6916" width="13.28515625" style="301" customWidth="1"/>
    <col min="6917" max="6934" width="14" style="301" customWidth="1"/>
    <col min="6935" max="6935" width="17.5703125" style="301" customWidth="1"/>
    <col min="6936" max="6936" width="16.5703125" style="301" customWidth="1"/>
    <col min="6937" max="6938" width="14" style="301" customWidth="1"/>
    <col min="6939" max="7168" width="9.140625" style="301"/>
    <col min="7169" max="7169" width="11.42578125" style="301" customWidth="1"/>
    <col min="7170" max="7170" width="18.140625" style="301" customWidth="1"/>
    <col min="7171" max="7171" width="14" style="301" customWidth="1"/>
    <col min="7172" max="7172" width="13.28515625" style="301" customWidth="1"/>
    <col min="7173" max="7190" width="14" style="301" customWidth="1"/>
    <col min="7191" max="7191" width="17.5703125" style="301" customWidth="1"/>
    <col min="7192" max="7192" width="16.5703125" style="301" customWidth="1"/>
    <col min="7193" max="7194" width="14" style="301" customWidth="1"/>
    <col min="7195" max="7424" width="9.140625" style="301"/>
    <col min="7425" max="7425" width="11.42578125" style="301" customWidth="1"/>
    <col min="7426" max="7426" width="18.140625" style="301" customWidth="1"/>
    <col min="7427" max="7427" width="14" style="301" customWidth="1"/>
    <col min="7428" max="7428" width="13.28515625" style="301" customWidth="1"/>
    <col min="7429" max="7446" width="14" style="301" customWidth="1"/>
    <col min="7447" max="7447" width="17.5703125" style="301" customWidth="1"/>
    <col min="7448" max="7448" width="16.5703125" style="301" customWidth="1"/>
    <col min="7449" max="7450" width="14" style="301" customWidth="1"/>
    <col min="7451" max="7680" width="9.140625" style="301"/>
    <col min="7681" max="7681" width="11.42578125" style="301" customWidth="1"/>
    <col min="7682" max="7682" width="18.140625" style="301" customWidth="1"/>
    <col min="7683" max="7683" width="14" style="301" customWidth="1"/>
    <col min="7684" max="7684" width="13.28515625" style="301" customWidth="1"/>
    <col min="7685" max="7702" width="14" style="301" customWidth="1"/>
    <col min="7703" max="7703" width="17.5703125" style="301" customWidth="1"/>
    <col min="7704" max="7704" width="16.5703125" style="301" customWidth="1"/>
    <col min="7705" max="7706" width="14" style="301" customWidth="1"/>
    <col min="7707" max="7936" width="9.140625" style="301"/>
    <col min="7937" max="7937" width="11.42578125" style="301" customWidth="1"/>
    <col min="7938" max="7938" width="18.140625" style="301" customWidth="1"/>
    <col min="7939" max="7939" width="14" style="301" customWidth="1"/>
    <col min="7940" max="7940" width="13.28515625" style="301" customWidth="1"/>
    <col min="7941" max="7958" width="14" style="301" customWidth="1"/>
    <col min="7959" max="7959" width="17.5703125" style="301" customWidth="1"/>
    <col min="7960" max="7960" width="16.5703125" style="301" customWidth="1"/>
    <col min="7961" max="7962" width="14" style="301" customWidth="1"/>
    <col min="7963" max="8192" width="9.140625" style="301"/>
    <col min="8193" max="8193" width="11.42578125" style="301" customWidth="1"/>
    <col min="8194" max="8194" width="18.140625" style="301" customWidth="1"/>
    <col min="8195" max="8195" width="14" style="301" customWidth="1"/>
    <col min="8196" max="8196" width="13.28515625" style="301" customWidth="1"/>
    <col min="8197" max="8214" width="14" style="301" customWidth="1"/>
    <col min="8215" max="8215" width="17.5703125" style="301" customWidth="1"/>
    <col min="8216" max="8216" width="16.5703125" style="301" customWidth="1"/>
    <col min="8217" max="8218" width="14" style="301" customWidth="1"/>
    <col min="8219" max="8448" width="9.140625" style="301"/>
    <col min="8449" max="8449" width="11.42578125" style="301" customWidth="1"/>
    <col min="8450" max="8450" width="18.140625" style="301" customWidth="1"/>
    <col min="8451" max="8451" width="14" style="301" customWidth="1"/>
    <col min="8452" max="8452" width="13.28515625" style="301" customWidth="1"/>
    <col min="8453" max="8470" width="14" style="301" customWidth="1"/>
    <col min="8471" max="8471" width="17.5703125" style="301" customWidth="1"/>
    <col min="8472" max="8472" width="16.5703125" style="301" customWidth="1"/>
    <col min="8473" max="8474" width="14" style="301" customWidth="1"/>
    <col min="8475" max="8704" width="9.140625" style="301"/>
    <col min="8705" max="8705" width="11.42578125" style="301" customWidth="1"/>
    <col min="8706" max="8706" width="18.140625" style="301" customWidth="1"/>
    <col min="8707" max="8707" width="14" style="301" customWidth="1"/>
    <col min="8708" max="8708" width="13.28515625" style="301" customWidth="1"/>
    <col min="8709" max="8726" width="14" style="301" customWidth="1"/>
    <col min="8727" max="8727" width="17.5703125" style="301" customWidth="1"/>
    <col min="8728" max="8728" width="16.5703125" style="301" customWidth="1"/>
    <col min="8729" max="8730" width="14" style="301" customWidth="1"/>
    <col min="8731" max="8960" width="9.140625" style="301"/>
    <col min="8961" max="8961" width="11.42578125" style="301" customWidth="1"/>
    <col min="8962" max="8962" width="18.140625" style="301" customWidth="1"/>
    <col min="8963" max="8963" width="14" style="301" customWidth="1"/>
    <col min="8964" max="8964" width="13.28515625" style="301" customWidth="1"/>
    <col min="8965" max="8982" width="14" style="301" customWidth="1"/>
    <col min="8983" max="8983" width="17.5703125" style="301" customWidth="1"/>
    <col min="8984" max="8984" width="16.5703125" style="301" customWidth="1"/>
    <col min="8985" max="8986" width="14" style="301" customWidth="1"/>
    <col min="8987" max="9216" width="9.140625" style="301"/>
    <col min="9217" max="9217" width="11.42578125" style="301" customWidth="1"/>
    <col min="9218" max="9218" width="18.140625" style="301" customWidth="1"/>
    <col min="9219" max="9219" width="14" style="301" customWidth="1"/>
    <col min="9220" max="9220" width="13.28515625" style="301" customWidth="1"/>
    <col min="9221" max="9238" width="14" style="301" customWidth="1"/>
    <col min="9239" max="9239" width="17.5703125" style="301" customWidth="1"/>
    <col min="9240" max="9240" width="16.5703125" style="301" customWidth="1"/>
    <col min="9241" max="9242" width="14" style="301" customWidth="1"/>
    <col min="9243" max="9472" width="9.140625" style="301"/>
    <col min="9473" max="9473" width="11.42578125" style="301" customWidth="1"/>
    <col min="9474" max="9474" width="18.140625" style="301" customWidth="1"/>
    <col min="9475" max="9475" width="14" style="301" customWidth="1"/>
    <col min="9476" max="9476" width="13.28515625" style="301" customWidth="1"/>
    <col min="9477" max="9494" width="14" style="301" customWidth="1"/>
    <col min="9495" max="9495" width="17.5703125" style="301" customWidth="1"/>
    <col min="9496" max="9496" width="16.5703125" style="301" customWidth="1"/>
    <col min="9497" max="9498" width="14" style="301" customWidth="1"/>
    <col min="9499" max="9728" width="9.140625" style="301"/>
    <col min="9729" max="9729" width="11.42578125" style="301" customWidth="1"/>
    <col min="9730" max="9730" width="18.140625" style="301" customWidth="1"/>
    <col min="9731" max="9731" width="14" style="301" customWidth="1"/>
    <col min="9732" max="9732" width="13.28515625" style="301" customWidth="1"/>
    <col min="9733" max="9750" width="14" style="301" customWidth="1"/>
    <col min="9751" max="9751" width="17.5703125" style="301" customWidth="1"/>
    <col min="9752" max="9752" width="16.5703125" style="301" customWidth="1"/>
    <col min="9753" max="9754" width="14" style="301" customWidth="1"/>
    <col min="9755" max="9984" width="9.140625" style="301"/>
    <col min="9985" max="9985" width="11.42578125" style="301" customWidth="1"/>
    <col min="9986" max="9986" width="18.140625" style="301" customWidth="1"/>
    <col min="9987" max="9987" width="14" style="301" customWidth="1"/>
    <col min="9988" max="9988" width="13.28515625" style="301" customWidth="1"/>
    <col min="9989" max="10006" width="14" style="301" customWidth="1"/>
    <col min="10007" max="10007" width="17.5703125" style="301" customWidth="1"/>
    <col min="10008" max="10008" width="16.5703125" style="301" customWidth="1"/>
    <col min="10009" max="10010" width="14" style="301" customWidth="1"/>
    <col min="10011" max="10240" width="9.140625" style="301"/>
    <col min="10241" max="10241" width="11.42578125" style="301" customWidth="1"/>
    <col min="10242" max="10242" width="18.140625" style="301" customWidth="1"/>
    <col min="10243" max="10243" width="14" style="301" customWidth="1"/>
    <col min="10244" max="10244" width="13.28515625" style="301" customWidth="1"/>
    <col min="10245" max="10262" width="14" style="301" customWidth="1"/>
    <col min="10263" max="10263" width="17.5703125" style="301" customWidth="1"/>
    <col min="10264" max="10264" width="16.5703125" style="301" customWidth="1"/>
    <col min="10265" max="10266" width="14" style="301" customWidth="1"/>
    <col min="10267" max="10496" width="9.140625" style="301"/>
    <col min="10497" max="10497" width="11.42578125" style="301" customWidth="1"/>
    <col min="10498" max="10498" width="18.140625" style="301" customWidth="1"/>
    <col min="10499" max="10499" width="14" style="301" customWidth="1"/>
    <col min="10500" max="10500" width="13.28515625" style="301" customWidth="1"/>
    <col min="10501" max="10518" width="14" style="301" customWidth="1"/>
    <col min="10519" max="10519" width="17.5703125" style="301" customWidth="1"/>
    <col min="10520" max="10520" width="16.5703125" style="301" customWidth="1"/>
    <col min="10521" max="10522" width="14" style="301" customWidth="1"/>
    <col min="10523" max="10752" width="9.140625" style="301"/>
    <col min="10753" max="10753" width="11.42578125" style="301" customWidth="1"/>
    <col min="10754" max="10754" width="18.140625" style="301" customWidth="1"/>
    <col min="10755" max="10755" width="14" style="301" customWidth="1"/>
    <col min="10756" max="10756" width="13.28515625" style="301" customWidth="1"/>
    <col min="10757" max="10774" width="14" style="301" customWidth="1"/>
    <col min="10775" max="10775" width="17.5703125" style="301" customWidth="1"/>
    <col min="10776" max="10776" width="16.5703125" style="301" customWidth="1"/>
    <col min="10777" max="10778" width="14" style="301" customWidth="1"/>
    <col min="10779" max="11008" width="9.140625" style="301"/>
    <col min="11009" max="11009" width="11.42578125" style="301" customWidth="1"/>
    <col min="11010" max="11010" width="18.140625" style="301" customWidth="1"/>
    <col min="11011" max="11011" width="14" style="301" customWidth="1"/>
    <col min="11012" max="11012" width="13.28515625" style="301" customWidth="1"/>
    <col min="11013" max="11030" width="14" style="301" customWidth="1"/>
    <col min="11031" max="11031" width="17.5703125" style="301" customWidth="1"/>
    <col min="11032" max="11032" width="16.5703125" style="301" customWidth="1"/>
    <col min="11033" max="11034" width="14" style="301" customWidth="1"/>
    <col min="11035" max="11264" width="9.140625" style="301"/>
    <col min="11265" max="11265" width="11.42578125" style="301" customWidth="1"/>
    <col min="11266" max="11266" width="18.140625" style="301" customWidth="1"/>
    <col min="11267" max="11267" width="14" style="301" customWidth="1"/>
    <col min="11268" max="11268" width="13.28515625" style="301" customWidth="1"/>
    <col min="11269" max="11286" width="14" style="301" customWidth="1"/>
    <col min="11287" max="11287" width="17.5703125" style="301" customWidth="1"/>
    <col min="11288" max="11288" width="16.5703125" style="301" customWidth="1"/>
    <col min="11289" max="11290" width="14" style="301" customWidth="1"/>
    <col min="11291" max="11520" width="9.140625" style="301"/>
    <col min="11521" max="11521" width="11.42578125" style="301" customWidth="1"/>
    <col min="11522" max="11522" width="18.140625" style="301" customWidth="1"/>
    <col min="11523" max="11523" width="14" style="301" customWidth="1"/>
    <col min="11524" max="11524" width="13.28515625" style="301" customWidth="1"/>
    <col min="11525" max="11542" width="14" style="301" customWidth="1"/>
    <col min="11543" max="11543" width="17.5703125" style="301" customWidth="1"/>
    <col min="11544" max="11544" width="16.5703125" style="301" customWidth="1"/>
    <col min="11545" max="11546" width="14" style="301" customWidth="1"/>
    <col min="11547" max="11776" width="9.140625" style="301"/>
    <col min="11777" max="11777" width="11.42578125" style="301" customWidth="1"/>
    <col min="11778" max="11778" width="18.140625" style="301" customWidth="1"/>
    <col min="11779" max="11779" width="14" style="301" customWidth="1"/>
    <col min="11780" max="11780" width="13.28515625" style="301" customWidth="1"/>
    <col min="11781" max="11798" width="14" style="301" customWidth="1"/>
    <col min="11799" max="11799" width="17.5703125" style="301" customWidth="1"/>
    <col min="11800" max="11800" width="16.5703125" style="301" customWidth="1"/>
    <col min="11801" max="11802" width="14" style="301" customWidth="1"/>
    <col min="11803" max="12032" width="9.140625" style="301"/>
    <col min="12033" max="12033" width="11.42578125" style="301" customWidth="1"/>
    <col min="12034" max="12034" width="18.140625" style="301" customWidth="1"/>
    <col min="12035" max="12035" width="14" style="301" customWidth="1"/>
    <col min="12036" max="12036" width="13.28515625" style="301" customWidth="1"/>
    <col min="12037" max="12054" width="14" style="301" customWidth="1"/>
    <col min="12055" max="12055" width="17.5703125" style="301" customWidth="1"/>
    <col min="12056" max="12056" width="16.5703125" style="301" customWidth="1"/>
    <col min="12057" max="12058" width="14" style="301" customWidth="1"/>
    <col min="12059" max="12288" width="9.140625" style="301"/>
    <col min="12289" max="12289" width="11.42578125" style="301" customWidth="1"/>
    <col min="12290" max="12290" width="18.140625" style="301" customWidth="1"/>
    <col min="12291" max="12291" width="14" style="301" customWidth="1"/>
    <col min="12292" max="12292" width="13.28515625" style="301" customWidth="1"/>
    <col min="12293" max="12310" width="14" style="301" customWidth="1"/>
    <col min="12311" max="12311" width="17.5703125" style="301" customWidth="1"/>
    <col min="12312" max="12312" width="16.5703125" style="301" customWidth="1"/>
    <col min="12313" max="12314" width="14" style="301" customWidth="1"/>
    <col min="12315" max="12544" width="9.140625" style="301"/>
    <col min="12545" max="12545" width="11.42578125" style="301" customWidth="1"/>
    <col min="12546" max="12546" width="18.140625" style="301" customWidth="1"/>
    <col min="12547" max="12547" width="14" style="301" customWidth="1"/>
    <col min="12548" max="12548" width="13.28515625" style="301" customWidth="1"/>
    <col min="12549" max="12566" width="14" style="301" customWidth="1"/>
    <col min="12567" max="12567" width="17.5703125" style="301" customWidth="1"/>
    <col min="12568" max="12568" width="16.5703125" style="301" customWidth="1"/>
    <col min="12569" max="12570" width="14" style="301" customWidth="1"/>
    <col min="12571" max="12800" width="9.140625" style="301"/>
    <col min="12801" max="12801" width="11.42578125" style="301" customWidth="1"/>
    <col min="12802" max="12802" width="18.140625" style="301" customWidth="1"/>
    <col min="12803" max="12803" width="14" style="301" customWidth="1"/>
    <col min="12804" max="12804" width="13.28515625" style="301" customWidth="1"/>
    <col min="12805" max="12822" width="14" style="301" customWidth="1"/>
    <col min="12823" max="12823" width="17.5703125" style="301" customWidth="1"/>
    <col min="12824" max="12824" width="16.5703125" style="301" customWidth="1"/>
    <col min="12825" max="12826" width="14" style="301" customWidth="1"/>
    <col min="12827" max="13056" width="9.140625" style="301"/>
    <col min="13057" max="13057" width="11.42578125" style="301" customWidth="1"/>
    <col min="13058" max="13058" width="18.140625" style="301" customWidth="1"/>
    <col min="13059" max="13059" width="14" style="301" customWidth="1"/>
    <col min="13060" max="13060" width="13.28515625" style="301" customWidth="1"/>
    <col min="13061" max="13078" width="14" style="301" customWidth="1"/>
    <col min="13079" max="13079" width="17.5703125" style="301" customWidth="1"/>
    <col min="13080" max="13080" width="16.5703125" style="301" customWidth="1"/>
    <col min="13081" max="13082" width="14" style="301" customWidth="1"/>
    <col min="13083" max="13312" width="9.140625" style="301"/>
    <col min="13313" max="13313" width="11.42578125" style="301" customWidth="1"/>
    <col min="13314" max="13314" width="18.140625" style="301" customWidth="1"/>
    <col min="13315" max="13315" width="14" style="301" customWidth="1"/>
    <col min="13316" max="13316" width="13.28515625" style="301" customWidth="1"/>
    <col min="13317" max="13334" width="14" style="301" customWidth="1"/>
    <col min="13335" max="13335" width="17.5703125" style="301" customWidth="1"/>
    <col min="13336" max="13336" width="16.5703125" style="301" customWidth="1"/>
    <col min="13337" max="13338" width="14" style="301" customWidth="1"/>
    <col min="13339" max="13568" width="9.140625" style="301"/>
    <col min="13569" max="13569" width="11.42578125" style="301" customWidth="1"/>
    <col min="13570" max="13570" width="18.140625" style="301" customWidth="1"/>
    <col min="13571" max="13571" width="14" style="301" customWidth="1"/>
    <col min="13572" max="13572" width="13.28515625" style="301" customWidth="1"/>
    <col min="13573" max="13590" width="14" style="301" customWidth="1"/>
    <col min="13591" max="13591" width="17.5703125" style="301" customWidth="1"/>
    <col min="13592" max="13592" width="16.5703125" style="301" customWidth="1"/>
    <col min="13593" max="13594" width="14" style="301" customWidth="1"/>
    <col min="13595" max="13824" width="9.140625" style="301"/>
    <col min="13825" max="13825" width="11.42578125" style="301" customWidth="1"/>
    <col min="13826" max="13826" width="18.140625" style="301" customWidth="1"/>
    <col min="13827" max="13827" width="14" style="301" customWidth="1"/>
    <col min="13828" max="13828" width="13.28515625" style="301" customWidth="1"/>
    <col min="13829" max="13846" width="14" style="301" customWidth="1"/>
    <col min="13847" max="13847" width="17.5703125" style="301" customWidth="1"/>
    <col min="13848" max="13848" width="16.5703125" style="301" customWidth="1"/>
    <col min="13849" max="13850" width="14" style="301" customWidth="1"/>
    <col min="13851" max="14080" width="9.140625" style="301"/>
    <col min="14081" max="14081" width="11.42578125" style="301" customWidth="1"/>
    <col min="14082" max="14082" width="18.140625" style="301" customWidth="1"/>
    <col min="14083" max="14083" width="14" style="301" customWidth="1"/>
    <col min="14084" max="14084" width="13.28515625" style="301" customWidth="1"/>
    <col min="14085" max="14102" width="14" style="301" customWidth="1"/>
    <col min="14103" max="14103" width="17.5703125" style="301" customWidth="1"/>
    <col min="14104" max="14104" width="16.5703125" style="301" customWidth="1"/>
    <col min="14105" max="14106" width="14" style="301" customWidth="1"/>
    <col min="14107" max="14336" width="9.140625" style="301"/>
    <col min="14337" max="14337" width="11.42578125" style="301" customWidth="1"/>
    <col min="14338" max="14338" width="18.140625" style="301" customWidth="1"/>
    <col min="14339" max="14339" width="14" style="301" customWidth="1"/>
    <col min="14340" max="14340" width="13.28515625" style="301" customWidth="1"/>
    <col min="14341" max="14358" width="14" style="301" customWidth="1"/>
    <col min="14359" max="14359" width="17.5703125" style="301" customWidth="1"/>
    <col min="14360" max="14360" width="16.5703125" style="301" customWidth="1"/>
    <col min="14361" max="14362" width="14" style="301" customWidth="1"/>
    <col min="14363" max="14592" width="9.140625" style="301"/>
    <col min="14593" max="14593" width="11.42578125" style="301" customWidth="1"/>
    <col min="14594" max="14594" width="18.140625" style="301" customWidth="1"/>
    <col min="14595" max="14595" width="14" style="301" customWidth="1"/>
    <col min="14596" max="14596" width="13.28515625" style="301" customWidth="1"/>
    <col min="14597" max="14614" width="14" style="301" customWidth="1"/>
    <col min="14615" max="14615" width="17.5703125" style="301" customWidth="1"/>
    <col min="14616" max="14616" width="16.5703125" style="301" customWidth="1"/>
    <col min="14617" max="14618" width="14" style="301" customWidth="1"/>
    <col min="14619" max="14848" width="9.140625" style="301"/>
    <col min="14849" max="14849" width="11.42578125" style="301" customWidth="1"/>
    <col min="14850" max="14850" width="18.140625" style="301" customWidth="1"/>
    <col min="14851" max="14851" width="14" style="301" customWidth="1"/>
    <col min="14852" max="14852" width="13.28515625" style="301" customWidth="1"/>
    <col min="14853" max="14870" width="14" style="301" customWidth="1"/>
    <col min="14871" max="14871" width="17.5703125" style="301" customWidth="1"/>
    <col min="14872" max="14872" width="16.5703125" style="301" customWidth="1"/>
    <col min="14873" max="14874" width="14" style="301" customWidth="1"/>
    <col min="14875" max="15104" width="9.140625" style="301"/>
    <col min="15105" max="15105" width="11.42578125" style="301" customWidth="1"/>
    <col min="15106" max="15106" width="18.140625" style="301" customWidth="1"/>
    <col min="15107" max="15107" width="14" style="301" customWidth="1"/>
    <col min="15108" max="15108" width="13.28515625" style="301" customWidth="1"/>
    <col min="15109" max="15126" width="14" style="301" customWidth="1"/>
    <col min="15127" max="15127" width="17.5703125" style="301" customWidth="1"/>
    <col min="15128" max="15128" width="16.5703125" style="301" customWidth="1"/>
    <col min="15129" max="15130" width="14" style="301" customWidth="1"/>
    <col min="15131" max="15360" width="9.140625" style="301"/>
    <col min="15361" max="15361" width="11.42578125" style="301" customWidth="1"/>
    <col min="15362" max="15362" width="18.140625" style="301" customWidth="1"/>
    <col min="15363" max="15363" width="14" style="301" customWidth="1"/>
    <col min="15364" max="15364" width="13.28515625" style="301" customWidth="1"/>
    <col min="15365" max="15382" width="14" style="301" customWidth="1"/>
    <col min="15383" max="15383" width="17.5703125" style="301" customWidth="1"/>
    <col min="15384" max="15384" width="16.5703125" style="301" customWidth="1"/>
    <col min="15385" max="15386" width="14" style="301" customWidth="1"/>
    <col min="15387" max="15616" width="9.140625" style="301"/>
    <col min="15617" max="15617" width="11.42578125" style="301" customWidth="1"/>
    <col min="15618" max="15618" width="18.140625" style="301" customWidth="1"/>
    <col min="15619" max="15619" width="14" style="301" customWidth="1"/>
    <col min="15620" max="15620" width="13.28515625" style="301" customWidth="1"/>
    <col min="15621" max="15638" width="14" style="301" customWidth="1"/>
    <col min="15639" max="15639" width="17.5703125" style="301" customWidth="1"/>
    <col min="15640" max="15640" width="16.5703125" style="301" customWidth="1"/>
    <col min="15641" max="15642" width="14" style="301" customWidth="1"/>
    <col min="15643" max="15872" width="9.140625" style="301"/>
    <col min="15873" max="15873" width="11.42578125" style="301" customWidth="1"/>
    <col min="15874" max="15874" width="18.140625" style="301" customWidth="1"/>
    <col min="15875" max="15875" width="14" style="301" customWidth="1"/>
    <col min="15876" max="15876" width="13.28515625" style="301" customWidth="1"/>
    <col min="15877" max="15894" width="14" style="301" customWidth="1"/>
    <col min="15895" max="15895" width="17.5703125" style="301" customWidth="1"/>
    <col min="15896" max="15896" width="16.5703125" style="301" customWidth="1"/>
    <col min="15897" max="15898" width="14" style="301" customWidth="1"/>
    <col min="15899" max="16128" width="9.140625" style="301"/>
    <col min="16129" max="16129" width="11.42578125" style="301" customWidth="1"/>
    <col min="16130" max="16130" width="18.140625" style="301" customWidth="1"/>
    <col min="16131" max="16131" width="14" style="301" customWidth="1"/>
    <col min="16132" max="16132" width="13.28515625" style="301" customWidth="1"/>
    <col min="16133" max="16150" width="14" style="301" customWidth="1"/>
    <col min="16151" max="16151" width="17.5703125" style="301" customWidth="1"/>
    <col min="16152" max="16152" width="16.5703125" style="301" customWidth="1"/>
    <col min="16153" max="16154" width="14" style="301" customWidth="1"/>
    <col min="16155" max="16384" width="9.140625" style="301"/>
  </cols>
  <sheetData>
    <row r="1" spans="1:26">
      <c r="A1" s="333" t="s">
        <v>979</v>
      </c>
    </row>
    <row r="2" spans="1:26">
      <c r="A2" s="333" t="s">
        <v>980</v>
      </c>
    </row>
    <row r="3" spans="1:26">
      <c r="A3" s="333" t="s">
        <v>981</v>
      </c>
    </row>
    <row r="4" spans="1:26" ht="13.5" thickBot="1"/>
    <row r="5" spans="1:26" ht="34.5" customHeight="1">
      <c r="A5" s="304"/>
      <c r="B5" s="334"/>
      <c r="C5" s="1061" t="s">
        <v>982</v>
      </c>
      <c r="D5" s="1062"/>
      <c r="E5" s="1062"/>
      <c r="F5" s="1063"/>
      <c r="G5" s="1064" t="s">
        <v>983</v>
      </c>
      <c r="H5" s="1062"/>
      <c r="I5" s="1062"/>
      <c r="J5" s="1063"/>
      <c r="K5" s="1064" t="s">
        <v>984</v>
      </c>
      <c r="L5" s="1062"/>
      <c r="M5" s="1062"/>
      <c r="N5" s="1063"/>
      <c r="O5" s="1064" t="s">
        <v>985</v>
      </c>
      <c r="P5" s="1062"/>
      <c r="Q5" s="1062"/>
      <c r="R5" s="1063"/>
      <c r="S5" s="1064" t="s">
        <v>986</v>
      </c>
      <c r="T5" s="1062"/>
      <c r="U5" s="1062"/>
      <c r="V5" s="1063"/>
      <c r="W5" s="1058" t="s">
        <v>987</v>
      </c>
      <c r="X5" s="1059"/>
      <c r="Y5" s="1059"/>
      <c r="Z5" s="1060"/>
    </row>
    <row r="6" spans="1:26" ht="25.5">
      <c r="A6" s="302" t="s">
        <v>361</v>
      </c>
      <c r="B6" s="335" t="s">
        <v>1</v>
      </c>
      <c r="C6" s="336" t="s">
        <v>988</v>
      </c>
      <c r="D6" s="309" t="s">
        <v>989</v>
      </c>
      <c r="E6" s="309" t="s">
        <v>990</v>
      </c>
      <c r="F6" s="337" t="s">
        <v>991</v>
      </c>
      <c r="G6" s="336" t="s">
        <v>988</v>
      </c>
      <c r="H6" s="309" t="s">
        <v>989</v>
      </c>
      <c r="I6" s="309" t="s">
        <v>990</v>
      </c>
      <c r="J6" s="337" t="s">
        <v>991</v>
      </c>
      <c r="K6" s="336" t="s">
        <v>988</v>
      </c>
      <c r="L6" s="309" t="s">
        <v>989</v>
      </c>
      <c r="M6" s="309" t="s">
        <v>990</v>
      </c>
      <c r="N6" s="337" t="s">
        <v>991</v>
      </c>
      <c r="O6" s="336" t="s">
        <v>988</v>
      </c>
      <c r="P6" s="309" t="s">
        <v>989</v>
      </c>
      <c r="Q6" s="309" t="s">
        <v>990</v>
      </c>
      <c r="R6" s="337" t="s">
        <v>991</v>
      </c>
      <c r="S6" s="336" t="s">
        <v>988</v>
      </c>
      <c r="T6" s="309" t="s">
        <v>989</v>
      </c>
      <c r="U6" s="309" t="s">
        <v>990</v>
      </c>
      <c r="V6" s="337" t="s">
        <v>991</v>
      </c>
      <c r="W6" s="336" t="s">
        <v>988</v>
      </c>
      <c r="X6" s="309" t="s">
        <v>989</v>
      </c>
      <c r="Y6" s="309" t="s">
        <v>990</v>
      </c>
      <c r="Z6" s="337" t="s">
        <v>991</v>
      </c>
    </row>
    <row r="7" spans="1:26">
      <c r="A7" s="304">
        <v>1801</v>
      </c>
      <c r="B7" s="338" t="s">
        <v>4</v>
      </c>
      <c r="C7" s="339">
        <v>1</v>
      </c>
      <c r="D7" s="304" t="s">
        <v>992</v>
      </c>
      <c r="E7" s="304">
        <v>146</v>
      </c>
      <c r="F7" s="340">
        <v>145</v>
      </c>
      <c r="G7" s="341">
        <v>1</v>
      </c>
      <c r="H7" s="342">
        <v>1</v>
      </c>
      <c r="I7" s="342">
        <v>146</v>
      </c>
      <c r="J7" s="343">
        <v>145</v>
      </c>
      <c r="K7" s="339">
        <v>0</v>
      </c>
      <c r="L7" s="304">
        <v>0</v>
      </c>
      <c r="M7" s="304">
        <v>0</v>
      </c>
      <c r="N7" s="340">
        <v>0</v>
      </c>
      <c r="O7" s="339">
        <v>0</v>
      </c>
      <c r="P7" s="304">
        <v>0</v>
      </c>
      <c r="Q7" s="304">
        <v>0</v>
      </c>
      <c r="R7" s="340">
        <v>0</v>
      </c>
      <c r="S7" s="339">
        <v>0</v>
      </c>
      <c r="T7" s="304">
        <v>0</v>
      </c>
      <c r="U7" s="304">
        <v>0</v>
      </c>
      <c r="V7" s="340">
        <v>0</v>
      </c>
      <c r="W7" s="339">
        <v>0</v>
      </c>
      <c r="X7" s="304">
        <v>0</v>
      </c>
      <c r="Y7" s="304">
        <v>0</v>
      </c>
      <c r="Z7" s="340">
        <v>0</v>
      </c>
    </row>
    <row r="8" spans="1:26">
      <c r="A8" s="304">
        <v>1802</v>
      </c>
      <c r="B8" s="338" t="s">
        <v>111</v>
      </c>
      <c r="C8" s="339">
        <v>2</v>
      </c>
      <c r="D8" s="304" t="s">
        <v>992</v>
      </c>
      <c r="E8" s="304">
        <v>152</v>
      </c>
      <c r="F8" s="340">
        <v>145</v>
      </c>
      <c r="G8" s="339">
        <v>0</v>
      </c>
      <c r="H8" s="304">
        <v>0</v>
      </c>
      <c r="I8" s="304">
        <v>0</v>
      </c>
      <c r="J8" s="340">
        <v>0</v>
      </c>
      <c r="K8" s="339">
        <v>0</v>
      </c>
      <c r="L8" s="304">
        <v>0</v>
      </c>
      <c r="M8" s="304">
        <v>0</v>
      </c>
      <c r="N8" s="340">
        <v>0</v>
      </c>
      <c r="O8" s="339">
        <v>1</v>
      </c>
      <c r="P8" s="304">
        <v>1</v>
      </c>
      <c r="Q8" s="304">
        <v>64</v>
      </c>
      <c r="R8" s="340">
        <v>58</v>
      </c>
      <c r="S8" s="339">
        <v>0</v>
      </c>
      <c r="T8" s="304">
        <v>0</v>
      </c>
      <c r="U8" s="304">
        <v>0</v>
      </c>
      <c r="V8" s="340">
        <v>0</v>
      </c>
      <c r="W8" s="339">
        <v>0</v>
      </c>
      <c r="X8" s="304">
        <v>0</v>
      </c>
      <c r="Y8" s="304">
        <v>0</v>
      </c>
      <c r="Z8" s="340">
        <v>0</v>
      </c>
    </row>
    <row r="9" spans="1:26">
      <c r="A9" s="304">
        <v>1803</v>
      </c>
      <c r="B9" s="338" t="s">
        <v>112</v>
      </c>
      <c r="C9" s="339">
        <v>2</v>
      </c>
      <c r="D9" s="304" t="s">
        <v>992</v>
      </c>
      <c r="E9" s="304">
        <v>320</v>
      </c>
      <c r="F9" s="340">
        <v>318</v>
      </c>
      <c r="G9" s="341">
        <v>1</v>
      </c>
      <c r="H9" s="342">
        <v>1</v>
      </c>
      <c r="I9" s="342">
        <v>220</v>
      </c>
      <c r="J9" s="343">
        <v>219</v>
      </c>
      <c r="K9" s="339">
        <v>0</v>
      </c>
      <c r="L9" s="304">
        <v>0</v>
      </c>
      <c r="M9" s="304">
        <v>0</v>
      </c>
      <c r="N9" s="340">
        <v>0</v>
      </c>
      <c r="O9" s="339">
        <v>0</v>
      </c>
      <c r="P9" s="304">
        <v>0</v>
      </c>
      <c r="Q9" s="304">
        <v>0</v>
      </c>
      <c r="R9" s="340">
        <v>0</v>
      </c>
      <c r="S9" s="339">
        <v>0</v>
      </c>
      <c r="T9" s="304">
        <v>0</v>
      </c>
      <c r="U9" s="304">
        <v>0</v>
      </c>
      <c r="V9" s="340">
        <v>0</v>
      </c>
      <c r="W9" s="339">
        <v>0</v>
      </c>
      <c r="X9" s="304">
        <v>0</v>
      </c>
      <c r="Y9" s="304">
        <v>0</v>
      </c>
      <c r="Z9" s="340">
        <v>0</v>
      </c>
    </row>
    <row r="10" spans="1:26">
      <c r="A10" s="304">
        <v>1804</v>
      </c>
      <c r="B10" s="338" t="s">
        <v>113</v>
      </c>
      <c r="C10" s="339">
        <v>4</v>
      </c>
      <c r="D10" s="304" t="s">
        <v>992</v>
      </c>
      <c r="E10" s="304">
        <v>413</v>
      </c>
      <c r="F10" s="340">
        <v>405</v>
      </c>
      <c r="G10" s="341">
        <v>2</v>
      </c>
      <c r="H10" s="342">
        <v>2</v>
      </c>
      <c r="I10" s="342">
        <v>201</v>
      </c>
      <c r="J10" s="343">
        <v>197</v>
      </c>
      <c r="K10" s="339">
        <v>1</v>
      </c>
      <c r="L10" s="304">
        <v>1</v>
      </c>
      <c r="M10" s="304">
        <v>132</v>
      </c>
      <c r="N10" s="340">
        <v>128</v>
      </c>
      <c r="O10" s="339">
        <v>0</v>
      </c>
      <c r="P10" s="304">
        <v>0</v>
      </c>
      <c r="Q10" s="304">
        <v>0</v>
      </c>
      <c r="R10" s="340">
        <v>0</v>
      </c>
      <c r="S10" s="339">
        <v>0</v>
      </c>
      <c r="T10" s="304">
        <v>0</v>
      </c>
      <c r="U10" s="304">
        <v>0</v>
      </c>
      <c r="V10" s="340">
        <v>0</v>
      </c>
      <c r="W10" s="339">
        <v>0</v>
      </c>
      <c r="X10" s="304">
        <v>0</v>
      </c>
      <c r="Y10" s="304">
        <v>0</v>
      </c>
      <c r="Z10" s="340">
        <v>0</v>
      </c>
    </row>
    <row r="11" spans="1:26">
      <c r="A11" s="304">
        <v>1805</v>
      </c>
      <c r="B11" s="338" t="s">
        <v>114</v>
      </c>
      <c r="C11" s="339">
        <v>1</v>
      </c>
      <c r="D11" s="304" t="s">
        <v>992</v>
      </c>
      <c r="E11" s="304">
        <v>250</v>
      </c>
      <c r="F11" s="340">
        <v>248</v>
      </c>
      <c r="G11" s="341">
        <v>1</v>
      </c>
      <c r="H11" s="342">
        <v>1</v>
      </c>
      <c r="I11" s="342">
        <v>250</v>
      </c>
      <c r="J11" s="343">
        <v>248</v>
      </c>
      <c r="K11" s="339">
        <v>0</v>
      </c>
      <c r="L11" s="304">
        <v>0</v>
      </c>
      <c r="M11" s="304">
        <v>0</v>
      </c>
      <c r="N11" s="340">
        <v>0</v>
      </c>
      <c r="O11" s="339">
        <v>0</v>
      </c>
      <c r="P11" s="304">
        <v>0</v>
      </c>
      <c r="Q11" s="304">
        <v>0</v>
      </c>
      <c r="R11" s="340">
        <v>0</v>
      </c>
      <c r="S11" s="339">
        <v>0</v>
      </c>
      <c r="T11" s="304">
        <v>0</v>
      </c>
      <c r="U11" s="304">
        <v>0</v>
      </c>
      <c r="V11" s="340">
        <v>0</v>
      </c>
      <c r="W11" s="339">
        <v>0</v>
      </c>
      <c r="X11" s="304">
        <v>0</v>
      </c>
      <c r="Y11" s="304">
        <v>0</v>
      </c>
      <c r="Z11" s="340">
        <v>0</v>
      </c>
    </row>
    <row r="12" spans="1:26">
      <c r="A12" s="304">
        <v>1806</v>
      </c>
      <c r="B12" s="338" t="s">
        <v>115</v>
      </c>
      <c r="C12" s="339">
        <v>1</v>
      </c>
      <c r="D12" s="304" t="s">
        <v>992</v>
      </c>
      <c r="E12" s="304">
        <v>73</v>
      </c>
      <c r="F12" s="340">
        <v>72</v>
      </c>
      <c r="G12" s="339">
        <v>0</v>
      </c>
      <c r="H12" s="304">
        <v>0</v>
      </c>
      <c r="I12" s="304">
        <v>0</v>
      </c>
      <c r="J12" s="340">
        <v>0</v>
      </c>
      <c r="K12" s="339">
        <v>0</v>
      </c>
      <c r="L12" s="304">
        <v>0</v>
      </c>
      <c r="M12" s="304">
        <v>0</v>
      </c>
      <c r="N12" s="340">
        <v>0</v>
      </c>
      <c r="O12" s="339">
        <v>0</v>
      </c>
      <c r="P12" s="304">
        <v>0</v>
      </c>
      <c r="Q12" s="304">
        <v>0</v>
      </c>
      <c r="R12" s="340">
        <v>0</v>
      </c>
      <c r="S12" s="339">
        <v>0</v>
      </c>
      <c r="T12" s="304">
        <v>0</v>
      </c>
      <c r="U12" s="304">
        <v>0</v>
      </c>
      <c r="V12" s="340">
        <v>0</v>
      </c>
      <c r="W12" s="339">
        <v>0</v>
      </c>
      <c r="X12" s="304">
        <v>0</v>
      </c>
      <c r="Y12" s="304">
        <v>0</v>
      </c>
      <c r="Z12" s="340">
        <v>0</v>
      </c>
    </row>
    <row r="13" spans="1:26">
      <c r="A13" s="304">
        <v>1807</v>
      </c>
      <c r="B13" s="338" t="s">
        <v>116</v>
      </c>
      <c r="C13" s="339">
        <v>2</v>
      </c>
      <c r="D13" s="304" t="s">
        <v>992</v>
      </c>
      <c r="E13" s="304">
        <v>188</v>
      </c>
      <c r="F13" s="340">
        <v>177</v>
      </c>
      <c r="G13" s="339">
        <v>0</v>
      </c>
      <c r="H13" s="304">
        <v>0</v>
      </c>
      <c r="I13" s="304">
        <v>0</v>
      </c>
      <c r="J13" s="340">
        <v>0</v>
      </c>
      <c r="K13" s="339">
        <v>1</v>
      </c>
      <c r="L13" s="304">
        <v>1</v>
      </c>
      <c r="M13" s="304">
        <v>108</v>
      </c>
      <c r="N13" s="340">
        <v>103</v>
      </c>
      <c r="O13" s="339">
        <v>1</v>
      </c>
      <c r="P13" s="304">
        <v>1</v>
      </c>
      <c r="Q13" s="304">
        <v>80</v>
      </c>
      <c r="R13" s="340">
        <v>74</v>
      </c>
      <c r="S13" s="339">
        <v>0</v>
      </c>
      <c r="T13" s="304">
        <v>0</v>
      </c>
      <c r="U13" s="304">
        <v>0</v>
      </c>
      <c r="V13" s="340">
        <v>0</v>
      </c>
      <c r="W13" s="339">
        <v>0</v>
      </c>
      <c r="X13" s="304">
        <v>0</v>
      </c>
      <c r="Y13" s="304">
        <v>0</v>
      </c>
      <c r="Z13" s="340">
        <v>0</v>
      </c>
    </row>
    <row r="14" spans="1:26">
      <c r="A14" s="304">
        <v>1808</v>
      </c>
      <c r="B14" s="338" t="s">
        <v>117</v>
      </c>
      <c r="C14" s="339">
        <v>2</v>
      </c>
      <c r="D14" s="304" t="s">
        <v>992</v>
      </c>
      <c r="E14" s="304">
        <v>158</v>
      </c>
      <c r="F14" s="340">
        <v>156</v>
      </c>
      <c r="G14" s="341">
        <v>1</v>
      </c>
      <c r="H14" s="342">
        <v>1</v>
      </c>
      <c r="I14" s="342">
        <v>86</v>
      </c>
      <c r="J14" s="343">
        <v>85</v>
      </c>
      <c r="K14" s="339">
        <v>0</v>
      </c>
      <c r="L14" s="304">
        <v>0</v>
      </c>
      <c r="M14" s="304">
        <v>0</v>
      </c>
      <c r="N14" s="340">
        <v>0</v>
      </c>
      <c r="O14" s="339">
        <v>0</v>
      </c>
      <c r="P14" s="304">
        <v>0</v>
      </c>
      <c r="Q14" s="304">
        <v>0</v>
      </c>
      <c r="R14" s="340">
        <v>0</v>
      </c>
      <c r="S14" s="339">
        <v>0</v>
      </c>
      <c r="T14" s="304">
        <v>0</v>
      </c>
      <c r="U14" s="304">
        <v>0</v>
      </c>
      <c r="V14" s="340">
        <v>0</v>
      </c>
      <c r="W14" s="339">
        <v>0</v>
      </c>
      <c r="X14" s="304">
        <v>0</v>
      </c>
      <c r="Y14" s="304">
        <v>0</v>
      </c>
      <c r="Z14" s="340">
        <v>0</v>
      </c>
    </row>
    <row r="15" spans="1:26">
      <c r="A15" s="304">
        <v>1809</v>
      </c>
      <c r="B15" s="338" t="s">
        <v>118</v>
      </c>
      <c r="C15" s="339">
        <v>3</v>
      </c>
      <c r="D15" s="304" t="s">
        <v>992</v>
      </c>
      <c r="E15" s="304">
        <v>365</v>
      </c>
      <c r="F15" s="340">
        <v>362</v>
      </c>
      <c r="G15" s="341">
        <v>1</v>
      </c>
      <c r="H15" s="342">
        <v>1</v>
      </c>
      <c r="I15" s="342">
        <v>230</v>
      </c>
      <c r="J15" s="343">
        <v>230</v>
      </c>
      <c r="K15" s="339">
        <v>0</v>
      </c>
      <c r="L15" s="304">
        <v>0</v>
      </c>
      <c r="M15" s="304">
        <v>0</v>
      </c>
      <c r="N15" s="340">
        <v>0</v>
      </c>
      <c r="O15" s="339">
        <v>0</v>
      </c>
      <c r="P15" s="304">
        <v>0</v>
      </c>
      <c r="Q15" s="304">
        <v>0</v>
      </c>
      <c r="R15" s="340">
        <v>0</v>
      </c>
      <c r="S15" s="339">
        <v>0</v>
      </c>
      <c r="T15" s="304">
        <v>0</v>
      </c>
      <c r="U15" s="304">
        <v>0</v>
      </c>
      <c r="V15" s="340">
        <v>0</v>
      </c>
      <c r="W15" s="339">
        <v>2</v>
      </c>
      <c r="X15" s="304">
        <v>2</v>
      </c>
      <c r="Y15" s="304">
        <v>135</v>
      </c>
      <c r="Z15" s="340">
        <v>132</v>
      </c>
    </row>
    <row r="16" spans="1:26">
      <c r="A16" s="304">
        <v>1810</v>
      </c>
      <c r="B16" s="338" t="s">
        <v>119</v>
      </c>
      <c r="C16" s="339">
        <v>1</v>
      </c>
      <c r="D16" s="304" t="s">
        <v>992</v>
      </c>
      <c r="E16" s="304">
        <v>83</v>
      </c>
      <c r="F16" s="340">
        <v>81</v>
      </c>
      <c r="G16" s="339">
        <v>0</v>
      </c>
      <c r="H16" s="304">
        <v>0</v>
      </c>
      <c r="I16" s="304">
        <v>0</v>
      </c>
      <c r="J16" s="340">
        <v>0</v>
      </c>
      <c r="K16" s="339">
        <v>0</v>
      </c>
      <c r="L16" s="304">
        <v>0</v>
      </c>
      <c r="M16" s="304">
        <v>0</v>
      </c>
      <c r="N16" s="340">
        <v>0</v>
      </c>
      <c r="O16" s="339">
        <v>0</v>
      </c>
      <c r="P16" s="304">
        <v>0</v>
      </c>
      <c r="Q16" s="304">
        <v>0</v>
      </c>
      <c r="R16" s="340">
        <v>0</v>
      </c>
      <c r="S16" s="339">
        <v>0</v>
      </c>
      <c r="T16" s="304">
        <v>0</v>
      </c>
      <c r="U16" s="304">
        <v>0</v>
      </c>
      <c r="V16" s="340">
        <v>0</v>
      </c>
      <c r="W16" s="339">
        <v>0</v>
      </c>
      <c r="X16" s="304">
        <v>0</v>
      </c>
      <c r="Y16" s="304">
        <v>0</v>
      </c>
      <c r="Z16" s="340">
        <v>0</v>
      </c>
    </row>
    <row r="17" spans="1:26">
      <c r="A17" s="304">
        <v>1811</v>
      </c>
      <c r="B17" s="338" t="s">
        <v>120</v>
      </c>
      <c r="C17" s="339">
        <v>1</v>
      </c>
      <c r="D17" s="304" t="s">
        <v>992</v>
      </c>
      <c r="E17" s="304">
        <v>155</v>
      </c>
      <c r="F17" s="340">
        <v>153</v>
      </c>
      <c r="G17" s="339">
        <v>0</v>
      </c>
      <c r="H17" s="304">
        <v>0</v>
      </c>
      <c r="I17" s="304">
        <v>0</v>
      </c>
      <c r="J17" s="340">
        <v>0</v>
      </c>
      <c r="K17" s="339">
        <v>0</v>
      </c>
      <c r="L17" s="304">
        <v>0</v>
      </c>
      <c r="M17" s="304">
        <v>0</v>
      </c>
      <c r="N17" s="340">
        <v>0</v>
      </c>
      <c r="O17" s="339">
        <v>0</v>
      </c>
      <c r="P17" s="304">
        <v>0</v>
      </c>
      <c r="Q17" s="304">
        <v>0</v>
      </c>
      <c r="R17" s="340">
        <v>0</v>
      </c>
      <c r="S17" s="339">
        <v>0</v>
      </c>
      <c r="T17" s="304">
        <v>0</v>
      </c>
      <c r="U17" s="304">
        <v>0</v>
      </c>
      <c r="V17" s="340">
        <v>0</v>
      </c>
      <c r="W17" s="339">
        <v>0</v>
      </c>
      <c r="X17" s="304">
        <v>0</v>
      </c>
      <c r="Y17" s="304">
        <v>0</v>
      </c>
      <c r="Z17" s="340">
        <v>0</v>
      </c>
    </row>
    <row r="18" spans="1:26">
      <c r="A18" s="304">
        <v>1812</v>
      </c>
      <c r="B18" s="338" t="s">
        <v>121</v>
      </c>
      <c r="C18" s="339">
        <v>0</v>
      </c>
      <c r="D18" s="304" t="s">
        <v>992</v>
      </c>
      <c r="E18" s="304">
        <v>0</v>
      </c>
      <c r="F18" s="340">
        <v>0</v>
      </c>
      <c r="G18" s="339">
        <v>0</v>
      </c>
      <c r="H18" s="304">
        <v>0</v>
      </c>
      <c r="I18" s="304">
        <v>0</v>
      </c>
      <c r="J18" s="340">
        <v>0</v>
      </c>
      <c r="K18" s="339">
        <v>0</v>
      </c>
      <c r="L18" s="304">
        <v>0</v>
      </c>
      <c r="M18" s="304">
        <v>0</v>
      </c>
      <c r="N18" s="340">
        <v>0</v>
      </c>
      <c r="O18" s="339">
        <v>0</v>
      </c>
      <c r="P18" s="304">
        <v>0</v>
      </c>
      <c r="Q18" s="304">
        <v>0</v>
      </c>
      <c r="R18" s="340">
        <v>0</v>
      </c>
      <c r="S18" s="339">
        <v>0</v>
      </c>
      <c r="T18" s="304">
        <v>0</v>
      </c>
      <c r="U18" s="304">
        <v>0</v>
      </c>
      <c r="V18" s="340">
        <v>0</v>
      </c>
      <c r="W18" s="339">
        <v>0</v>
      </c>
      <c r="X18" s="304">
        <v>0</v>
      </c>
      <c r="Y18" s="304">
        <v>0</v>
      </c>
      <c r="Z18" s="340">
        <v>0</v>
      </c>
    </row>
    <row r="19" spans="1:26">
      <c r="A19" s="304">
        <v>1813</v>
      </c>
      <c r="B19" s="338" t="s">
        <v>122</v>
      </c>
      <c r="C19" s="339">
        <v>2</v>
      </c>
      <c r="D19" s="304" t="s">
        <v>992</v>
      </c>
      <c r="E19" s="304">
        <v>172</v>
      </c>
      <c r="F19" s="340">
        <v>163</v>
      </c>
      <c r="G19" s="339">
        <v>0</v>
      </c>
      <c r="H19" s="304">
        <v>0</v>
      </c>
      <c r="I19" s="304">
        <v>0</v>
      </c>
      <c r="J19" s="340">
        <v>0</v>
      </c>
      <c r="K19" s="339">
        <v>0</v>
      </c>
      <c r="L19" s="304">
        <v>0</v>
      </c>
      <c r="M19" s="304">
        <v>0</v>
      </c>
      <c r="N19" s="340">
        <v>0</v>
      </c>
      <c r="O19" s="339">
        <v>0</v>
      </c>
      <c r="P19" s="304">
        <v>0</v>
      </c>
      <c r="Q19" s="304">
        <v>0</v>
      </c>
      <c r="R19" s="340">
        <v>0</v>
      </c>
      <c r="S19" s="339">
        <v>0</v>
      </c>
      <c r="T19" s="304">
        <v>0</v>
      </c>
      <c r="U19" s="304">
        <v>0</v>
      </c>
      <c r="V19" s="340">
        <v>0</v>
      </c>
      <c r="W19" s="339">
        <v>0</v>
      </c>
      <c r="X19" s="304">
        <v>0</v>
      </c>
      <c r="Y19" s="304">
        <v>0</v>
      </c>
      <c r="Z19" s="340">
        <v>0</v>
      </c>
    </row>
    <row r="20" spans="1:26">
      <c r="A20" s="304">
        <v>1814</v>
      </c>
      <c r="B20" s="338" t="s">
        <v>123</v>
      </c>
      <c r="C20" s="339">
        <v>1</v>
      </c>
      <c r="D20" s="304" t="s">
        <v>992</v>
      </c>
      <c r="E20" s="304">
        <v>50</v>
      </c>
      <c r="F20" s="340">
        <v>50</v>
      </c>
      <c r="G20" s="339">
        <v>0</v>
      </c>
      <c r="H20" s="304">
        <v>0</v>
      </c>
      <c r="I20" s="304">
        <v>0</v>
      </c>
      <c r="J20" s="340">
        <v>0</v>
      </c>
      <c r="K20" s="339">
        <v>0</v>
      </c>
      <c r="L20" s="304">
        <v>0</v>
      </c>
      <c r="M20" s="304">
        <v>0</v>
      </c>
      <c r="N20" s="340">
        <v>0</v>
      </c>
      <c r="O20" s="339">
        <v>0</v>
      </c>
      <c r="P20" s="304">
        <v>0</v>
      </c>
      <c r="Q20" s="304">
        <v>0</v>
      </c>
      <c r="R20" s="340">
        <v>0</v>
      </c>
      <c r="S20" s="339">
        <v>0</v>
      </c>
      <c r="T20" s="304">
        <v>0</v>
      </c>
      <c r="U20" s="304">
        <v>0</v>
      </c>
      <c r="V20" s="340">
        <v>0</v>
      </c>
      <c r="W20" s="339">
        <v>0</v>
      </c>
      <c r="X20" s="304">
        <v>0</v>
      </c>
      <c r="Y20" s="304">
        <v>0</v>
      </c>
      <c r="Z20" s="340">
        <v>0</v>
      </c>
    </row>
    <row r="21" spans="1:26">
      <c r="A21" s="304">
        <v>1815</v>
      </c>
      <c r="B21" s="338" t="s">
        <v>124</v>
      </c>
      <c r="C21" s="339">
        <v>2</v>
      </c>
      <c r="D21" s="304" t="s">
        <v>992</v>
      </c>
      <c r="E21" s="304">
        <v>192</v>
      </c>
      <c r="F21" s="340">
        <v>191</v>
      </c>
      <c r="G21" s="339">
        <v>0</v>
      </c>
      <c r="H21" s="304">
        <v>0</v>
      </c>
      <c r="I21" s="304">
        <v>0</v>
      </c>
      <c r="J21" s="340">
        <v>0</v>
      </c>
      <c r="K21" s="339">
        <v>0</v>
      </c>
      <c r="L21" s="304">
        <v>0</v>
      </c>
      <c r="M21" s="304">
        <v>0</v>
      </c>
      <c r="N21" s="340">
        <v>0</v>
      </c>
      <c r="O21" s="339">
        <v>0</v>
      </c>
      <c r="P21" s="304">
        <v>0</v>
      </c>
      <c r="Q21" s="304">
        <v>0</v>
      </c>
      <c r="R21" s="340">
        <v>0</v>
      </c>
      <c r="S21" s="339">
        <v>0</v>
      </c>
      <c r="T21" s="304">
        <v>0</v>
      </c>
      <c r="U21" s="304">
        <v>0</v>
      </c>
      <c r="V21" s="340">
        <v>0</v>
      </c>
      <c r="W21" s="339">
        <v>1</v>
      </c>
      <c r="X21" s="304">
        <v>1</v>
      </c>
      <c r="Y21" s="304">
        <v>89</v>
      </c>
      <c r="Z21" s="340">
        <v>88</v>
      </c>
    </row>
    <row r="22" spans="1:26">
      <c r="A22" s="304">
        <v>1816</v>
      </c>
      <c r="B22" s="338" t="s">
        <v>125</v>
      </c>
      <c r="C22" s="339">
        <v>5</v>
      </c>
      <c r="D22" s="304" t="s">
        <v>992</v>
      </c>
      <c r="E22" s="304">
        <v>545</v>
      </c>
      <c r="F22" s="340">
        <v>537</v>
      </c>
      <c r="G22" s="341">
        <v>1</v>
      </c>
      <c r="H22" s="342">
        <v>1</v>
      </c>
      <c r="I22" s="342">
        <v>238</v>
      </c>
      <c r="J22" s="343">
        <v>237</v>
      </c>
      <c r="K22" s="339">
        <v>0</v>
      </c>
      <c r="L22" s="304">
        <v>0</v>
      </c>
      <c r="M22" s="304">
        <v>0</v>
      </c>
      <c r="N22" s="340">
        <v>0</v>
      </c>
      <c r="O22" s="339">
        <v>0</v>
      </c>
      <c r="P22" s="304">
        <v>0</v>
      </c>
      <c r="Q22" s="304">
        <v>0</v>
      </c>
      <c r="R22" s="340">
        <v>0</v>
      </c>
      <c r="S22" s="339">
        <v>0</v>
      </c>
      <c r="T22" s="304">
        <v>0</v>
      </c>
      <c r="U22" s="304">
        <v>0</v>
      </c>
      <c r="V22" s="340">
        <v>0</v>
      </c>
      <c r="W22" s="339">
        <v>1</v>
      </c>
      <c r="X22" s="304">
        <v>1</v>
      </c>
      <c r="Y22" s="304">
        <v>85</v>
      </c>
      <c r="Z22" s="340">
        <v>81</v>
      </c>
    </row>
    <row r="23" spans="1:26">
      <c r="A23" s="304">
        <v>1817</v>
      </c>
      <c r="B23" s="338" t="s">
        <v>126</v>
      </c>
      <c r="C23" s="339">
        <v>1</v>
      </c>
      <c r="D23" s="304" t="s">
        <v>992</v>
      </c>
      <c r="E23" s="304">
        <v>41</v>
      </c>
      <c r="F23" s="340">
        <v>41</v>
      </c>
      <c r="G23" s="339">
        <v>0</v>
      </c>
      <c r="H23" s="304">
        <v>0</v>
      </c>
      <c r="I23" s="304">
        <v>0</v>
      </c>
      <c r="J23" s="340">
        <v>0</v>
      </c>
      <c r="K23" s="339">
        <v>0</v>
      </c>
      <c r="L23" s="304">
        <v>0</v>
      </c>
      <c r="M23" s="304">
        <v>0</v>
      </c>
      <c r="N23" s="340">
        <v>0</v>
      </c>
      <c r="O23" s="339">
        <v>0</v>
      </c>
      <c r="P23" s="304">
        <v>0</v>
      </c>
      <c r="Q23" s="304">
        <v>0</v>
      </c>
      <c r="R23" s="340">
        <v>0</v>
      </c>
      <c r="S23" s="339">
        <v>0</v>
      </c>
      <c r="T23" s="304">
        <v>0</v>
      </c>
      <c r="U23" s="304">
        <v>0</v>
      </c>
      <c r="V23" s="340">
        <v>0</v>
      </c>
      <c r="W23" s="339">
        <v>0</v>
      </c>
      <c r="X23" s="304">
        <v>0</v>
      </c>
      <c r="Y23" s="304">
        <v>0</v>
      </c>
      <c r="Z23" s="340">
        <v>0</v>
      </c>
    </row>
    <row r="24" spans="1:26">
      <c r="A24" s="304">
        <v>1818</v>
      </c>
      <c r="B24" s="338" t="s">
        <v>127</v>
      </c>
      <c r="C24" s="339">
        <v>2</v>
      </c>
      <c r="D24" s="304" t="s">
        <v>992</v>
      </c>
      <c r="E24" s="304">
        <v>164</v>
      </c>
      <c r="F24" s="340">
        <v>153</v>
      </c>
      <c r="G24" s="341">
        <v>1</v>
      </c>
      <c r="H24" s="342">
        <v>1</v>
      </c>
      <c r="I24" s="342">
        <v>76</v>
      </c>
      <c r="J24" s="343">
        <v>72</v>
      </c>
      <c r="K24" s="339">
        <v>0</v>
      </c>
      <c r="L24" s="304">
        <v>0</v>
      </c>
      <c r="M24" s="304">
        <v>0</v>
      </c>
      <c r="N24" s="340">
        <v>0</v>
      </c>
      <c r="O24" s="339">
        <v>0</v>
      </c>
      <c r="P24" s="304">
        <v>0</v>
      </c>
      <c r="Q24" s="304">
        <v>0</v>
      </c>
      <c r="R24" s="340">
        <v>0</v>
      </c>
      <c r="S24" s="339">
        <v>0</v>
      </c>
      <c r="T24" s="304">
        <v>0</v>
      </c>
      <c r="U24" s="304">
        <v>0</v>
      </c>
      <c r="V24" s="340">
        <v>0</v>
      </c>
      <c r="W24" s="339">
        <v>0</v>
      </c>
      <c r="X24" s="304">
        <v>0</v>
      </c>
      <c r="Y24" s="304">
        <v>0</v>
      </c>
      <c r="Z24" s="340">
        <v>0</v>
      </c>
    </row>
    <row r="25" spans="1:26">
      <c r="A25" s="304">
        <v>1819</v>
      </c>
      <c r="B25" s="338" t="s">
        <v>128</v>
      </c>
      <c r="C25" s="339">
        <v>2</v>
      </c>
      <c r="D25" s="304" t="s">
        <v>992</v>
      </c>
      <c r="E25" s="304">
        <v>170</v>
      </c>
      <c r="F25" s="340">
        <v>169</v>
      </c>
      <c r="G25" s="341">
        <v>1</v>
      </c>
      <c r="H25" s="342">
        <v>1</v>
      </c>
      <c r="I25" s="342">
        <v>100</v>
      </c>
      <c r="J25" s="343">
        <v>100</v>
      </c>
      <c r="K25" s="339">
        <v>1</v>
      </c>
      <c r="L25" s="304">
        <v>1</v>
      </c>
      <c r="M25" s="304">
        <v>70</v>
      </c>
      <c r="N25" s="340">
        <v>69</v>
      </c>
      <c r="O25" s="339">
        <v>0</v>
      </c>
      <c r="P25" s="304">
        <v>0</v>
      </c>
      <c r="Q25" s="304">
        <v>0</v>
      </c>
      <c r="R25" s="340">
        <v>0</v>
      </c>
      <c r="S25" s="339">
        <v>0</v>
      </c>
      <c r="T25" s="304">
        <v>0</v>
      </c>
      <c r="U25" s="304">
        <v>0</v>
      </c>
      <c r="V25" s="340">
        <v>0</v>
      </c>
      <c r="W25" s="339">
        <v>0</v>
      </c>
      <c r="X25" s="304">
        <v>0</v>
      </c>
      <c r="Y25" s="304">
        <v>0</v>
      </c>
      <c r="Z25" s="340">
        <v>0</v>
      </c>
    </row>
    <row r="26" spans="1:26">
      <c r="A26" s="304">
        <v>1820</v>
      </c>
      <c r="B26" s="338" t="s">
        <v>129</v>
      </c>
      <c r="C26" s="339">
        <v>1</v>
      </c>
      <c r="D26" s="304" t="s">
        <v>992</v>
      </c>
      <c r="E26" s="304">
        <v>52</v>
      </c>
      <c r="F26" s="340">
        <v>52</v>
      </c>
      <c r="G26" s="339">
        <v>0</v>
      </c>
      <c r="H26" s="304">
        <v>0</v>
      </c>
      <c r="I26" s="304">
        <v>0</v>
      </c>
      <c r="J26" s="340">
        <v>0</v>
      </c>
      <c r="K26" s="339">
        <v>0</v>
      </c>
      <c r="L26" s="304">
        <v>0</v>
      </c>
      <c r="M26" s="304">
        <v>0</v>
      </c>
      <c r="N26" s="340">
        <v>0</v>
      </c>
      <c r="O26" s="339">
        <v>0</v>
      </c>
      <c r="P26" s="304">
        <v>0</v>
      </c>
      <c r="Q26" s="304">
        <v>0</v>
      </c>
      <c r="R26" s="340">
        <v>0</v>
      </c>
      <c r="S26" s="339">
        <v>0</v>
      </c>
      <c r="T26" s="304">
        <v>0</v>
      </c>
      <c r="U26" s="304">
        <v>0</v>
      </c>
      <c r="V26" s="340">
        <v>0</v>
      </c>
      <c r="W26" s="339">
        <v>0</v>
      </c>
      <c r="X26" s="304">
        <v>0</v>
      </c>
      <c r="Y26" s="304">
        <v>0</v>
      </c>
      <c r="Z26" s="340">
        <v>0</v>
      </c>
    </row>
    <row r="27" spans="1:26">
      <c r="A27" s="304">
        <v>1821</v>
      </c>
      <c r="B27" s="338" t="s">
        <v>130</v>
      </c>
      <c r="C27" s="339">
        <v>0</v>
      </c>
      <c r="D27" s="304" t="s">
        <v>992</v>
      </c>
      <c r="E27" s="304">
        <v>0</v>
      </c>
      <c r="F27" s="340">
        <v>0</v>
      </c>
      <c r="G27" s="339">
        <v>0</v>
      </c>
      <c r="H27" s="304">
        <v>0</v>
      </c>
      <c r="I27" s="304">
        <v>0</v>
      </c>
      <c r="J27" s="340">
        <v>0</v>
      </c>
      <c r="K27" s="339">
        <v>0</v>
      </c>
      <c r="L27" s="304">
        <v>0</v>
      </c>
      <c r="M27" s="304">
        <v>0</v>
      </c>
      <c r="N27" s="340">
        <v>0</v>
      </c>
      <c r="O27" s="339">
        <v>0</v>
      </c>
      <c r="P27" s="304">
        <v>0</v>
      </c>
      <c r="Q27" s="304">
        <v>0</v>
      </c>
      <c r="R27" s="340">
        <v>0</v>
      </c>
      <c r="S27" s="339">
        <v>0</v>
      </c>
      <c r="T27" s="304">
        <v>0</v>
      </c>
      <c r="U27" s="304">
        <v>0</v>
      </c>
      <c r="V27" s="340">
        <v>0</v>
      </c>
      <c r="W27" s="339">
        <v>0</v>
      </c>
      <c r="X27" s="304">
        <v>0</v>
      </c>
      <c r="Y27" s="304">
        <v>0</v>
      </c>
      <c r="Z27" s="340">
        <v>0</v>
      </c>
    </row>
    <row r="28" spans="1:26">
      <c r="A28" s="304">
        <v>1861</v>
      </c>
      <c r="B28" s="338" t="s">
        <v>45</v>
      </c>
      <c r="C28" s="339">
        <v>2</v>
      </c>
      <c r="D28" s="304" t="s">
        <v>992</v>
      </c>
      <c r="E28" s="304">
        <v>130</v>
      </c>
      <c r="F28" s="340">
        <v>129</v>
      </c>
      <c r="G28" s="339">
        <v>1</v>
      </c>
      <c r="H28" s="304">
        <v>1</v>
      </c>
      <c r="I28" s="342">
        <v>42</v>
      </c>
      <c r="J28" s="343">
        <v>41</v>
      </c>
      <c r="K28" s="339">
        <v>0</v>
      </c>
      <c r="L28" s="304">
        <v>0</v>
      </c>
      <c r="M28" s="304">
        <v>0</v>
      </c>
      <c r="N28" s="340">
        <v>0</v>
      </c>
      <c r="O28" s="339">
        <v>0</v>
      </c>
      <c r="P28" s="304">
        <v>0</v>
      </c>
      <c r="Q28" s="304">
        <v>0</v>
      </c>
      <c r="R28" s="340">
        <v>0</v>
      </c>
      <c r="S28" s="339">
        <v>0</v>
      </c>
      <c r="T28" s="304">
        <v>0</v>
      </c>
      <c r="U28" s="304">
        <v>0</v>
      </c>
      <c r="V28" s="340">
        <v>0</v>
      </c>
      <c r="W28" s="339">
        <v>0</v>
      </c>
      <c r="X28" s="304">
        <v>0</v>
      </c>
      <c r="Y28" s="304">
        <v>0</v>
      </c>
      <c r="Z28" s="340">
        <v>0</v>
      </c>
    </row>
    <row r="29" spans="1:26">
      <c r="A29" s="304">
        <v>1862</v>
      </c>
      <c r="B29" s="338" t="s">
        <v>46</v>
      </c>
      <c r="C29" s="339">
        <v>2</v>
      </c>
      <c r="D29" s="304" t="s">
        <v>992</v>
      </c>
      <c r="E29" s="304">
        <v>311</v>
      </c>
      <c r="F29" s="340">
        <v>305</v>
      </c>
      <c r="G29" s="339">
        <v>0</v>
      </c>
      <c r="H29" s="304">
        <v>0</v>
      </c>
      <c r="I29" s="304">
        <v>0</v>
      </c>
      <c r="J29" s="340">
        <v>0</v>
      </c>
      <c r="K29" s="339">
        <v>1</v>
      </c>
      <c r="L29" s="304">
        <v>1</v>
      </c>
      <c r="M29" s="304">
        <v>70</v>
      </c>
      <c r="N29" s="340">
        <v>70</v>
      </c>
      <c r="O29" s="339">
        <v>0</v>
      </c>
      <c r="P29" s="304">
        <v>0</v>
      </c>
      <c r="Q29" s="304">
        <v>0</v>
      </c>
      <c r="R29" s="340">
        <v>0</v>
      </c>
      <c r="S29" s="339">
        <v>0</v>
      </c>
      <c r="T29" s="304">
        <v>0</v>
      </c>
      <c r="U29" s="304">
        <v>0</v>
      </c>
      <c r="V29" s="340">
        <v>0</v>
      </c>
      <c r="W29" s="339">
        <v>0</v>
      </c>
      <c r="X29" s="304">
        <v>0</v>
      </c>
      <c r="Y29" s="304">
        <v>0</v>
      </c>
      <c r="Z29" s="340">
        <v>0</v>
      </c>
    </row>
    <row r="30" spans="1:26">
      <c r="A30" s="304">
        <v>1863</v>
      </c>
      <c r="B30" s="338" t="s">
        <v>47</v>
      </c>
      <c r="C30" s="339">
        <v>4</v>
      </c>
      <c r="D30" s="304" t="s">
        <v>992</v>
      </c>
      <c r="E30" s="304">
        <v>473</v>
      </c>
      <c r="F30" s="340">
        <v>471</v>
      </c>
      <c r="G30" s="341">
        <v>1</v>
      </c>
      <c r="H30" s="342">
        <v>1</v>
      </c>
      <c r="I30" s="342">
        <v>140</v>
      </c>
      <c r="J30" s="343">
        <v>138</v>
      </c>
      <c r="K30" s="339">
        <v>1</v>
      </c>
      <c r="L30" s="304">
        <v>1</v>
      </c>
      <c r="M30" s="304">
        <v>85</v>
      </c>
      <c r="N30" s="340">
        <v>85</v>
      </c>
      <c r="O30" s="339">
        <v>0</v>
      </c>
      <c r="P30" s="304">
        <v>0</v>
      </c>
      <c r="Q30" s="304">
        <v>0</v>
      </c>
      <c r="R30" s="340">
        <v>0</v>
      </c>
      <c r="S30" s="339">
        <v>0</v>
      </c>
      <c r="T30" s="304">
        <v>0</v>
      </c>
      <c r="U30" s="304">
        <v>0</v>
      </c>
      <c r="V30" s="340">
        <v>0</v>
      </c>
      <c r="W30" s="339">
        <v>0</v>
      </c>
      <c r="X30" s="304">
        <v>0</v>
      </c>
      <c r="Y30" s="304">
        <v>0</v>
      </c>
      <c r="Z30" s="340">
        <v>0</v>
      </c>
    </row>
    <row r="31" spans="1:26">
      <c r="A31" s="304">
        <v>1864</v>
      </c>
      <c r="B31" s="338" t="s">
        <v>48</v>
      </c>
      <c r="C31" s="339">
        <v>2</v>
      </c>
      <c r="D31" s="304" t="s">
        <v>992</v>
      </c>
      <c r="E31" s="304">
        <v>127</v>
      </c>
      <c r="F31" s="340">
        <v>127</v>
      </c>
      <c r="G31" s="339">
        <v>0</v>
      </c>
      <c r="H31" s="304">
        <v>0</v>
      </c>
      <c r="I31" s="304">
        <v>0</v>
      </c>
      <c r="J31" s="340">
        <v>0</v>
      </c>
      <c r="K31" s="339">
        <v>0</v>
      </c>
      <c r="L31" s="304">
        <v>0</v>
      </c>
      <c r="M31" s="304">
        <v>0</v>
      </c>
      <c r="N31" s="340">
        <v>0</v>
      </c>
      <c r="O31" s="339">
        <v>1</v>
      </c>
      <c r="P31" s="304">
        <v>1</v>
      </c>
      <c r="Q31" s="304">
        <v>67</v>
      </c>
      <c r="R31" s="340">
        <v>67</v>
      </c>
      <c r="S31" s="339">
        <v>0</v>
      </c>
      <c r="T31" s="304">
        <v>0</v>
      </c>
      <c r="U31" s="304">
        <v>0</v>
      </c>
      <c r="V31" s="340">
        <v>0</v>
      </c>
      <c r="W31" s="339">
        <v>0</v>
      </c>
      <c r="X31" s="304">
        <v>0</v>
      </c>
      <c r="Y31" s="304">
        <v>0</v>
      </c>
      <c r="Z31" s="340">
        <v>0</v>
      </c>
    </row>
    <row r="32" spans="1:26" ht="13.5" thickBot="1">
      <c r="A32" s="304"/>
      <c r="B32" s="344" t="s">
        <v>360</v>
      </c>
      <c r="C32" s="345">
        <v>46</v>
      </c>
      <c r="D32" s="346" t="s">
        <v>992</v>
      </c>
      <c r="E32" s="346">
        <v>4730</v>
      </c>
      <c r="F32" s="347">
        <v>4650</v>
      </c>
      <c r="G32" s="348">
        <v>12</v>
      </c>
      <c r="H32" s="349">
        <v>12</v>
      </c>
      <c r="I32" s="349">
        <v>1729</v>
      </c>
      <c r="J32" s="350">
        <v>1712</v>
      </c>
      <c r="K32" s="345">
        <v>5</v>
      </c>
      <c r="L32" s="346">
        <v>5</v>
      </c>
      <c r="M32" s="346">
        <v>465</v>
      </c>
      <c r="N32" s="347">
        <v>455</v>
      </c>
      <c r="O32" s="345">
        <v>3</v>
      </c>
      <c r="P32" s="346">
        <v>3</v>
      </c>
      <c r="Q32" s="346">
        <v>211</v>
      </c>
      <c r="R32" s="347">
        <v>199</v>
      </c>
      <c r="S32" s="345">
        <v>0</v>
      </c>
      <c r="T32" s="346">
        <v>0</v>
      </c>
      <c r="U32" s="346">
        <v>0</v>
      </c>
      <c r="V32" s="347">
        <v>0</v>
      </c>
      <c r="W32" s="345">
        <v>4</v>
      </c>
      <c r="X32" s="346">
        <v>4</v>
      </c>
      <c r="Y32" s="346">
        <v>309</v>
      </c>
      <c r="Z32" s="347">
        <v>301</v>
      </c>
    </row>
  </sheetData>
  <mergeCells count="6">
    <mergeCell ref="W5:Z5"/>
    <mergeCell ref="C5:F5"/>
    <mergeCell ref="G5:J5"/>
    <mergeCell ref="K5:N5"/>
    <mergeCell ref="O5:R5"/>
    <mergeCell ref="S5:V5"/>
  </mergeCells>
  <pageMargins left="0.75" right="0.75" top="1" bottom="1" header="0.5" footer="0.5"/>
  <pageSetup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CA32"/>
  <sheetViews>
    <sheetView topLeftCell="A9" workbookViewId="0">
      <selection activeCell="D7" sqref="D7:E32"/>
    </sheetView>
  </sheetViews>
  <sheetFormatPr defaultRowHeight="15"/>
  <cols>
    <col min="1" max="1" width="12.28515625" style="29" customWidth="1"/>
    <col min="2" max="2" width="13.140625" style="29" customWidth="1"/>
    <col min="3" max="3" width="12.5703125" style="29" customWidth="1"/>
    <col min="4" max="4" width="17" style="29" customWidth="1"/>
    <col min="5" max="5" width="16.140625" style="29" customWidth="1"/>
    <col min="6" max="6" width="14.7109375" style="29" customWidth="1"/>
    <col min="7" max="7" width="15.140625" style="29" customWidth="1"/>
    <col min="8" max="8" width="16.140625" style="29" customWidth="1"/>
    <col min="9" max="55" width="9.140625" style="29"/>
    <col min="56" max="56" width="13.140625" style="29" customWidth="1"/>
    <col min="57" max="61" width="17.5703125" style="29" customWidth="1"/>
    <col min="62" max="62" width="10.85546875" style="29" customWidth="1"/>
    <col min="63" max="63" width="12.140625" style="29" customWidth="1"/>
    <col min="64" max="64" width="12.5703125" style="29" customWidth="1"/>
    <col min="65" max="65" width="13.42578125" style="29" customWidth="1"/>
    <col min="66" max="66" width="13.140625" style="29" customWidth="1"/>
    <col min="67" max="67" width="15.42578125" style="29" customWidth="1"/>
    <col min="68" max="68" width="14.5703125" style="29" customWidth="1"/>
    <col min="69" max="69" width="15.7109375" style="29" customWidth="1"/>
    <col min="70" max="71" width="9.140625" style="29"/>
    <col min="72" max="72" width="10.42578125" style="29" customWidth="1"/>
    <col min="73" max="73" width="15.140625" style="29" customWidth="1"/>
    <col min="74" max="78" width="9.140625" style="29"/>
    <col min="79" max="79" width="20.140625" style="29" customWidth="1"/>
    <col min="80" max="16384" width="9.140625" style="29"/>
  </cols>
  <sheetData>
    <row r="1" spans="1:79">
      <c r="A1" s="29" t="s">
        <v>263</v>
      </c>
      <c r="B1" s="12" t="s">
        <v>264</v>
      </c>
    </row>
    <row r="2" spans="1:79">
      <c r="A2" s="29" t="s">
        <v>265</v>
      </c>
      <c r="B2" s="29" t="s">
        <v>266</v>
      </c>
    </row>
    <row r="4" spans="1:79">
      <c r="A4" s="29" t="s">
        <v>267</v>
      </c>
    </row>
    <row r="6" spans="1:79" ht="37.5" customHeight="1">
      <c r="A6" s="30" t="s">
        <v>0</v>
      </c>
      <c r="B6" s="30" t="s">
        <v>1</v>
      </c>
      <c r="C6" s="880" t="s">
        <v>2</v>
      </c>
      <c r="D6" s="856" t="s">
        <v>268</v>
      </c>
      <c r="E6" s="856" t="s">
        <v>274</v>
      </c>
      <c r="F6" s="856" t="s">
        <v>269</v>
      </c>
      <c r="G6" s="856" t="s">
        <v>270</v>
      </c>
      <c r="H6" s="856" t="s">
        <v>271</v>
      </c>
      <c r="I6" s="881" t="s">
        <v>51</v>
      </c>
      <c r="J6" s="880" t="s">
        <v>52</v>
      </c>
      <c r="K6" s="880" t="s">
        <v>53</v>
      </c>
      <c r="L6" s="880" t="s">
        <v>54</v>
      </c>
      <c r="M6" s="880" t="s">
        <v>55</v>
      </c>
      <c r="N6" s="880" t="s">
        <v>56</v>
      </c>
      <c r="O6" s="881" t="s">
        <v>57</v>
      </c>
      <c r="P6" s="880" t="s">
        <v>58</v>
      </c>
      <c r="Q6" s="880" t="s">
        <v>59</v>
      </c>
      <c r="R6" s="880" t="s">
        <v>60</v>
      </c>
      <c r="S6" s="880" t="s">
        <v>61</v>
      </c>
      <c r="T6" s="880" t="s">
        <v>62</v>
      </c>
      <c r="U6" s="881" t="s">
        <v>63</v>
      </c>
      <c r="V6" s="880" t="s">
        <v>64</v>
      </c>
      <c r="W6" s="880" t="s">
        <v>65</v>
      </c>
      <c r="X6" s="880" t="s">
        <v>66</v>
      </c>
      <c r="Y6" s="880" t="s">
        <v>67</v>
      </c>
      <c r="Z6" s="882">
        <v>14</v>
      </c>
      <c r="AA6" s="883" t="s">
        <v>68</v>
      </c>
      <c r="AB6" s="882">
        <v>15</v>
      </c>
      <c r="AC6" s="882">
        <v>16</v>
      </c>
      <c r="AD6" s="882">
        <v>17</v>
      </c>
      <c r="AE6" s="882">
        <v>18</v>
      </c>
      <c r="AF6" s="882">
        <v>19</v>
      </c>
      <c r="AG6" s="883" t="s">
        <v>69</v>
      </c>
      <c r="AH6" s="882">
        <v>20</v>
      </c>
      <c r="AI6" s="882">
        <v>21</v>
      </c>
      <c r="AJ6" s="882">
        <v>22</v>
      </c>
      <c r="AK6" s="882">
        <v>23</v>
      </c>
      <c r="AL6" s="882">
        <v>24</v>
      </c>
      <c r="AM6" s="882" t="s">
        <v>70</v>
      </c>
      <c r="AN6" s="882">
        <v>25</v>
      </c>
      <c r="AO6" s="882">
        <v>26</v>
      </c>
      <c r="AP6" s="882">
        <v>27</v>
      </c>
      <c r="AQ6" s="882">
        <v>28</v>
      </c>
      <c r="AR6" s="882">
        <v>29</v>
      </c>
      <c r="AS6" s="880" t="s">
        <v>71</v>
      </c>
      <c r="AT6" s="880" t="s">
        <v>72</v>
      </c>
      <c r="AU6" s="880" t="s">
        <v>73</v>
      </c>
      <c r="AV6" s="880" t="s">
        <v>74</v>
      </c>
      <c r="AW6" s="880" t="s">
        <v>75</v>
      </c>
      <c r="AX6" s="880" t="s">
        <v>76</v>
      </c>
      <c r="AY6" s="880" t="s">
        <v>77</v>
      </c>
      <c r="AZ6" s="880" t="s">
        <v>78</v>
      </c>
      <c r="BA6" s="880" t="s">
        <v>79</v>
      </c>
      <c r="BB6" s="880" t="s">
        <v>80</v>
      </c>
      <c r="BC6" s="880" t="s">
        <v>81</v>
      </c>
      <c r="BD6" s="880" t="s">
        <v>82</v>
      </c>
      <c r="BE6" s="884" t="s">
        <v>272</v>
      </c>
      <c r="BF6" s="884" t="s">
        <v>283</v>
      </c>
      <c r="BG6" s="884" t="s">
        <v>83</v>
      </c>
      <c r="BH6" s="884" t="s">
        <v>84</v>
      </c>
      <c r="BI6" s="884" t="s">
        <v>85</v>
      </c>
      <c r="BJ6" s="884" t="s">
        <v>86</v>
      </c>
      <c r="BK6" s="884" t="s">
        <v>87</v>
      </c>
      <c r="BL6" s="884" t="s">
        <v>88</v>
      </c>
      <c r="BM6" s="884" t="s">
        <v>89</v>
      </c>
      <c r="BN6" s="884" t="s">
        <v>90</v>
      </c>
      <c r="BO6" s="884" t="s">
        <v>91</v>
      </c>
      <c r="BP6" s="884" t="s">
        <v>92</v>
      </c>
      <c r="BQ6" s="884" t="s">
        <v>93</v>
      </c>
      <c r="BR6" s="884" t="s">
        <v>94</v>
      </c>
      <c r="BS6" s="884" t="s">
        <v>95</v>
      </c>
      <c r="BT6" s="884" t="s">
        <v>96</v>
      </c>
      <c r="BU6" s="884" t="s">
        <v>97</v>
      </c>
      <c r="BV6" s="884" t="s">
        <v>98</v>
      </c>
      <c r="BW6" s="884" t="s">
        <v>99</v>
      </c>
      <c r="BX6" s="884" t="s">
        <v>100</v>
      </c>
      <c r="BY6" s="884" t="s">
        <v>101</v>
      </c>
      <c r="BZ6" s="884" t="s">
        <v>102</v>
      </c>
      <c r="CA6" s="884" t="s">
        <v>103</v>
      </c>
    </row>
    <row r="7" spans="1:79" ht="15" customHeight="1">
      <c r="A7" s="10">
        <v>1801</v>
      </c>
      <c r="B7" s="31" t="s">
        <v>4</v>
      </c>
      <c r="C7" s="878">
        <v>21921</v>
      </c>
      <c r="D7" s="858">
        <v>3989</v>
      </c>
      <c r="E7" s="858">
        <v>17932</v>
      </c>
      <c r="F7" s="858">
        <v>3415</v>
      </c>
      <c r="G7" s="858">
        <v>11317</v>
      </c>
      <c r="H7" s="858">
        <v>3200</v>
      </c>
      <c r="I7" s="858">
        <v>963</v>
      </c>
      <c r="J7" s="858">
        <v>183</v>
      </c>
      <c r="K7" s="858">
        <v>205</v>
      </c>
      <c r="L7" s="858">
        <v>192</v>
      </c>
      <c r="M7" s="858">
        <v>181</v>
      </c>
      <c r="N7" s="858">
        <v>202</v>
      </c>
      <c r="O7" s="858">
        <v>1123</v>
      </c>
      <c r="P7" s="858">
        <v>205</v>
      </c>
      <c r="Q7" s="858">
        <v>218</v>
      </c>
      <c r="R7" s="858">
        <v>233</v>
      </c>
      <c r="S7" s="858">
        <v>238</v>
      </c>
      <c r="T7" s="858">
        <v>229</v>
      </c>
      <c r="U7" s="858">
        <v>1115</v>
      </c>
      <c r="V7" s="858">
        <v>218</v>
      </c>
      <c r="W7" s="858">
        <v>227</v>
      </c>
      <c r="X7" s="858">
        <v>235</v>
      </c>
      <c r="Y7" s="858">
        <v>219</v>
      </c>
      <c r="Z7" s="858">
        <v>216</v>
      </c>
      <c r="AA7" s="858">
        <v>996</v>
      </c>
      <c r="AB7" s="858">
        <v>221</v>
      </c>
      <c r="AC7" s="858">
        <v>206</v>
      </c>
      <c r="AD7" s="858">
        <v>183</v>
      </c>
      <c r="AE7" s="858">
        <v>178</v>
      </c>
      <c r="AF7" s="858">
        <v>208</v>
      </c>
      <c r="AG7" s="858">
        <v>1571</v>
      </c>
      <c r="AH7" s="858">
        <v>249</v>
      </c>
      <c r="AI7" s="858">
        <v>309</v>
      </c>
      <c r="AJ7" s="858">
        <v>327</v>
      </c>
      <c r="AK7" s="858">
        <v>322</v>
      </c>
      <c r="AL7" s="858">
        <v>364</v>
      </c>
      <c r="AM7" s="858">
        <v>1636</v>
      </c>
      <c r="AN7" s="858">
        <v>352</v>
      </c>
      <c r="AO7" s="858">
        <v>310</v>
      </c>
      <c r="AP7" s="858">
        <v>329</v>
      </c>
      <c r="AQ7" s="858">
        <v>327</v>
      </c>
      <c r="AR7" s="858">
        <v>318</v>
      </c>
      <c r="AS7" s="858">
        <v>1863</v>
      </c>
      <c r="AT7" s="858">
        <v>1786</v>
      </c>
      <c r="AU7" s="858">
        <v>1591</v>
      </c>
      <c r="AV7" s="858">
        <v>1368</v>
      </c>
      <c r="AW7" s="858">
        <v>1401</v>
      </c>
      <c r="AX7" s="858">
        <v>1730</v>
      </c>
      <c r="AY7" s="858">
        <v>1578</v>
      </c>
      <c r="AZ7" s="858">
        <v>1214</v>
      </c>
      <c r="BA7" s="858">
        <v>655</v>
      </c>
      <c r="BB7" s="858">
        <v>545</v>
      </c>
      <c r="BC7" s="858">
        <v>456</v>
      </c>
      <c r="BD7" s="858">
        <v>330</v>
      </c>
      <c r="BE7" s="858">
        <v>3811</v>
      </c>
      <c r="BF7" s="858">
        <v>18110</v>
      </c>
      <c r="BG7" s="858">
        <v>14123</v>
      </c>
      <c r="BH7" s="858">
        <v>7555</v>
      </c>
      <c r="BI7" s="858">
        <v>6568</v>
      </c>
      <c r="BJ7" s="858">
        <v>8833</v>
      </c>
      <c r="BK7" s="858">
        <v>5290</v>
      </c>
      <c r="BL7" s="858">
        <v>3029</v>
      </c>
      <c r="BM7" s="858">
        <v>2261</v>
      </c>
      <c r="BN7" s="858">
        <v>3987</v>
      </c>
      <c r="BO7" s="858">
        <v>1355</v>
      </c>
      <c r="BP7" s="858">
        <v>2632</v>
      </c>
      <c r="BQ7" s="858">
        <v>21921</v>
      </c>
      <c r="BR7" s="858">
        <v>3201</v>
      </c>
      <c r="BS7" s="858">
        <v>15520</v>
      </c>
      <c r="BT7" s="858">
        <v>3200</v>
      </c>
      <c r="BU7" s="858">
        <v>5188</v>
      </c>
      <c r="BV7" s="858">
        <v>806</v>
      </c>
      <c r="BW7" s="858">
        <v>1380</v>
      </c>
      <c r="BX7" s="858">
        <v>656</v>
      </c>
      <c r="BY7" s="858">
        <v>567</v>
      </c>
      <c r="BZ7" s="858">
        <v>1779</v>
      </c>
      <c r="CA7" s="858">
        <v>5286</v>
      </c>
    </row>
    <row r="8" spans="1:79">
      <c r="A8" s="10">
        <v>1802</v>
      </c>
      <c r="B8" s="31" t="s">
        <v>111</v>
      </c>
      <c r="C8" s="878">
        <v>65956</v>
      </c>
      <c r="D8" s="858">
        <v>13743</v>
      </c>
      <c r="E8" s="858">
        <v>52213</v>
      </c>
      <c r="F8" s="858">
        <v>10772</v>
      </c>
      <c r="G8" s="858">
        <v>31429</v>
      </c>
      <c r="H8" s="858">
        <v>10012</v>
      </c>
      <c r="I8" s="858">
        <v>3350</v>
      </c>
      <c r="J8" s="858">
        <v>682</v>
      </c>
      <c r="K8" s="858">
        <v>651</v>
      </c>
      <c r="L8" s="858">
        <v>642</v>
      </c>
      <c r="M8" s="858">
        <v>673</v>
      </c>
      <c r="N8" s="858">
        <v>702</v>
      </c>
      <c r="O8" s="858">
        <v>3730</v>
      </c>
      <c r="P8" s="858">
        <v>699</v>
      </c>
      <c r="Q8" s="858">
        <v>710</v>
      </c>
      <c r="R8" s="858">
        <v>773</v>
      </c>
      <c r="S8" s="858">
        <v>798</v>
      </c>
      <c r="T8" s="858">
        <v>750</v>
      </c>
      <c r="U8" s="858">
        <v>3584</v>
      </c>
      <c r="V8" s="858">
        <v>697</v>
      </c>
      <c r="W8" s="858">
        <v>705</v>
      </c>
      <c r="X8" s="858">
        <v>714</v>
      </c>
      <c r="Y8" s="858">
        <v>720</v>
      </c>
      <c r="Z8" s="858">
        <v>748</v>
      </c>
      <c r="AA8" s="858">
        <v>3869</v>
      </c>
      <c r="AB8" s="858">
        <v>773</v>
      </c>
      <c r="AC8" s="858">
        <v>770</v>
      </c>
      <c r="AD8" s="858">
        <v>766</v>
      </c>
      <c r="AE8" s="858">
        <v>770</v>
      </c>
      <c r="AF8" s="858">
        <v>790</v>
      </c>
      <c r="AG8" s="858">
        <v>4592</v>
      </c>
      <c r="AH8" s="858">
        <v>835</v>
      </c>
      <c r="AI8" s="858">
        <v>872</v>
      </c>
      <c r="AJ8" s="858">
        <v>894</v>
      </c>
      <c r="AK8" s="858">
        <v>950</v>
      </c>
      <c r="AL8" s="858">
        <v>1041</v>
      </c>
      <c r="AM8" s="858">
        <v>5390</v>
      </c>
      <c r="AN8" s="858">
        <v>1086</v>
      </c>
      <c r="AO8" s="858">
        <v>1072</v>
      </c>
      <c r="AP8" s="858">
        <v>1075</v>
      </c>
      <c r="AQ8" s="858">
        <v>1104</v>
      </c>
      <c r="AR8" s="858">
        <v>1053</v>
      </c>
      <c r="AS8" s="858">
        <v>5116</v>
      </c>
      <c r="AT8" s="858">
        <v>4999</v>
      </c>
      <c r="AU8" s="858">
        <v>4765</v>
      </c>
      <c r="AV8" s="858">
        <v>4185</v>
      </c>
      <c r="AW8" s="858">
        <v>4096</v>
      </c>
      <c r="AX8" s="858">
        <v>4330</v>
      </c>
      <c r="AY8" s="858">
        <v>3938</v>
      </c>
      <c r="AZ8" s="858">
        <v>3260</v>
      </c>
      <c r="BA8" s="858">
        <v>2130</v>
      </c>
      <c r="BB8" s="858">
        <v>1812</v>
      </c>
      <c r="BC8" s="858">
        <v>1498</v>
      </c>
      <c r="BD8" s="858">
        <v>1312</v>
      </c>
      <c r="BE8" s="858">
        <v>12973</v>
      </c>
      <c r="BF8" s="858">
        <v>52983</v>
      </c>
      <c r="BG8" s="858">
        <v>40968</v>
      </c>
      <c r="BH8" s="858">
        <v>21934</v>
      </c>
      <c r="BI8" s="858">
        <v>19034</v>
      </c>
      <c r="BJ8" s="858">
        <v>26422</v>
      </c>
      <c r="BK8" s="858">
        <v>14546</v>
      </c>
      <c r="BL8" s="858">
        <v>8379</v>
      </c>
      <c r="BM8" s="858">
        <v>6167</v>
      </c>
      <c r="BN8" s="858">
        <v>12015</v>
      </c>
      <c r="BO8" s="858">
        <v>4028</v>
      </c>
      <c r="BP8" s="858">
        <v>7987</v>
      </c>
      <c r="BQ8" s="858">
        <v>65956</v>
      </c>
      <c r="BR8" s="858">
        <v>10664</v>
      </c>
      <c r="BS8" s="858">
        <v>45280</v>
      </c>
      <c r="BT8" s="858">
        <v>10012</v>
      </c>
      <c r="BU8" s="858">
        <v>17150</v>
      </c>
      <c r="BV8" s="858">
        <v>2784</v>
      </c>
      <c r="BW8" s="858">
        <v>4437</v>
      </c>
      <c r="BX8" s="858">
        <v>2241</v>
      </c>
      <c r="BY8" s="858">
        <v>2306</v>
      </c>
      <c r="BZ8" s="858">
        <v>5382</v>
      </c>
      <c r="CA8" s="858">
        <v>16111</v>
      </c>
    </row>
    <row r="9" spans="1:79">
      <c r="A9" s="10">
        <v>1803</v>
      </c>
      <c r="B9" s="31" t="s">
        <v>112</v>
      </c>
      <c r="C9" s="878">
        <v>135376</v>
      </c>
      <c r="D9" s="858">
        <v>27610</v>
      </c>
      <c r="E9" s="858">
        <v>107766</v>
      </c>
      <c r="F9" s="858">
        <v>21617</v>
      </c>
      <c r="G9" s="858">
        <v>66380</v>
      </c>
      <c r="H9" s="858">
        <v>19769</v>
      </c>
      <c r="I9" s="858">
        <v>6798</v>
      </c>
      <c r="J9" s="858">
        <v>1421</v>
      </c>
      <c r="K9" s="858">
        <v>1347</v>
      </c>
      <c r="L9" s="858">
        <v>1351</v>
      </c>
      <c r="M9" s="858">
        <v>1321</v>
      </c>
      <c r="N9" s="858">
        <v>1358</v>
      </c>
      <c r="O9" s="858">
        <v>7738</v>
      </c>
      <c r="P9" s="858">
        <v>1479</v>
      </c>
      <c r="Q9" s="858">
        <v>1562</v>
      </c>
      <c r="R9" s="858">
        <v>1608</v>
      </c>
      <c r="S9" s="858">
        <v>1586</v>
      </c>
      <c r="T9" s="858">
        <v>1503</v>
      </c>
      <c r="U9" s="858">
        <v>7053</v>
      </c>
      <c r="V9" s="858">
        <v>1446</v>
      </c>
      <c r="W9" s="858">
        <v>1398</v>
      </c>
      <c r="X9" s="858">
        <v>1405</v>
      </c>
      <c r="Y9" s="858">
        <v>1404</v>
      </c>
      <c r="Z9" s="858">
        <v>1400</v>
      </c>
      <c r="AA9" s="858">
        <v>7576</v>
      </c>
      <c r="AB9" s="858">
        <v>1475</v>
      </c>
      <c r="AC9" s="858">
        <v>1482</v>
      </c>
      <c r="AD9" s="858">
        <v>1505</v>
      </c>
      <c r="AE9" s="858">
        <v>1559</v>
      </c>
      <c r="AF9" s="858">
        <v>1555</v>
      </c>
      <c r="AG9" s="858">
        <v>9034</v>
      </c>
      <c r="AH9" s="858">
        <v>1611</v>
      </c>
      <c r="AI9" s="858">
        <v>1683</v>
      </c>
      <c r="AJ9" s="858">
        <v>1780</v>
      </c>
      <c r="AK9" s="858">
        <v>1907</v>
      </c>
      <c r="AL9" s="858">
        <v>2053</v>
      </c>
      <c r="AM9" s="858">
        <v>11028</v>
      </c>
      <c r="AN9" s="858">
        <v>2191</v>
      </c>
      <c r="AO9" s="858">
        <v>2246</v>
      </c>
      <c r="AP9" s="858">
        <v>2218</v>
      </c>
      <c r="AQ9" s="858">
        <v>2186</v>
      </c>
      <c r="AR9" s="858">
        <v>2187</v>
      </c>
      <c r="AS9" s="858">
        <v>11433</v>
      </c>
      <c r="AT9" s="858">
        <v>10642</v>
      </c>
      <c r="AU9" s="858">
        <v>9527</v>
      </c>
      <c r="AV9" s="858">
        <v>8603</v>
      </c>
      <c r="AW9" s="858">
        <v>8726</v>
      </c>
      <c r="AX9" s="858">
        <v>9211</v>
      </c>
      <c r="AY9" s="858">
        <v>8238</v>
      </c>
      <c r="AZ9" s="858">
        <v>6618</v>
      </c>
      <c r="BA9" s="858">
        <v>4175</v>
      </c>
      <c r="BB9" s="858">
        <v>3712</v>
      </c>
      <c r="BC9" s="858">
        <v>2960</v>
      </c>
      <c r="BD9" s="858">
        <v>2304</v>
      </c>
      <c r="BE9" s="858">
        <v>26051</v>
      </c>
      <c r="BF9" s="858">
        <v>109325</v>
      </c>
      <c r="BG9" s="858">
        <v>85270</v>
      </c>
      <c r="BH9" s="858">
        <v>45683</v>
      </c>
      <c r="BI9" s="858">
        <v>39587</v>
      </c>
      <c r="BJ9" s="858">
        <v>54778</v>
      </c>
      <c r="BK9" s="858">
        <v>30492</v>
      </c>
      <c r="BL9" s="858">
        <v>17303</v>
      </c>
      <c r="BM9" s="858">
        <v>13189</v>
      </c>
      <c r="BN9" s="858">
        <v>24055</v>
      </c>
      <c r="BO9" s="858">
        <v>7920</v>
      </c>
      <c r="BP9" s="858">
        <v>16135</v>
      </c>
      <c r="BQ9" s="858">
        <v>135376</v>
      </c>
      <c r="BR9" s="858">
        <v>21589</v>
      </c>
      <c r="BS9" s="858">
        <v>94018</v>
      </c>
      <c r="BT9" s="858">
        <v>19769</v>
      </c>
      <c r="BU9" s="858">
        <v>34080</v>
      </c>
      <c r="BV9" s="858">
        <v>5720</v>
      </c>
      <c r="BW9" s="858">
        <v>8946</v>
      </c>
      <c r="BX9" s="858">
        <v>4279</v>
      </c>
      <c r="BY9" s="858">
        <v>4546</v>
      </c>
      <c r="BZ9" s="858">
        <v>10589</v>
      </c>
      <c r="CA9" s="858">
        <v>32759</v>
      </c>
    </row>
    <row r="10" spans="1:79">
      <c r="A10" s="10">
        <v>1804</v>
      </c>
      <c r="B10" s="31" t="s">
        <v>113</v>
      </c>
      <c r="C10" s="878">
        <v>121186</v>
      </c>
      <c r="D10" s="858">
        <v>23670</v>
      </c>
      <c r="E10" s="858">
        <v>97516</v>
      </c>
      <c r="F10" s="858">
        <v>19217</v>
      </c>
      <c r="G10" s="858">
        <v>59650</v>
      </c>
      <c r="H10" s="858">
        <v>18649</v>
      </c>
      <c r="I10" s="858">
        <v>5706</v>
      </c>
      <c r="J10" s="858">
        <v>1119</v>
      </c>
      <c r="K10" s="858">
        <v>1125</v>
      </c>
      <c r="L10" s="858">
        <v>1152</v>
      </c>
      <c r="M10" s="858">
        <v>1144</v>
      </c>
      <c r="N10" s="858">
        <v>1166</v>
      </c>
      <c r="O10" s="858">
        <v>6380</v>
      </c>
      <c r="P10" s="858">
        <v>1195</v>
      </c>
      <c r="Q10" s="858">
        <v>1222</v>
      </c>
      <c r="R10" s="858">
        <v>1305</v>
      </c>
      <c r="S10" s="858">
        <v>1360</v>
      </c>
      <c r="T10" s="858">
        <v>1298</v>
      </c>
      <c r="U10" s="858">
        <v>6004</v>
      </c>
      <c r="V10" s="858">
        <v>1224</v>
      </c>
      <c r="W10" s="858">
        <v>1167</v>
      </c>
      <c r="X10" s="858">
        <v>1175</v>
      </c>
      <c r="Y10" s="858">
        <v>1206</v>
      </c>
      <c r="Z10" s="858">
        <v>1232</v>
      </c>
      <c r="AA10" s="858">
        <v>7088</v>
      </c>
      <c r="AB10" s="858">
        <v>1281</v>
      </c>
      <c r="AC10" s="858">
        <v>1337</v>
      </c>
      <c r="AD10" s="858">
        <v>1455</v>
      </c>
      <c r="AE10" s="858">
        <v>1507</v>
      </c>
      <c r="AF10" s="858">
        <v>1508</v>
      </c>
      <c r="AG10" s="858">
        <v>8172</v>
      </c>
      <c r="AH10" s="858">
        <v>1537</v>
      </c>
      <c r="AI10" s="858">
        <v>1544</v>
      </c>
      <c r="AJ10" s="858">
        <v>1598</v>
      </c>
      <c r="AK10" s="858">
        <v>1674</v>
      </c>
      <c r="AL10" s="858">
        <v>1819</v>
      </c>
      <c r="AM10" s="858">
        <v>9537</v>
      </c>
      <c r="AN10" s="858">
        <v>1914</v>
      </c>
      <c r="AO10" s="858">
        <v>1886</v>
      </c>
      <c r="AP10" s="858">
        <v>1909</v>
      </c>
      <c r="AQ10" s="858">
        <v>1908</v>
      </c>
      <c r="AR10" s="858">
        <v>1920</v>
      </c>
      <c r="AS10" s="858">
        <v>9995</v>
      </c>
      <c r="AT10" s="858">
        <v>9516</v>
      </c>
      <c r="AU10" s="858">
        <v>8619</v>
      </c>
      <c r="AV10" s="858">
        <v>7699</v>
      </c>
      <c r="AW10" s="858">
        <v>7478</v>
      </c>
      <c r="AX10" s="858">
        <v>8269</v>
      </c>
      <c r="AY10" s="858">
        <v>8074</v>
      </c>
      <c r="AZ10" s="858">
        <v>6559</v>
      </c>
      <c r="BA10" s="858">
        <v>4009</v>
      </c>
      <c r="BB10" s="858">
        <v>3287</v>
      </c>
      <c r="BC10" s="858">
        <v>2637</v>
      </c>
      <c r="BD10" s="858">
        <v>2157</v>
      </c>
      <c r="BE10" s="858">
        <v>22163</v>
      </c>
      <c r="BF10" s="858">
        <v>99023</v>
      </c>
      <c r="BG10" s="858">
        <v>76099</v>
      </c>
      <c r="BH10" s="858">
        <v>40557</v>
      </c>
      <c r="BI10" s="858">
        <v>35542</v>
      </c>
      <c r="BJ10" s="858">
        <v>48854</v>
      </c>
      <c r="BK10" s="858">
        <v>27245</v>
      </c>
      <c r="BL10" s="858">
        <v>15480</v>
      </c>
      <c r="BM10" s="858">
        <v>11765</v>
      </c>
      <c r="BN10" s="858">
        <v>22924</v>
      </c>
      <c r="BO10" s="858">
        <v>7340</v>
      </c>
      <c r="BP10" s="858">
        <v>15584</v>
      </c>
      <c r="BQ10" s="858">
        <v>121186</v>
      </c>
      <c r="BR10" s="858">
        <v>18090</v>
      </c>
      <c r="BS10" s="858">
        <v>84447</v>
      </c>
      <c r="BT10" s="858">
        <v>18649</v>
      </c>
      <c r="BU10" s="858">
        <v>29954</v>
      </c>
      <c r="BV10" s="858">
        <v>4727</v>
      </c>
      <c r="BW10" s="858">
        <v>7529</v>
      </c>
      <c r="BX10" s="858">
        <v>3719</v>
      </c>
      <c r="BY10" s="858">
        <v>4299</v>
      </c>
      <c r="BZ10" s="858">
        <v>9680</v>
      </c>
      <c r="CA10" s="858">
        <v>29645</v>
      </c>
    </row>
    <row r="11" spans="1:79">
      <c r="A11" s="10">
        <v>1805</v>
      </c>
      <c r="B11" s="31" t="s">
        <v>114</v>
      </c>
      <c r="C11" s="878">
        <v>114292</v>
      </c>
      <c r="D11" s="858">
        <v>21313</v>
      </c>
      <c r="E11" s="858">
        <v>92979</v>
      </c>
      <c r="F11" s="858">
        <v>17811</v>
      </c>
      <c r="G11" s="858">
        <v>57102</v>
      </c>
      <c r="H11" s="858">
        <v>18066</v>
      </c>
      <c r="I11" s="858">
        <v>4881</v>
      </c>
      <c r="J11" s="858">
        <v>944</v>
      </c>
      <c r="K11" s="858">
        <v>928</v>
      </c>
      <c r="L11" s="858">
        <v>938</v>
      </c>
      <c r="M11" s="858">
        <v>996</v>
      </c>
      <c r="N11" s="858">
        <v>1075</v>
      </c>
      <c r="O11" s="858">
        <v>5840</v>
      </c>
      <c r="P11" s="858">
        <v>1132</v>
      </c>
      <c r="Q11" s="858">
        <v>1163</v>
      </c>
      <c r="R11" s="858">
        <v>1197</v>
      </c>
      <c r="S11" s="858">
        <v>1182</v>
      </c>
      <c r="T11" s="858">
        <v>1166</v>
      </c>
      <c r="U11" s="858">
        <v>5652</v>
      </c>
      <c r="V11" s="858">
        <v>1131</v>
      </c>
      <c r="W11" s="858">
        <v>1160</v>
      </c>
      <c r="X11" s="858">
        <v>1162</v>
      </c>
      <c r="Y11" s="858">
        <v>1100</v>
      </c>
      <c r="Z11" s="858">
        <v>1099</v>
      </c>
      <c r="AA11" s="858">
        <v>6265</v>
      </c>
      <c r="AB11" s="858">
        <v>1142</v>
      </c>
      <c r="AC11" s="858">
        <v>1217</v>
      </c>
      <c r="AD11" s="858">
        <v>1272</v>
      </c>
      <c r="AE11" s="858">
        <v>1309</v>
      </c>
      <c r="AF11" s="858">
        <v>1325</v>
      </c>
      <c r="AG11" s="858">
        <v>7543</v>
      </c>
      <c r="AH11" s="858">
        <v>1370</v>
      </c>
      <c r="AI11" s="858">
        <v>1443</v>
      </c>
      <c r="AJ11" s="858">
        <v>1469</v>
      </c>
      <c r="AK11" s="858">
        <v>1528</v>
      </c>
      <c r="AL11" s="858">
        <v>1733</v>
      </c>
      <c r="AM11" s="858">
        <v>8943</v>
      </c>
      <c r="AN11" s="858">
        <v>1856</v>
      </c>
      <c r="AO11" s="858">
        <v>1817</v>
      </c>
      <c r="AP11" s="858">
        <v>1794</v>
      </c>
      <c r="AQ11" s="858">
        <v>1753</v>
      </c>
      <c r="AR11" s="858">
        <v>1723</v>
      </c>
      <c r="AS11" s="858">
        <v>9011</v>
      </c>
      <c r="AT11" s="858">
        <v>8824</v>
      </c>
      <c r="AU11" s="858">
        <v>8342</v>
      </c>
      <c r="AV11" s="858">
        <v>7693</v>
      </c>
      <c r="AW11" s="858">
        <v>7783</v>
      </c>
      <c r="AX11" s="858">
        <v>8021</v>
      </c>
      <c r="AY11" s="858">
        <v>7428</v>
      </c>
      <c r="AZ11" s="858">
        <v>6002</v>
      </c>
      <c r="BA11" s="858">
        <v>3672</v>
      </c>
      <c r="BB11" s="858">
        <v>3431</v>
      </c>
      <c r="BC11" s="858">
        <v>2705</v>
      </c>
      <c r="BD11" s="858">
        <v>2256</v>
      </c>
      <c r="BE11" s="858">
        <v>20004</v>
      </c>
      <c r="BF11" s="858">
        <v>94288</v>
      </c>
      <c r="BG11" s="858">
        <v>72431</v>
      </c>
      <c r="BH11" s="858">
        <v>38834</v>
      </c>
      <c r="BI11" s="858">
        <v>33597</v>
      </c>
      <c r="BJ11" s="858">
        <v>45297</v>
      </c>
      <c r="BK11" s="858">
        <v>27134</v>
      </c>
      <c r="BL11" s="858">
        <v>15511</v>
      </c>
      <c r="BM11" s="858">
        <v>11623</v>
      </c>
      <c r="BN11" s="858">
        <v>21857</v>
      </c>
      <c r="BO11" s="858">
        <v>7022</v>
      </c>
      <c r="BP11" s="858">
        <v>14835</v>
      </c>
      <c r="BQ11" s="858">
        <v>114292</v>
      </c>
      <c r="BR11" s="858">
        <v>16373</v>
      </c>
      <c r="BS11" s="858">
        <v>79853</v>
      </c>
      <c r="BT11" s="858">
        <v>18066</v>
      </c>
      <c r="BU11" s="858">
        <v>27371</v>
      </c>
      <c r="BV11" s="858">
        <v>4366</v>
      </c>
      <c r="BW11" s="858">
        <v>6998</v>
      </c>
      <c r="BX11" s="858">
        <v>3341</v>
      </c>
      <c r="BY11" s="858">
        <v>3798</v>
      </c>
      <c r="BZ11" s="858">
        <v>8868</v>
      </c>
      <c r="CA11" s="858">
        <v>27539</v>
      </c>
    </row>
    <row r="12" spans="1:79">
      <c r="A12" s="10">
        <v>1806</v>
      </c>
      <c r="B12" s="31" t="s">
        <v>115</v>
      </c>
      <c r="C12" s="878">
        <v>62439</v>
      </c>
      <c r="D12" s="858">
        <v>12317</v>
      </c>
      <c r="E12" s="858">
        <v>50122</v>
      </c>
      <c r="F12" s="858">
        <v>10466</v>
      </c>
      <c r="G12" s="858">
        <v>30555</v>
      </c>
      <c r="H12" s="858">
        <v>9101</v>
      </c>
      <c r="I12" s="858">
        <v>2798</v>
      </c>
      <c r="J12" s="858">
        <v>596</v>
      </c>
      <c r="K12" s="858">
        <v>532</v>
      </c>
      <c r="L12" s="858">
        <v>541</v>
      </c>
      <c r="M12" s="858">
        <v>552</v>
      </c>
      <c r="N12" s="858">
        <v>577</v>
      </c>
      <c r="O12" s="858">
        <v>3278</v>
      </c>
      <c r="P12" s="858">
        <v>598</v>
      </c>
      <c r="Q12" s="858">
        <v>624</v>
      </c>
      <c r="R12" s="858">
        <v>677</v>
      </c>
      <c r="S12" s="858">
        <v>694</v>
      </c>
      <c r="T12" s="858">
        <v>685</v>
      </c>
      <c r="U12" s="858">
        <v>3311</v>
      </c>
      <c r="V12" s="858">
        <v>658</v>
      </c>
      <c r="W12" s="858">
        <v>641</v>
      </c>
      <c r="X12" s="858">
        <v>656</v>
      </c>
      <c r="Y12" s="858">
        <v>659</v>
      </c>
      <c r="Z12" s="858">
        <v>697</v>
      </c>
      <c r="AA12" s="858">
        <v>3707</v>
      </c>
      <c r="AB12" s="858">
        <v>728</v>
      </c>
      <c r="AC12" s="858">
        <v>709</v>
      </c>
      <c r="AD12" s="858">
        <v>741</v>
      </c>
      <c r="AE12" s="858">
        <v>752</v>
      </c>
      <c r="AF12" s="858">
        <v>777</v>
      </c>
      <c r="AG12" s="858">
        <v>4577</v>
      </c>
      <c r="AH12" s="858">
        <v>811</v>
      </c>
      <c r="AI12" s="858">
        <v>857</v>
      </c>
      <c r="AJ12" s="858">
        <v>909</v>
      </c>
      <c r="AK12" s="858">
        <v>965</v>
      </c>
      <c r="AL12" s="858">
        <v>1035</v>
      </c>
      <c r="AM12" s="858">
        <v>5112</v>
      </c>
      <c r="AN12" s="858">
        <v>1068</v>
      </c>
      <c r="AO12" s="858">
        <v>1032</v>
      </c>
      <c r="AP12" s="858">
        <v>1024</v>
      </c>
      <c r="AQ12" s="858">
        <v>1012</v>
      </c>
      <c r="AR12" s="858">
        <v>976</v>
      </c>
      <c r="AS12" s="858">
        <v>5183</v>
      </c>
      <c r="AT12" s="858">
        <v>4881</v>
      </c>
      <c r="AU12" s="858">
        <v>4712</v>
      </c>
      <c r="AV12" s="858">
        <v>4295</v>
      </c>
      <c r="AW12" s="858">
        <v>4106</v>
      </c>
      <c r="AX12" s="858">
        <v>3969</v>
      </c>
      <c r="AY12" s="858">
        <v>3409</v>
      </c>
      <c r="AZ12" s="858">
        <v>2887</v>
      </c>
      <c r="BA12" s="858">
        <v>1962</v>
      </c>
      <c r="BB12" s="858">
        <v>1631</v>
      </c>
      <c r="BC12" s="858">
        <v>1403</v>
      </c>
      <c r="BD12" s="858">
        <v>1218</v>
      </c>
      <c r="BE12" s="858">
        <v>11565</v>
      </c>
      <c r="BF12" s="858">
        <v>50874</v>
      </c>
      <c r="BG12" s="858">
        <v>40048</v>
      </c>
      <c r="BH12" s="858">
        <v>21402</v>
      </c>
      <c r="BI12" s="858">
        <v>18646</v>
      </c>
      <c r="BJ12" s="858">
        <v>25994</v>
      </c>
      <c r="BK12" s="858">
        <v>14054</v>
      </c>
      <c r="BL12" s="858">
        <v>8051</v>
      </c>
      <c r="BM12" s="858">
        <v>6003</v>
      </c>
      <c r="BN12" s="858">
        <v>10826</v>
      </c>
      <c r="BO12" s="858">
        <v>3677</v>
      </c>
      <c r="BP12" s="858">
        <v>7149</v>
      </c>
      <c r="BQ12" s="858">
        <v>62439</v>
      </c>
      <c r="BR12" s="858">
        <v>9387</v>
      </c>
      <c r="BS12" s="858">
        <v>43951</v>
      </c>
      <c r="BT12" s="858">
        <v>9101</v>
      </c>
      <c r="BU12" s="858">
        <v>16002</v>
      </c>
      <c r="BV12" s="858">
        <v>2351</v>
      </c>
      <c r="BW12" s="858">
        <v>4011</v>
      </c>
      <c r="BX12" s="858">
        <v>2084</v>
      </c>
      <c r="BY12" s="858">
        <v>2202</v>
      </c>
      <c r="BZ12" s="858">
        <v>5354</v>
      </c>
      <c r="CA12" s="858">
        <v>15799</v>
      </c>
    </row>
    <row r="13" spans="1:79">
      <c r="A13" s="10">
        <v>1807</v>
      </c>
      <c r="B13" s="31" t="s">
        <v>116</v>
      </c>
      <c r="C13" s="878">
        <v>112378</v>
      </c>
      <c r="D13" s="858">
        <v>22974</v>
      </c>
      <c r="E13" s="858">
        <v>89404</v>
      </c>
      <c r="F13" s="858">
        <v>17323</v>
      </c>
      <c r="G13" s="858">
        <v>54544</v>
      </c>
      <c r="H13" s="858">
        <v>17537</v>
      </c>
      <c r="I13" s="858">
        <v>5553</v>
      </c>
      <c r="J13" s="858">
        <v>1140</v>
      </c>
      <c r="K13" s="858">
        <v>1077</v>
      </c>
      <c r="L13" s="858">
        <v>1080</v>
      </c>
      <c r="M13" s="858">
        <v>1110</v>
      </c>
      <c r="N13" s="858">
        <v>1146</v>
      </c>
      <c r="O13" s="858">
        <v>6217</v>
      </c>
      <c r="P13" s="858">
        <v>1163</v>
      </c>
      <c r="Q13" s="858">
        <v>1201</v>
      </c>
      <c r="R13" s="858">
        <v>1248</v>
      </c>
      <c r="S13" s="858">
        <v>1308</v>
      </c>
      <c r="T13" s="858">
        <v>1297</v>
      </c>
      <c r="U13" s="858">
        <v>5813</v>
      </c>
      <c r="V13" s="858">
        <v>1238</v>
      </c>
      <c r="W13" s="858">
        <v>1187</v>
      </c>
      <c r="X13" s="858">
        <v>1138</v>
      </c>
      <c r="Y13" s="858">
        <v>1110</v>
      </c>
      <c r="Z13" s="858">
        <v>1140</v>
      </c>
      <c r="AA13" s="858">
        <v>6838</v>
      </c>
      <c r="AB13" s="858">
        <v>1202</v>
      </c>
      <c r="AC13" s="858">
        <v>1328</v>
      </c>
      <c r="AD13" s="858">
        <v>1422</v>
      </c>
      <c r="AE13" s="858">
        <v>1439</v>
      </c>
      <c r="AF13" s="858">
        <v>1447</v>
      </c>
      <c r="AG13" s="858">
        <v>7381</v>
      </c>
      <c r="AH13" s="858">
        <v>1409</v>
      </c>
      <c r="AI13" s="858">
        <v>1413</v>
      </c>
      <c r="AJ13" s="858">
        <v>1451</v>
      </c>
      <c r="AK13" s="858">
        <v>1484</v>
      </c>
      <c r="AL13" s="858">
        <v>1624</v>
      </c>
      <c r="AM13" s="858">
        <v>8495</v>
      </c>
      <c r="AN13" s="858">
        <v>1725</v>
      </c>
      <c r="AO13" s="858">
        <v>1698</v>
      </c>
      <c r="AP13" s="858">
        <v>1717</v>
      </c>
      <c r="AQ13" s="858">
        <v>1701</v>
      </c>
      <c r="AR13" s="858">
        <v>1654</v>
      </c>
      <c r="AS13" s="858">
        <v>8690</v>
      </c>
      <c r="AT13" s="858">
        <v>8604</v>
      </c>
      <c r="AU13" s="858">
        <v>8092</v>
      </c>
      <c r="AV13" s="858">
        <v>7356</v>
      </c>
      <c r="AW13" s="858">
        <v>7220</v>
      </c>
      <c r="AX13" s="858">
        <v>7527</v>
      </c>
      <c r="AY13" s="858">
        <v>7055</v>
      </c>
      <c r="AZ13" s="858">
        <v>5921</v>
      </c>
      <c r="BA13" s="858">
        <v>3565</v>
      </c>
      <c r="BB13" s="858">
        <v>3172</v>
      </c>
      <c r="BC13" s="858">
        <v>2606</v>
      </c>
      <c r="BD13" s="858">
        <v>2273</v>
      </c>
      <c r="BE13" s="858">
        <v>21535</v>
      </c>
      <c r="BF13" s="858">
        <v>90843</v>
      </c>
      <c r="BG13" s="858">
        <v>69697</v>
      </c>
      <c r="BH13" s="858">
        <v>37339</v>
      </c>
      <c r="BI13" s="858">
        <v>32358</v>
      </c>
      <c r="BJ13" s="858">
        <v>44148</v>
      </c>
      <c r="BK13" s="858">
        <v>25549</v>
      </c>
      <c r="BL13" s="858">
        <v>14621</v>
      </c>
      <c r="BM13" s="858">
        <v>10928</v>
      </c>
      <c r="BN13" s="858">
        <v>21146</v>
      </c>
      <c r="BO13" s="858">
        <v>6851</v>
      </c>
      <c r="BP13" s="858">
        <v>14295</v>
      </c>
      <c r="BQ13" s="858">
        <v>112378</v>
      </c>
      <c r="BR13" s="858">
        <v>17583</v>
      </c>
      <c r="BS13" s="858">
        <v>77258</v>
      </c>
      <c r="BT13" s="858">
        <v>17537</v>
      </c>
      <c r="BU13" s="858">
        <v>28505</v>
      </c>
      <c r="BV13" s="858">
        <v>4620</v>
      </c>
      <c r="BW13" s="858">
        <v>7416</v>
      </c>
      <c r="BX13" s="858">
        <v>3452</v>
      </c>
      <c r="BY13" s="858">
        <v>4189</v>
      </c>
      <c r="BZ13" s="858">
        <v>8828</v>
      </c>
      <c r="CA13" s="858">
        <v>26887</v>
      </c>
    </row>
    <row r="14" spans="1:79">
      <c r="A14" s="10">
        <v>1808</v>
      </c>
      <c r="B14" s="31" t="s">
        <v>117</v>
      </c>
      <c r="C14" s="878">
        <v>69582</v>
      </c>
      <c r="D14" s="858">
        <v>13734</v>
      </c>
      <c r="E14" s="858">
        <v>55848</v>
      </c>
      <c r="F14" s="858">
        <v>11153</v>
      </c>
      <c r="G14" s="858">
        <v>34144</v>
      </c>
      <c r="H14" s="858">
        <v>10551</v>
      </c>
      <c r="I14" s="858">
        <v>3200</v>
      </c>
      <c r="J14" s="858">
        <v>652</v>
      </c>
      <c r="K14" s="858">
        <v>639</v>
      </c>
      <c r="L14" s="858">
        <v>618</v>
      </c>
      <c r="M14" s="858">
        <v>625</v>
      </c>
      <c r="N14" s="858">
        <v>666</v>
      </c>
      <c r="O14" s="858">
        <v>3623</v>
      </c>
      <c r="P14" s="858">
        <v>687</v>
      </c>
      <c r="Q14" s="858">
        <v>693</v>
      </c>
      <c r="R14" s="858">
        <v>725</v>
      </c>
      <c r="S14" s="858">
        <v>762</v>
      </c>
      <c r="T14" s="858">
        <v>756</v>
      </c>
      <c r="U14" s="858">
        <v>3656</v>
      </c>
      <c r="V14" s="858">
        <v>746</v>
      </c>
      <c r="W14" s="858">
        <v>728</v>
      </c>
      <c r="X14" s="858">
        <v>712</v>
      </c>
      <c r="Y14" s="858">
        <v>714</v>
      </c>
      <c r="Z14" s="858">
        <v>756</v>
      </c>
      <c r="AA14" s="858">
        <v>4145</v>
      </c>
      <c r="AB14" s="858">
        <v>788</v>
      </c>
      <c r="AC14" s="858">
        <v>803</v>
      </c>
      <c r="AD14" s="858">
        <v>815</v>
      </c>
      <c r="AE14" s="858">
        <v>849</v>
      </c>
      <c r="AF14" s="858">
        <v>890</v>
      </c>
      <c r="AG14" s="858">
        <v>4777</v>
      </c>
      <c r="AH14" s="858">
        <v>883</v>
      </c>
      <c r="AI14" s="858">
        <v>902</v>
      </c>
      <c r="AJ14" s="858">
        <v>936</v>
      </c>
      <c r="AK14" s="858">
        <v>973</v>
      </c>
      <c r="AL14" s="858">
        <v>1083</v>
      </c>
      <c r="AM14" s="858">
        <v>5486</v>
      </c>
      <c r="AN14" s="858">
        <v>1136</v>
      </c>
      <c r="AO14" s="858">
        <v>1141</v>
      </c>
      <c r="AP14" s="858">
        <v>1111</v>
      </c>
      <c r="AQ14" s="858">
        <v>1046</v>
      </c>
      <c r="AR14" s="858">
        <v>1052</v>
      </c>
      <c r="AS14" s="858">
        <v>5571</v>
      </c>
      <c r="AT14" s="858">
        <v>5398</v>
      </c>
      <c r="AU14" s="858">
        <v>5061</v>
      </c>
      <c r="AV14" s="858">
        <v>4628</v>
      </c>
      <c r="AW14" s="858">
        <v>4448</v>
      </c>
      <c r="AX14" s="858">
        <v>4622</v>
      </c>
      <c r="AY14" s="858">
        <v>4416</v>
      </c>
      <c r="AZ14" s="858">
        <v>3644</v>
      </c>
      <c r="BA14" s="858">
        <v>2210</v>
      </c>
      <c r="BB14" s="858">
        <v>1888</v>
      </c>
      <c r="BC14" s="858">
        <v>1541</v>
      </c>
      <c r="BD14" s="858">
        <v>1268</v>
      </c>
      <c r="BE14" s="858">
        <v>12885</v>
      </c>
      <c r="BF14" s="858">
        <v>56697</v>
      </c>
      <c r="BG14" s="858">
        <v>43889</v>
      </c>
      <c r="BH14" s="858">
        <v>23608</v>
      </c>
      <c r="BI14" s="858">
        <v>20281</v>
      </c>
      <c r="BJ14" s="858">
        <v>28032</v>
      </c>
      <c r="BK14" s="858">
        <v>15857</v>
      </c>
      <c r="BL14" s="858">
        <v>9059</v>
      </c>
      <c r="BM14" s="858">
        <v>6798</v>
      </c>
      <c r="BN14" s="858">
        <v>12808</v>
      </c>
      <c r="BO14" s="858">
        <v>4218</v>
      </c>
      <c r="BP14" s="858">
        <v>8590</v>
      </c>
      <c r="BQ14" s="858">
        <v>69582</v>
      </c>
      <c r="BR14" s="858">
        <v>10479</v>
      </c>
      <c r="BS14" s="858">
        <v>48552</v>
      </c>
      <c r="BT14" s="858">
        <v>10551</v>
      </c>
      <c r="BU14" s="858">
        <v>17492</v>
      </c>
      <c r="BV14" s="858">
        <v>2671</v>
      </c>
      <c r="BW14" s="858">
        <v>4429</v>
      </c>
      <c r="BX14" s="858">
        <v>2258</v>
      </c>
      <c r="BY14" s="858">
        <v>2467</v>
      </c>
      <c r="BZ14" s="858">
        <v>5667</v>
      </c>
      <c r="CA14" s="858">
        <v>17010</v>
      </c>
    </row>
    <row r="15" spans="1:79">
      <c r="A15" s="10">
        <v>1809</v>
      </c>
      <c r="B15" s="31" t="s">
        <v>118</v>
      </c>
      <c r="C15" s="878">
        <v>56234</v>
      </c>
      <c r="D15" s="858">
        <v>10500</v>
      </c>
      <c r="E15" s="858">
        <v>45734</v>
      </c>
      <c r="F15" s="858">
        <v>9104</v>
      </c>
      <c r="G15" s="858">
        <v>27751</v>
      </c>
      <c r="H15" s="858">
        <v>8879</v>
      </c>
      <c r="I15" s="858">
        <v>2464</v>
      </c>
      <c r="J15" s="858">
        <v>508</v>
      </c>
      <c r="K15" s="858">
        <v>497</v>
      </c>
      <c r="L15" s="858">
        <v>484</v>
      </c>
      <c r="M15" s="858">
        <v>479</v>
      </c>
      <c r="N15" s="858">
        <v>496</v>
      </c>
      <c r="O15" s="858">
        <v>2914</v>
      </c>
      <c r="P15" s="858">
        <v>530</v>
      </c>
      <c r="Q15" s="858">
        <v>561</v>
      </c>
      <c r="R15" s="858">
        <v>596</v>
      </c>
      <c r="S15" s="858">
        <v>630</v>
      </c>
      <c r="T15" s="858">
        <v>597</v>
      </c>
      <c r="U15" s="858">
        <v>2857</v>
      </c>
      <c r="V15" s="858">
        <v>548</v>
      </c>
      <c r="W15" s="858">
        <v>548</v>
      </c>
      <c r="X15" s="858">
        <v>566</v>
      </c>
      <c r="Y15" s="858">
        <v>600</v>
      </c>
      <c r="Z15" s="858">
        <v>595</v>
      </c>
      <c r="AA15" s="858">
        <v>2891</v>
      </c>
      <c r="AB15" s="858">
        <v>571</v>
      </c>
      <c r="AC15" s="858">
        <v>548</v>
      </c>
      <c r="AD15" s="858">
        <v>551</v>
      </c>
      <c r="AE15" s="858">
        <v>595</v>
      </c>
      <c r="AF15" s="858">
        <v>626</v>
      </c>
      <c r="AG15" s="858">
        <v>3982</v>
      </c>
      <c r="AH15" s="858">
        <v>684</v>
      </c>
      <c r="AI15" s="858">
        <v>760</v>
      </c>
      <c r="AJ15" s="858">
        <v>807</v>
      </c>
      <c r="AK15" s="858">
        <v>832</v>
      </c>
      <c r="AL15" s="858">
        <v>899</v>
      </c>
      <c r="AM15" s="858">
        <v>4496</v>
      </c>
      <c r="AN15" s="858">
        <v>939</v>
      </c>
      <c r="AO15" s="858">
        <v>914</v>
      </c>
      <c r="AP15" s="858">
        <v>870</v>
      </c>
      <c r="AQ15" s="858">
        <v>891</v>
      </c>
      <c r="AR15" s="858">
        <v>882</v>
      </c>
      <c r="AS15" s="858">
        <v>4505</v>
      </c>
      <c r="AT15" s="858">
        <v>4284</v>
      </c>
      <c r="AU15" s="858">
        <v>4097</v>
      </c>
      <c r="AV15" s="858">
        <v>3572</v>
      </c>
      <c r="AW15" s="858">
        <v>3755</v>
      </c>
      <c r="AX15" s="858">
        <v>4023</v>
      </c>
      <c r="AY15" s="858">
        <v>3515</v>
      </c>
      <c r="AZ15" s="858">
        <v>2979</v>
      </c>
      <c r="BA15" s="858">
        <v>1782</v>
      </c>
      <c r="BB15" s="858">
        <v>1672</v>
      </c>
      <c r="BC15" s="858">
        <v>1347</v>
      </c>
      <c r="BD15" s="858">
        <v>1099</v>
      </c>
      <c r="BE15" s="858">
        <v>9905</v>
      </c>
      <c r="BF15" s="858">
        <v>46329</v>
      </c>
      <c r="BG15" s="858">
        <v>35665</v>
      </c>
      <c r="BH15" s="858">
        <v>19324</v>
      </c>
      <c r="BI15" s="858">
        <v>16341</v>
      </c>
      <c r="BJ15" s="858">
        <v>22585</v>
      </c>
      <c r="BK15" s="858">
        <v>13080</v>
      </c>
      <c r="BL15" s="858">
        <v>7667</v>
      </c>
      <c r="BM15" s="858">
        <v>5413</v>
      </c>
      <c r="BN15" s="858">
        <v>10664</v>
      </c>
      <c r="BO15" s="858">
        <v>3513</v>
      </c>
      <c r="BP15" s="858">
        <v>7151</v>
      </c>
      <c r="BQ15" s="858">
        <v>56234</v>
      </c>
      <c r="BR15" s="858">
        <v>8235</v>
      </c>
      <c r="BS15" s="858">
        <v>39120</v>
      </c>
      <c r="BT15" s="858">
        <v>8879</v>
      </c>
      <c r="BU15" s="858">
        <v>13619</v>
      </c>
      <c r="BV15" s="858">
        <v>2066</v>
      </c>
      <c r="BW15" s="858">
        <v>3485</v>
      </c>
      <c r="BX15" s="858">
        <v>1766</v>
      </c>
      <c r="BY15" s="858">
        <v>1694</v>
      </c>
      <c r="BZ15" s="858">
        <v>4608</v>
      </c>
      <c r="CA15" s="858">
        <v>13401</v>
      </c>
    </row>
    <row r="16" spans="1:79">
      <c r="A16" s="10">
        <v>1810</v>
      </c>
      <c r="B16" s="31" t="s">
        <v>119</v>
      </c>
      <c r="C16" s="878">
        <v>80555</v>
      </c>
      <c r="D16" s="858">
        <v>16860</v>
      </c>
      <c r="E16" s="858">
        <v>63695</v>
      </c>
      <c r="F16" s="858">
        <v>12433</v>
      </c>
      <c r="G16" s="858">
        <v>38536</v>
      </c>
      <c r="H16" s="858">
        <v>12726</v>
      </c>
      <c r="I16" s="858">
        <v>4402</v>
      </c>
      <c r="J16" s="858">
        <v>928</v>
      </c>
      <c r="K16" s="858">
        <v>895</v>
      </c>
      <c r="L16" s="858">
        <v>857</v>
      </c>
      <c r="M16" s="858">
        <v>851</v>
      </c>
      <c r="N16" s="858">
        <v>871</v>
      </c>
      <c r="O16" s="858">
        <v>4710</v>
      </c>
      <c r="P16" s="858">
        <v>894</v>
      </c>
      <c r="Q16" s="858">
        <v>939</v>
      </c>
      <c r="R16" s="858">
        <v>977</v>
      </c>
      <c r="S16" s="858">
        <v>982</v>
      </c>
      <c r="T16" s="858">
        <v>918</v>
      </c>
      <c r="U16" s="858">
        <v>4166</v>
      </c>
      <c r="V16" s="858">
        <v>847</v>
      </c>
      <c r="W16" s="858">
        <v>824</v>
      </c>
      <c r="X16" s="858">
        <v>815</v>
      </c>
      <c r="Y16" s="858">
        <v>827</v>
      </c>
      <c r="Z16" s="858">
        <v>853</v>
      </c>
      <c r="AA16" s="858">
        <v>4556</v>
      </c>
      <c r="AB16" s="858">
        <v>835</v>
      </c>
      <c r="AC16" s="858">
        <v>862</v>
      </c>
      <c r="AD16" s="858">
        <v>921</v>
      </c>
      <c r="AE16" s="858">
        <v>964</v>
      </c>
      <c r="AF16" s="858">
        <v>974</v>
      </c>
      <c r="AG16" s="858">
        <v>5272</v>
      </c>
      <c r="AH16" s="858">
        <v>966</v>
      </c>
      <c r="AI16" s="858">
        <v>992</v>
      </c>
      <c r="AJ16" s="858">
        <v>1046</v>
      </c>
      <c r="AK16" s="858">
        <v>1093</v>
      </c>
      <c r="AL16" s="858">
        <v>1175</v>
      </c>
      <c r="AM16" s="858">
        <v>6187</v>
      </c>
      <c r="AN16" s="858">
        <v>1250</v>
      </c>
      <c r="AO16" s="858">
        <v>1258</v>
      </c>
      <c r="AP16" s="858">
        <v>1220</v>
      </c>
      <c r="AQ16" s="858">
        <v>1216</v>
      </c>
      <c r="AR16" s="858">
        <v>1243</v>
      </c>
      <c r="AS16" s="858">
        <v>6647</v>
      </c>
      <c r="AT16" s="858">
        <v>6295</v>
      </c>
      <c r="AU16" s="858">
        <v>5827</v>
      </c>
      <c r="AV16" s="858">
        <v>5002</v>
      </c>
      <c r="AW16" s="858">
        <v>4819</v>
      </c>
      <c r="AX16" s="858">
        <v>5128</v>
      </c>
      <c r="AY16" s="858">
        <v>4818</v>
      </c>
      <c r="AZ16" s="858">
        <v>4075</v>
      </c>
      <c r="BA16" s="858">
        <v>2695</v>
      </c>
      <c r="BB16" s="858">
        <v>2300</v>
      </c>
      <c r="BC16" s="858">
        <v>1926</v>
      </c>
      <c r="BD16" s="858">
        <v>1730</v>
      </c>
      <c r="BE16" s="858">
        <v>15896</v>
      </c>
      <c r="BF16" s="858">
        <v>64659</v>
      </c>
      <c r="BG16" s="858">
        <v>49433</v>
      </c>
      <c r="BH16" s="858">
        <v>26209</v>
      </c>
      <c r="BI16" s="858">
        <v>23224</v>
      </c>
      <c r="BJ16" s="858">
        <v>32166</v>
      </c>
      <c r="BK16" s="858">
        <v>17267</v>
      </c>
      <c r="BL16" s="858">
        <v>9815</v>
      </c>
      <c r="BM16" s="858">
        <v>7452</v>
      </c>
      <c r="BN16" s="858">
        <v>15226</v>
      </c>
      <c r="BO16" s="858">
        <v>5024</v>
      </c>
      <c r="BP16" s="858">
        <v>10202</v>
      </c>
      <c r="BQ16" s="858">
        <v>80555</v>
      </c>
      <c r="BR16" s="858">
        <v>13278</v>
      </c>
      <c r="BS16" s="858">
        <v>54551</v>
      </c>
      <c r="BT16" s="858">
        <v>12726</v>
      </c>
      <c r="BU16" s="858">
        <v>20426</v>
      </c>
      <c r="BV16" s="858">
        <v>3555</v>
      </c>
      <c r="BW16" s="858">
        <v>5363</v>
      </c>
      <c r="BX16" s="858">
        <v>2515</v>
      </c>
      <c r="BY16" s="858">
        <v>2747</v>
      </c>
      <c r="BZ16" s="858">
        <v>6246</v>
      </c>
      <c r="CA16" s="858">
        <v>19485</v>
      </c>
    </row>
    <row r="17" spans="1:79" ht="14.25" customHeight="1">
      <c r="A17" s="10">
        <v>1811</v>
      </c>
      <c r="B17" s="31" t="s">
        <v>120</v>
      </c>
      <c r="C17" s="878">
        <v>136343</v>
      </c>
      <c r="D17" s="858">
        <v>27019</v>
      </c>
      <c r="E17" s="858">
        <v>109324</v>
      </c>
      <c r="F17" s="858">
        <v>21178</v>
      </c>
      <c r="G17" s="858">
        <v>66946</v>
      </c>
      <c r="H17" s="858">
        <v>21200</v>
      </c>
      <c r="I17" s="858">
        <v>6833</v>
      </c>
      <c r="J17" s="858">
        <v>1451</v>
      </c>
      <c r="K17" s="858">
        <v>1386</v>
      </c>
      <c r="L17" s="858">
        <v>1312</v>
      </c>
      <c r="M17" s="858">
        <v>1325</v>
      </c>
      <c r="N17" s="858">
        <v>1359</v>
      </c>
      <c r="O17" s="858">
        <v>7436</v>
      </c>
      <c r="P17" s="858">
        <v>1387</v>
      </c>
      <c r="Q17" s="858">
        <v>1410</v>
      </c>
      <c r="R17" s="858">
        <v>1513</v>
      </c>
      <c r="S17" s="858">
        <v>1604</v>
      </c>
      <c r="T17" s="858">
        <v>1522</v>
      </c>
      <c r="U17" s="858">
        <v>6930</v>
      </c>
      <c r="V17" s="858">
        <v>1399</v>
      </c>
      <c r="W17" s="858">
        <v>1375</v>
      </c>
      <c r="X17" s="858">
        <v>1411</v>
      </c>
      <c r="Y17" s="858">
        <v>1370</v>
      </c>
      <c r="Z17" s="858">
        <v>1375</v>
      </c>
      <c r="AA17" s="858">
        <v>7363</v>
      </c>
      <c r="AB17" s="858">
        <v>1405</v>
      </c>
      <c r="AC17" s="858">
        <v>1448</v>
      </c>
      <c r="AD17" s="858">
        <v>1473</v>
      </c>
      <c r="AE17" s="858">
        <v>1494</v>
      </c>
      <c r="AF17" s="858">
        <v>1543</v>
      </c>
      <c r="AG17" s="858">
        <v>8855</v>
      </c>
      <c r="AH17" s="858">
        <v>1611</v>
      </c>
      <c r="AI17" s="858">
        <v>1657</v>
      </c>
      <c r="AJ17" s="858">
        <v>1777</v>
      </c>
      <c r="AK17" s="858">
        <v>1868</v>
      </c>
      <c r="AL17" s="858">
        <v>1942</v>
      </c>
      <c r="AM17" s="858">
        <v>10780</v>
      </c>
      <c r="AN17" s="858">
        <v>2148</v>
      </c>
      <c r="AO17" s="858">
        <v>2177</v>
      </c>
      <c r="AP17" s="858">
        <v>2145</v>
      </c>
      <c r="AQ17" s="858">
        <v>2171</v>
      </c>
      <c r="AR17" s="858">
        <v>2139</v>
      </c>
      <c r="AS17" s="858">
        <v>11254</v>
      </c>
      <c r="AT17" s="858">
        <v>11069</v>
      </c>
      <c r="AU17" s="858">
        <v>9891</v>
      </c>
      <c r="AV17" s="858">
        <v>8435</v>
      </c>
      <c r="AW17" s="858">
        <v>8543</v>
      </c>
      <c r="AX17" s="858">
        <v>9065</v>
      </c>
      <c r="AY17" s="858">
        <v>8689</v>
      </c>
      <c r="AZ17" s="858">
        <v>7137</v>
      </c>
      <c r="BA17" s="858">
        <v>4384</v>
      </c>
      <c r="BB17" s="858">
        <v>3628</v>
      </c>
      <c r="BC17" s="858">
        <v>3280</v>
      </c>
      <c r="BD17" s="858">
        <v>2771</v>
      </c>
      <c r="BE17" s="858">
        <v>25525</v>
      </c>
      <c r="BF17" s="858">
        <v>110818</v>
      </c>
      <c r="BG17" s="858">
        <v>85041</v>
      </c>
      <c r="BH17" s="858">
        <v>45306</v>
      </c>
      <c r="BI17" s="858">
        <v>39735</v>
      </c>
      <c r="BJ17" s="858">
        <v>54886</v>
      </c>
      <c r="BK17" s="858">
        <v>30155</v>
      </c>
      <c r="BL17" s="858">
        <v>17218</v>
      </c>
      <c r="BM17" s="858">
        <v>12937</v>
      </c>
      <c r="BN17" s="858">
        <v>25777</v>
      </c>
      <c r="BO17" s="858">
        <v>8722</v>
      </c>
      <c r="BP17" s="858">
        <v>17055</v>
      </c>
      <c r="BQ17" s="858">
        <v>136343</v>
      </c>
      <c r="BR17" s="858">
        <v>21199</v>
      </c>
      <c r="BS17" s="858">
        <v>93944</v>
      </c>
      <c r="BT17" s="858">
        <v>21200</v>
      </c>
      <c r="BU17" s="858">
        <v>33268</v>
      </c>
      <c r="BV17" s="858">
        <v>5481</v>
      </c>
      <c r="BW17" s="858">
        <v>8824</v>
      </c>
      <c r="BX17" s="858">
        <v>4150</v>
      </c>
      <c r="BY17" s="858">
        <v>4415</v>
      </c>
      <c r="BZ17" s="858">
        <v>10398</v>
      </c>
      <c r="CA17" s="858">
        <v>33053</v>
      </c>
    </row>
    <row r="18" spans="1:79">
      <c r="A18" s="10">
        <v>1812</v>
      </c>
      <c r="B18" s="31" t="s">
        <v>121</v>
      </c>
      <c r="C18" s="878">
        <v>66844</v>
      </c>
      <c r="D18" s="858">
        <v>12176</v>
      </c>
      <c r="E18" s="858">
        <v>54668</v>
      </c>
      <c r="F18" s="858">
        <v>11317</v>
      </c>
      <c r="G18" s="858">
        <v>33505</v>
      </c>
      <c r="H18" s="858">
        <v>9846</v>
      </c>
      <c r="I18" s="858">
        <v>2760</v>
      </c>
      <c r="J18" s="858">
        <v>585</v>
      </c>
      <c r="K18" s="858">
        <v>537</v>
      </c>
      <c r="L18" s="858">
        <v>537</v>
      </c>
      <c r="M18" s="858">
        <v>550</v>
      </c>
      <c r="N18" s="858">
        <v>551</v>
      </c>
      <c r="O18" s="858">
        <v>3223</v>
      </c>
      <c r="P18" s="858">
        <v>560</v>
      </c>
      <c r="Q18" s="858">
        <v>604</v>
      </c>
      <c r="R18" s="858">
        <v>648</v>
      </c>
      <c r="S18" s="858">
        <v>693</v>
      </c>
      <c r="T18" s="858">
        <v>718</v>
      </c>
      <c r="U18" s="858">
        <v>3353</v>
      </c>
      <c r="V18" s="858">
        <v>685</v>
      </c>
      <c r="W18" s="858">
        <v>658</v>
      </c>
      <c r="X18" s="858">
        <v>667</v>
      </c>
      <c r="Y18" s="858">
        <v>672</v>
      </c>
      <c r="Z18" s="858">
        <v>671</v>
      </c>
      <c r="AA18" s="858">
        <v>3636</v>
      </c>
      <c r="AB18" s="858">
        <v>691</v>
      </c>
      <c r="AC18" s="858">
        <v>715</v>
      </c>
      <c r="AD18" s="858">
        <v>705</v>
      </c>
      <c r="AE18" s="858">
        <v>729</v>
      </c>
      <c r="AF18" s="858">
        <v>796</v>
      </c>
      <c r="AG18" s="858">
        <v>4827</v>
      </c>
      <c r="AH18" s="858">
        <v>847</v>
      </c>
      <c r="AI18" s="858">
        <v>913</v>
      </c>
      <c r="AJ18" s="858">
        <v>992</v>
      </c>
      <c r="AK18" s="858">
        <v>1010</v>
      </c>
      <c r="AL18" s="858">
        <v>1065</v>
      </c>
      <c r="AM18" s="858">
        <v>5694</v>
      </c>
      <c r="AN18" s="858">
        <v>1146</v>
      </c>
      <c r="AO18" s="858">
        <v>1154</v>
      </c>
      <c r="AP18" s="858">
        <v>1149</v>
      </c>
      <c r="AQ18" s="858">
        <v>1127</v>
      </c>
      <c r="AR18" s="858">
        <v>1118</v>
      </c>
      <c r="AS18" s="858">
        <v>5541</v>
      </c>
      <c r="AT18" s="858">
        <v>4961</v>
      </c>
      <c r="AU18" s="858">
        <v>4840</v>
      </c>
      <c r="AV18" s="858">
        <v>4457</v>
      </c>
      <c r="AW18" s="858">
        <v>4761</v>
      </c>
      <c r="AX18" s="858">
        <v>4834</v>
      </c>
      <c r="AY18" s="858">
        <v>4111</v>
      </c>
      <c r="AZ18" s="858">
        <v>3320</v>
      </c>
      <c r="BA18" s="858">
        <v>1898</v>
      </c>
      <c r="BB18" s="858">
        <v>1825</v>
      </c>
      <c r="BC18" s="858">
        <v>1520</v>
      </c>
      <c r="BD18" s="858">
        <v>1283</v>
      </c>
      <c r="BE18" s="858">
        <v>11447</v>
      </c>
      <c r="BF18" s="858">
        <v>55397</v>
      </c>
      <c r="BG18" s="858">
        <v>43478</v>
      </c>
      <c r="BH18" s="858">
        <v>23374</v>
      </c>
      <c r="BI18" s="858">
        <v>20104</v>
      </c>
      <c r="BJ18" s="858">
        <v>27388</v>
      </c>
      <c r="BK18" s="858">
        <v>16090</v>
      </c>
      <c r="BL18" s="858">
        <v>9192</v>
      </c>
      <c r="BM18" s="858">
        <v>6898</v>
      </c>
      <c r="BN18" s="858">
        <v>11919</v>
      </c>
      <c r="BO18" s="858">
        <v>3865</v>
      </c>
      <c r="BP18" s="858">
        <v>8054</v>
      </c>
      <c r="BQ18" s="858">
        <v>66844</v>
      </c>
      <c r="BR18" s="858">
        <v>9336</v>
      </c>
      <c r="BS18" s="858">
        <v>47662</v>
      </c>
      <c r="BT18" s="858">
        <v>9846</v>
      </c>
      <c r="BU18" s="858">
        <v>16140</v>
      </c>
      <c r="BV18" s="858">
        <v>2265</v>
      </c>
      <c r="BW18" s="858">
        <v>4069</v>
      </c>
      <c r="BX18" s="858">
        <v>2034</v>
      </c>
      <c r="BY18" s="858">
        <v>2149</v>
      </c>
      <c r="BZ18" s="858">
        <v>5623</v>
      </c>
      <c r="CA18" s="858">
        <v>16446</v>
      </c>
    </row>
    <row r="19" spans="1:79">
      <c r="A19" s="10">
        <v>1813</v>
      </c>
      <c r="B19" s="31" t="s">
        <v>122</v>
      </c>
      <c r="C19" s="878">
        <v>74363</v>
      </c>
      <c r="D19" s="858">
        <v>14826</v>
      </c>
      <c r="E19" s="858">
        <v>59537</v>
      </c>
      <c r="F19" s="858">
        <v>12824</v>
      </c>
      <c r="G19" s="858">
        <v>36173</v>
      </c>
      <c r="H19" s="858">
        <v>10540</v>
      </c>
      <c r="I19" s="858">
        <v>3528</v>
      </c>
      <c r="J19" s="858">
        <v>731</v>
      </c>
      <c r="K19" s="858">
        <v>691</v>
      </c>
      <c r="L19" s="858">
        <v>677</v>
      </c>
      <c r="M19" s="858">
        <v>692</v>
      </c>
      <c r="N19" s="858">
        <v>737</v>
      </c>
      <c r="O19" s="858">
        <v>3985</v>
      </c>
      <c r="P19" s="858">
        <v>752</v>
      </c>
      <c r="Q19" s="858">
        <v>758</v>
      </c>
      <c r="R19" s="858">
        <v>794</v>
      </c>
      <c r="S19" s="858">
        <v>835</v>
      </c>
      <c r="T19" s="858">
        <v>846</v>
      </c>
      <c r="U19" s="858">
        <v>3913</v>
      </c>
      <c r="V19" s="858">
        <v>816</v>
      </c>
      <c r="W19" s="858">
        <v>777</v>
      </c>
      <c r="X19" s="858">
        <v>755</v>
      </c>
      <c r="Y19" s="858">
        <v>767</v>
      </c>
      <c r="Z19" s="858">
        <v>798</v>
      </c>
      <c r="AA19" s="858">
        <v>4385</v>
      </c>
      <c r="AB19" s="858">
        <v>825</v>
      </c>
      <c r="AC19" s="858">
        <v>833</v>
      </c>
      <c r="AD19" s="858">
        <v>841</v>
      </c>
      <c r="AE19" s="858">
        <v>901</v>
      </c>
      <c r="AF19" s="858">
        <v>985</v>
      </c>
      <c r="AG19" s="858">
        <v>5706</v>
      </c>
      <c r="AH19" s="858">
        <v>1047</v>
      </c>
      <c r="AI19" s="858">
        <v>1094</v>
      </c>
      <c r="AJ19" s="858">
        <v>1139</v>
      </c>
      <c r="AK19" s="858">
        <v>1172</v>
      </c>
      <c r="AL19" s="858">
        <v>1254</v>
      </c>
      <c r="AM19" s="858">
        <v>6133</v>
      </c>
      <c r="AN19" s="858">
        <v>1289</v>
      </c>
      <c r="AO19" s="858">
        <v>1254</v>
      </c>
      <c r="AP19" s="858">
        <v>1215</v>
      </c>
      <c r="AQ19" s="858">
        <v>1183</v>
      </c>
      <c r="AR19" s="858">
        <v>1192</v>
      </c>
      <c r="AS19" s="858">
        <v>5931</v>
      </c>
      <c r="AT19" s="858">
        <v>5578</v>
      </c>
      <c r="AU19" s="858">
        <v>5377</v>
      </c>
      <c r="AV19" s="858">
        <v>5027</v>
      </c>
      <c r="AW19" s="858">
        <v>4859</v>
      </c>
      <c r="AX19" s="858">
        <v>5009</v>
      </c>
      <c r="AY19" s="858">
        <v>4392</v>
      </c>
      <c r="AZ19" s="858">
        <v>3460</v>
      </c>
      <c r="BA19" s="858">
        <v>2139</v>
      </c>
      <c r="BB19" s="858">
        <v>1890</v>
      </c>
      <c r="BC19" s="858">
        <v>1643</v>
      </c>
      <c r="BD19" s="858">
        <v>1408</v>
      </c>
      <c r="BE19" s="858">
        <v>13925</v>
      </c>
      <c r="BF19" s="858">
        <v>60438</v>
      </c>
      <c r="BG19" s="858">
        <v>47727</v>
      </c>
      <c r="BH19" s="858">
        <v>25914</v>
      </c>
      <c r="BI19" s="858">
        <v>21813</v>
      </c>
      <c r="BJ19" s="858">
        <v>30611</v>
      </c>
      <c r="BK19" s="858">
        <v>17116</v>
      </c>
      <c r="BL19" s="858">
        <v>9982</v>
      </c>
      <c r="BM19" s="858">
        <v>7134</v>
      </c>
      <c r="BN19" s="858">
        <v>12711</v>
      </c>
      <c r="BO19" s="858">
        <v>4182</v>
      </c>
      <c r="BP19" s="858">
        <v>8529</v>
      </c>
      <c r="BQ19" s="858">
        <v>74363</v>
      </c>
      <c r="BR19" s="858">
        <v>11426</v>
      </c>
      <c r="BS19" s="858">
        <v>52397</v>
      </c>
      <c r="BT19" s="858">
        <v>10540</v>
      </c>
      <c r="BU19" s="858">
        <v>19418</v>
      </c>
      <c r="BV19" s="858">
        <v>2939</v>
      </c>
      <c r="BW19" s="858">
        <v>4823</v>
      </c>
      <c r="BX19" s="858">
        <v>2390</v>
      </c>
      <c r="BY19" s="858">
        <v>2575</v>
      </c>
      <c r="BZ19" s="858">
        <v>6691</v>
      </c>
      <c r="CA19" s="858">
        <v>18289</v>
      </c>
    </row>
    <row r="20" spans="1:79">
      <c r="A20" s="10">
        <v>1814</v>
      </c>
      <c r="B20" s="31" t="s">
        <v>123</v>
      </c>
      <c r="C20" s="878">
        <v>78617</v>
      </c>
      <c r="D20" s="858">
        <v>15612</v>
      </c>
      <c r="E20" s="858">
        <v>63005</v>
      </c>
      <c r="F20" s="858">
        <v>12721</v>
      </c>
      <c r="G20" s="858">
        <v>38028</v>
      </c>
      <c r="H20" s="858">
        <v>12256</v>
      </c>
      <c r="I20" s="858">
        <v>3758</v>
      </c>
      <c r="J20" s="858">
        <v>769</v>
      </c>
      <c r="K20" s="858">
        <v>738</v>
      </c>
      <c r="L20" s="858">
        <v>740</v>
      </c>
      <c r="M20" s="858">
        <v>735</v>
      </c>
      <c r="N20" s="858">
        <v>776</v>
      </c>
      <c r="O20" s="858">
        <v>4319</v>
      </c>
      <c r="P20" s="858">
        <v>816</v>
      </c>
      <c r="Q20" s="858">
        <v>821</v>
      </c>
      <c r="R20" s="858">
        <v>876</v>
      </c>
      <c r="S20" s="858">
        <v>920</v>
      </c>
      <c r="T20" s="858">
        <v>886</v>
      </c>
      <c r="U20" s="858">
        <v>4147</v>
      </c>
      <c r="V20" s="858">
        <v>848</v>
      </c>
      <c r="W20" s="858">
        <v>856</v>
      </c>
      <c r="X20" s="858">
        <v>835</v>
      </c>
      <c r="Y20" s="858">
        <v>798</v>
      </c>
      <c r="Z20" s="858">
        <v>810</v>
      </c>
      <c r="AA20" s="858">
        <v>4296</v>
      </c>
      <c r="AB20" s="858">
        <v>842</v>
      </c>
      <c r="AC20" s="858">
        <v>849</v>
      </c>
      <c r="AD20" s="858">
        <v>839</v>
      </c>
      <c r="AE20" s="858">
        <v>858</v>
      </c>
      <c r="AF20" s="858">
        <v>908</v>
      </c>
      <c r="AG20" s="858">
        <v>5505</v>
      </c>
      <c r="AH20" s="858">
        <v>977</v>
      </c>
      <c r="AI20" s="858">
        <v>1034</v>
      </c>
      <c r="AJ20" s="858">
        <v>1084</v>
      </c>
      <c r="AK20" s="858">
        <v>1166</v>
      </c>
      <c r="AL20" s="858">
        <v>1244</v>
      </c>
      <c r="AM20" s="858">
        <v>6308</v>
      </c>
      <c r="AN20" s="858">
        <v>1289</v>
      </c>
      <c r="AO20" s="858">
        <v>1268</v>
      </c>
      <c r="AP20" s="858">
        <v>1246</v>
      </c>
      <c r="AQ20" s="858">
        <v>1258</v>
      </c>
      <c r="AR20" s="858">
        <v>1247</v>
      </c>
      <c r="AS20" s="858">
        <v>6291</v>
      </c>
      <c r="AT20" s="858">
        <v>5933</v>
      </c>
      <c r="AU20" s="858">
        <v>5741</v>
      </c>
      <c r="AV20" s="858">
        <v>4923</v>
      </c>
      <c r="AW20" s="858">
        <v>4959</v>
      </c>
      <c r="AX20" s="858">
        <v>5327</v>
      </c>
      <c r="AY20" s="858">
        <v>4854</v>
      </c>
      <c r="AZ20" s="858">
        <v>4003</v>
      </c>
      <c r="BA20" s="858">
        <v>2577</v>
      </c>
      <c r="BB20" s="858">
        <v>2267</v>
      </c>
      <c r="BC20" s="858">
        <v>1872</v>
      </c>
      <c r="BD20" s="858">
        <v>1537</v>
      </c>
      <c r="BE20" s="858">
        <v>14754</v>
      </c>
      <c r="BF20" s="858">
        <v>63863</v>
      </c>
      <c r="BG20" s="858">
        <v>49135</v>
      </c>
      <c r="BH20" s="858">
        <v>26371</v>
      </c>
      <c r="BI20" s="858">
        <v>22764</v>
      </c>
      <c r="BJ20" s="858">
        <v>31544</v>
      </c>
      <c r="BK20" s="858">
        <v>17591</v>
      </c>
      <c r="BL20" s="858">
        <v>10125</v>
      </c>
      <c r="BM20" s="858">
        <v>7466</v>
      </c>
      <c r="BN20" s="858">
        <v>14728</v>
      </c>
      <c r="BO20" s="858">
        <v>4866</v>
      </c>
      <c r="BP20" s="858">
        <v>9862</v>
      </c>
      <c r="BQ20" s="858">
        <v>78617</v>
      </c>
      <c r="BR20" s="858">
        <v>12224</v>
      </c>
      <c r="BS20" s="858">
        <v>54137</v>
      </c>
      <c r="BT20" s="858">
        <v>12256</v>
      </c>
      <c r="BU20" s="858">
        <v>19778</v>
      </c>
      <c r="BV20" s="858">
        <v>3148</v>
      </c>
      <c r="BW20" s="858">
        <v>5221</v>
      </c>
      <c r="BX20" s="858">
        <v>2450</v>
      </c>
      <c r="BY20" s="858">
        <v>2546</v>
      </c>
      <c r="BZ20" s="858">
        <v>6413</v>
      </c>
      <c r="CA20" s="858">
        <v>19005</v>
      </c>
    </row>
    <row r="21" spans="1:79">
      <c r="A21" s="10">
        <v>1815</v>
      </c>
      <c r="B21" s="31" t="s">
        <v>273</v>
      </c>
      <c r="C21" s="878">
        <v>74042</v>
      </c>
      <c r="D21" s="858">
        <v>15900</v>
      </c>
      <c r="E21" s="858">
        <v>58142</v>
      </c>
      <c r="F21" s="858">
        <v>11948</v>
      </c>
      <c r="G21" s="858">
        <v>35463</v>
      </c>
      <c r="H21" s="858">
        <v>10731</v>
      </c>
      <c r="I21" s="858">
        <v>3999</v>
      </c>
      <c r="J21" s="858">
        <v>849</v>
      </c>
      <c r="K21" s="858">
        <v>776</v>
      </c>
      <c r="L21" s="858">
        <v>762</v>
      </c>
      <c r="M21" s="858">
        <v>787</v>
      </c>
      <c r="N21" s="858">
        <v>825</v>
      </c>
      <c r="O21" s="858">
        <v>4301</v>
      </c>
      <c r="P21" s="858">
        <v>843</v>
      </c>
      <c r="Q21" s="858">
        <v>833</v>
      </c>
      <c r="R21" s="858">
        <v>872</v>
      </c>
      <c r="S21" s="858">
        <v>895</v>
      </c>
      <c r="T21" s="858">
        <v>858</v>
      </c>
      <c r="U21" s="858">
        <v>4141</v>
      </c>
      <c r="V21" s="858">
        <v>840</v>
      </c>
      <c r="W21" s="858">
        <v>843</v>
      </c>
      <c r="X21" s="858">
        <v>820</v>
      </c>
      <c r="Y21" s="858">
        <v>812</v>
      </c>
      <c r="Z21" s="858">
        <v>826</v>
      </c>
      <c r="AA21" s="858">
        <v>4348</v>
      </c>
      <c r="AB21" s="858">
        <v>828</v>
      </c>
      <c r="AC21" s="858">
        <v>856</v>
      </c>
      <c r="AD21" s="858">
        <v>889</v>
      </c>
      <c r="AE21" s="858">
        <v>886</v>
      </c>
      <c r="AF21" s="858">
        <v>889</v>
      </c>
      <c r="AG21" s="858">
        <v>5056</v>
      </c>
      <c r="AH21" s="858">
        <v>923</v>
      </c>
      <c r="AI21" s="858">
        <v>950</v>
      </c>
      <c r="AJ21" s="858">
        <v>977</v>
      </c>
      <c r="AK21" s="858">
        <v>1056</v>
      </c>
      <c r="AL21" s="858">
        <v>1150</v>
      </c>
      <c r="AM21" s="858">
        <v>6003</v>
      </c>
      <c r="AN21" s="858">
        <v>1229</v>
      </c>
      <c r="AO21" s="858">
        <v>1232</v>
      </c>
      <c r="AP21" s="858">
        <v>1225</v>
      </c>
      <c r="AQ21" s="858">
        <v>1179</v>
      </c>
      <c r="AR21" s="858">
        <v>1138</v>
      </c>
      <c r="AS21" s="858">
        <v>6059</v>
      </c>
      <c r="AT21" s="858">
        <v>5854</v>
      </c>
      <c r="AU21" s="858">
        <v>5415</v>
      </c>
      <c r="AV21" s="858">
        <v>4847</v>
      </c>
      <c r="AW21" s="858">
        <v>4567</v>
      </c>
      <c r="AX21" s="858">
        <v>4485</v>
      </c>
      <c r="AY21" s="858">
        <v>4236</v>
      </c>
      <c r="AZ21" s="858">
        <v>3551</v>
      </c>
      <c r="BA21" s="858">
        <v>2309</v>
      </c>
      <c r="BB21" s="858">
        <v>1957</v>
      </c>
      <c r="BC21" s="858">
        <v>1578</v>
      </c>
      <c r="BD21" s="858">
        <v>1336</v>
      </c>
      <c r="BE21" s="858">
        <v>15014</v>
      </c>
      <c r="BF21" s="858">
        <v>59028</v>
      </c>
      <c r="BG21" s="858">
        <v>46126</v>
      </c>
      <c r="BH21" s="858">
        <v>24611</v>
      </c>
      <c r="BI21" s="858">
        <v>21515</v>
      </c>
      <c r="BJ21" s="858">
        <v>30162</v>
      </c>
      <c r="BK21" s="858">
        <v>15964</v>
      </c>
      <c r="BL21" s="858">
        <v>9211</v>
      </c>
      <c r="BM21" s="858">
        <v>6753</v>
      </c>
      <c r="BN21" s="858">
        <v>12902</v>
      </c>
      <c r="BO21" s="858">
        <v>4305</v>
      </c>
      <c r="BP21" s="858">
        <v>8597</v>
      </c>
      <c r="BQ21" s="858">
        <v>74042</v>
      </c>
      <c r="BR21" s="858">
        <v>12441</v>
      </c>
      <c r="BS21" s="858">
        <v>50870</v>
      </c>
      <c r="BT21" s="858">
        <v>10731</v>
      </c>
      <c r="BU21" s="858">
        <v>19458</v>
      </c>
      <c r="BV21" s="858">
        <v>3288</v>
      </c>
      <c r="BW21" s="858">
        <v>5128</v>
      </c>
      <c r="BX21" s="858">
        <v>2466</v>
      </c>
      <c r="BY21" s="858">
        <v>2631</v>
      </c>
      <c r="BZ21" s="858">
        <v>5945</v>
      </c>
      <c r="CA21" s="858">
        <v>18390</v>
      </c>
    </row>
    <row r="22" spans="1:79">
      <c r="A22" s="10">
        <v>1816</v>
      </c>
      <c r="B22" s="31" t="s">
        <v>125</v>
      </c>
      <c r="C22" s="878">
        <v>168096</v>
      </c>
      <c r="D22" s="858">
        <v>35409</v>
      </c>
      <c r="E22" s="858">
        <v>132687</v>
      </c>
      <c r="F22" s="858">
        <v>26530</v>
      </c>
      <c r="G22" s="858">
        <v>81512</v>
      </c>
      <c r="H22" s="858">
        <v>24645</v>
      </c>
      <c r="I22" s="858">
        <v>8912</v>
      </c>
      <c r="J22" s="858">
        <v>1822</v>
      </c>
      <c r="K22" s="858">
        <v>1750</v>
      </c>
      <c r="L22" s="858">
        <v>1756</v>
      </c>
      <c r="M22" s="858">
        <v>1773</v>
      </c>
      <c r="N22" s="858">
        <v>1811</v>
      </c>
      <c r="O22" s="858">
        <v>9814</v>
      </c>
      <c r="P22" s="858">
        <v>1904</v>
      </c>
      <c r="Q22" s="858">
        <v>1905</v>
      </c>
      <c r="R22" s="858">
        <v>1959</v>
      </c>
      <c r="S22" s="858">
        <v>2048</v>
      </c>
      <c r="T22" s="858">
        <v>1998</v>
      </c>
      <c r="U22" s="858">
        <v>9115</v>
      </c>
      <c r="V22" s="858">
        <v>1894</v>
      </c>
      <c r="W22" s="858">
        <v>1808</v>
      </c>
      <c r="X22" s="858">
        <v>1810</v>
      </c>
      <c r="Y22" s="858">
        <v>1800</v>
      </c>
      <c r="Z22" s="858">
        <v>1803</v>
      </c>
      <c r="AA22" s="858">
        <v>9581</v>
      </c>
      <c r="AB22" s="858">
        <v>1857</v>
      </c>
      <c r="AC22" s="858">
        <v>1900</v>
      </c>
      <c r="AD22" s="858">
        <v>1900</v>
      </c>
      <c r="AE22" s="858">
        <v>1911</v>
      </c>
      <c r="AF22" s="858">
        <v>2013</v>
      </c>
      <c r="AG22" s="858">
        <v>11361</v>
      </c>
      <c r="AH22" s="858">
        <v>2102</v>
      </c>
      <c r="AI22" s="858">
        <v>2145</v>
      </c>
      <c r="AJ22" s="858">
        <v>2241</v>
      </c>
      <c r="AK22" s="858">
        <v>2357</v>
      </c>
      <c r="AL22" s="858">
        <v>2516</v>
      </c>
      <c r="AM22" s="858">
        <v>13156</v>
      </c>
      <c r="AN22" s="858">
        <v>2637</v>
      </c>
      <c r="AO22" s="858">
        <v>2651</v>
      </c>
      <c r="AP22" s="858">
        <v>2645</v>
      </c>
      <c r="AQ22" s="858">
        <v>2607</v>
      </c>
      <c r="AR22" s="858">
        <v>2616</v>
      </c>
      <c r="AS22" s="858">
        <v>13830</v>
      </c>
      <c r="AT22" s="858">
        <v>13090</v>
      </c>
      <c r="AU22" s="858">
        <v>12854</v>
      </c>
      <c r="AV22" s="858">
        <v>11414</v>
      </c>
      <c r="AW22" s="858">
        <v>10623</v>
      </c>
      <c r="AX22" s="858">
        <v>10496</v>
      </c>
      <c r="AY22" s="858">
        <v>9205</v>
      </c>
      <c r="AZ22" s="858">
        <v>7836</v>
      </c>
      <c r="BA22" s="858">
        <v>5181</v>
      </c>
      <c r="BB22" s="858">
        <v>4661</v>
      </c>
      <c r="BC22" s="858">
        <v>3687</v>
      </c>
      <c r="BD22" s="858">
        <v>3280</v>
      </c>
      <c r="BE22" s="858">
        <v>33498</v>
      </c>
      <c r="BF22" s="858">
        <v>134598</v>
      </c>
      <c r="BG22" s="858">
        <v>105276</v>
      </c>
      <c r="BH22" s="858">
        <v>55917</v>
      </c>
      <c r="BI22" s="858">
        <v>49359</v>
      </c>
      <c r="BJ22" s="858">
        <v>68215</v>
      </c>
      <c r="BK22" s="858">
        <v>37061</v>
      </c>
      <c r="BL22" s="858">
        <v>21129</v>
      </c>
      <c r="BM22" s="858">
        <v>15932</v>
      </c>
      <c r="BN22" s="858">
        <v>29322</v>
      </c>
      <c r="BO22" s="858">
        <v>9893</v>
      </c>
      <c r="BP22" s="858">
        <v>19429</v>
      </c>
      <c r="BQ22" s="858">
        <v>168096</v>
      </c>
      <c r="BR22" s="858">
        <v>27841</v>
      </c>
      <c r="BS22" s="858">
        <v>115610</v>
      </c>
      <c r="BT22" s="858">
        <v>24645</v>
      </c>
      <c r="BU22" s="858">
        <v>43455</v>
      </c>
      <c r="BV22" s="858">
        <v>7393</v>
      </c>
      <c r="BW22" s="858">
        <v>11517</v>
      </c>
      <c r="BX22" s="858">
        <v>5460</v>
      </c>
      <c r="BY22" s="858">
        <v>5711</v>
      </c>
      <c r="BZ22" s="858">
        <v>13374</v>
      </c>
      <c r="CA22" s="858">
        <v>41839</v>
      </c>
    </row>
    <row r="23" spans="1:79">
      <c r="A23" s="10">
        <v>1817</v>
      </c>
      <c r="B23" s="31" t="s">
        <v>126</v>
      </c>
      <c r="C23" s="878">
        <v>95184</v>
      </c>
      <c r="D23" s="858">
        <v>18089</v>
      </c>
      <c r="E23" s="858">
        <v>77095</v>
      </c>
      <c r="F23" s="858">
        <v>13998</v>
      </c>
      <c r="G23" s="858">
        <v>47876</v>
      </c>
      <c r="H23" s="858">
        <v>15221</v>
      </c>
      <c r="I23" s="858">
        <v>4274</v>
      </c>
      <c r="J23" s="858">
        <v>869</v>
      </c>
      <c r="K23" s="858">
        <v>817</v>
      </c>
      <c r="L23" s="858">
        <v>823</v>
      </c>
      <c r="M23" s="858">
        <v>884</v>
      </c>
      <c r="N23" s="858">
        <v>881</v>
      </c>
      <c r="O23" s="858">
        <v>4905</v>
      </c>
      <c r="P23" s="858">
        <v>866</v>
      </c>
      <c r="Q23" s="858">
        <v>922</v>
      </c>
      <c r="R23" s="858">
        <v>1013</v>
      </c>
      <c r="S23" s="858">
        <v>1055</v>
      </c>
      <c r="T23" s="858">
        <v>1049</v>
      </c>
      <c r="U23" s="858">
        <v>4808</v>
      </c>
      <c r="V23" s="858">
        <v>1012</v>
      </c>
      <c r="W23" s="858">
        <v>993</v>
      </c>
      <c r="X23" s="858">
        <v>955</v>
      </c>
      <c r="Y23" s="858">
        <v>913</v>
      </c>
      <c r="Z23" s="858">
        <v>935</v>
      </c>
      <c r="AA23" s="858">
        <v>5195</v>
      </c>
      <c r="AB23" s="858">
        <v>969</v>
      </c>
      <c r="AC23" s="858">
        <v>1014</v>
      </c>
      <c r="AD23" s="858">
        <v>1054</v>
      </c>
      <c r="AE23" s="858">
        <v>1065</v>
      </c>
      <c r="AF23" s="858">
        <v>1093</v>
      </c>
      <c r="AG23" s="858">
        <v>5832</v>
      </c>
      <c r="AH23" s="858">
        <v>1115</v>
      </c>
      <c r="AI23" s="858">
        <v>1047</v>
      </c>
      <c r="AJ23" s="858">
        <v>1122</v>
      </c>
      <c r="AK23" s="858">
        <v>1242</v>
      </c>
      <c r="AL23" s="858">
        <v>1306</v>
      </c>
      <c r="AM23" s="858">
        <v>7073</v>
      </c>
      <c r="AN23" s="858">
        <v>1387</v>
      </c>
      <c r="AO23" s="858">
        <v>1385</v>
      </c>
      <c r="AP23" s="858">
        <v>1392</v>
      </c>
      <c r="AQ23" s="858">
        <v>1460</v>
      </c>
      <c r="AR23" s="858">
        <v>1449</v>
      </c>
      <c r="AS23" s="858">
        <v>7718</v>
      </c>
      <c r="AT23" s="858">
        <v>7569</v>
      </c>
      <c r="AU23" s="858">
        <v>7096</v>
      </c>
      <c r="AV23" s="858">
        <v>5933</v>
      </c>
      <c r="AW23" s="858">
        <v>6084</v>
      </c>
      <c r="AX23" s="858">
        <v>6793</v>
      </c>
      <c r="AY23" s="858">
        <v>6683</v>
      </c>
      <c r="AZ23" s="858">
        <v>5731</v>
      </c>
      <c r="BA23" s="858">
        <v>3109</v>
      </c>
      <c r="BB23" s="858">
        <v>2619</v>
      </c>
      <c r="BC23" s="858">
        <v>2036</v>
      </c>
      <c r="BD23" s="858">
        <v>1726</v>
      </c>
      <c r="BE23" s="858">
        <v>17024</v>
      </c>
      <c r="BF23" s="858">
        <v>78160</v>
      </c>
      <c r="BG23" s="858">
        <v>59407</v>
      </c>
      <c r="BH23" s="858">
        <v>31664</v>
      </c>
      <c r="BI23" s="858">
        <v>27743</v>
      </c>
      <c r="BJ23" s="858">
        <v>37446</v>
      </c>
      <c r="BK23" s="858">
        <v>21961</v>
      </c>
      <c r="BL23" s="858">
        <v>12580</v>
      </c>
      <c r="BM23" s="858">
        <v>9381</v>
      </c>
      <c r="BN23" s="858">
        <v>18753</v>
      </c>
      <c r="BO23" s="858">
        <v>6226</v>
      </c>
      <c r="BP23" s="858">
        <v>12527</v>
      </c>
      <c r="BQ23" s="858">
        <v>95184</v>
      </c>
      <c r="BR23" s="858">
        <v>13987</v>
      </c>
      <c r="BS23" s="858">
        <v>65976</v>
      </c>
      <c r="BT23" s="858">
        <v>15221</v>
      </c>
      <c r="BU23" s="858">
        <v>22505</v>
      </c>
      <c r="BV23" s="858">
        <v>3553</v>
      </c>
      <c r="BW23" s="858">
        <v>6077</v>
      </c>
      <c r="BX23" s="858">
        <v>2817</v>
      </c>
      <c r="BY23" s="858">
        <v>3133</v>
      </c>
      <c r="BZ23" s="858">
        <v>6925</v>
      </c>
      <c r="CA23" s="858">
        <v>22740</v>
      </c>
    </row>
    <row r="24" spans="1:79">
      <c r="A24" s="10">
        <v>1818</v>
      </c>
      <c r="B24" s="31" t="s">
        <v>127</v>
      </c>
      <c r="C24" s="878">
        <v>107396</v>
      </c>
      <c r="D24" s="858">
        <v>18940</v>
      </c>
      <c r="E24" s="858">
        <v>88456</v>
      </c>
      <c r="F24" s="858">
        <v>15663</v>
      </c>
      <c r="G24" s="858">
        <v>54874</v>
      </c>
      <c r="H24" s="858">
        <v>17919</v>
      </c>
      <c r="I24" s="858">
        <v>4492</v>
      </c>
      <c r="J24" s="858">
        <v>925</v>
      </c>
      <c r="K24" s="858">
        <v>879</v>
      </c>
      <c r="L24" s="858">
        <v>884</v>
      </c>
      <c r="M24" s="858">
        <v>904</v>
      </c>
      <c r="N24" s="858">
        <v>900</v>
      </c>
      <c r="O24" s="858">
        <v>5108</v>
      </c>
      <c r="P24" s="858">
        <v>929</v>
      </c>
      <c r="Q24" s="858">
        <v>945</v>
      </c>
      <c r="R24" s="858">
        <v>1034</v>
      </c>
      <c r="S24" s="858">
        <v>1124</v>
      </c>
      <c r="T24" s="858">
        <v>1076</v>
      </c>
      <c r="U24" s="858">
        <v>4979</v>
      </c>
      <c r="V24" s="858">
        <v>996</v>
      </c>
      <c r="W24" s="858">
        <v>994</v>
      </c>
      <c r="X24" s="858">
        <v>1009</v>
      </c>
      <c r="Y24" s="858">
        <v>986</v>
      </c>
      <c r="Z24" s="858">
        <v>994</v>
      </c>
      <c r="AA24" s="858">
        <v>5520</v>
      </c>
      <c r="AB24" s="858">
        <v>1025</v>
      </c>
      <c r="AC24" s="858">
        <v>1083</v>
      </c>
      <c r="AD24" s="858">
        <v>1129</v>
      </c>
      <c r="AE24" s="858">
        <v>1124</v>
      </c>
      <c r="AF24" s="858">
        <v>1159</v>
      </c>
      <c r="AG24" s="858">
        <v>6615</v>
      </c>
      <c r="AH24" s="858">
        <v>1226</v>
      </c>
      <c r="AI24" s="858">
        <v>1265</v>
      </c>
      <c r="AJ24" s="858">
        <v>1285</v>
      </c>
      <c r="AK24" s="858">
        <v>1361</v>
      </c>
      <c r="AL24" s="858">
        <v>1478</v>
      </c>
      <c r="AM24" s="858">
        <v>7889</v>
      </c>
      <c r="AN24" s="858">
        <v>1551</v>
      </c>
      <c r="AO24" s="858">
        <v>1609</v>
      </c>
      <c r="AP24" s="858">
        <v>1616</v>
      </c>
      <c r="AQ24" s="858">
        <v>1575</v>
      </c>
      <c r="AR24" s="858">
        <v>1538</v>
      </c>
      <c r="AS24" s="858">
        <v>8616</v>
      </c>
      <c r="AT24" s="858">
        <v>8848</v>
      </c>
      <c r="AU24" s="858">
        <v>8007</v>
      </c>
      <c r="AV24" s="858">
        <v>6747</v>
      </c>
      <c r="AW24" s="858">
        <v>6446</v>
      </c>
      <c r="AX24" s="858">
        <v>7599</v>
      </c>
      <c r="AY24" s="858">
        <v>8611</v>
      </c>
      <c r="AZ24" s="858">
        <v>6934</v>
      </c>
      <c r="BA24" s="858">
        <v>3748</v>
      </c>
      <c r="BB24" s="858">
        <v>2940</v>
      </c>
      <c r="BC24" s="858">
        <v>2348</v>
      </c>
      <c r="BD24" s="858">
        <v>1949</v>
      </c>
      <c r="BE24" s="858">
        <v>17816</v>
      </c>
      <c r="BF24" s="858">
        <v>89580</v>
      </c>
      <c r="BG24" s="858">
        <v>67061</v>
      </c>
      <c r="BH24" s="858">
        <v>35671</v>
      </c>
      <c r="BI24" s="858">
        <v>31390</v>
      </c>
      <c r="BJ24" s="858">
        <v>42258</v>
      </c>
      <c r="BK24" s="858">
        <v>24803</v>
      </c>
      <c r="BL24" s="858">
        <v>14197</v>
      </c>
      <c r="BM24" s="858">
        <v>10606</v>
      </c>
      <c r="BN24" s="858">
        <v>22519</v>
      </c>
      <c r="BO24" s="858">
        <v>7412</v>
      </c>
      <c r="BP24" s="858">
        <v>15107</v>
      </c>
      <c r="BQ24" s="858">
        <v>107396</v>
      </c>
      <c r="BR24" s="858">
        <v>14579</v>
      </c>
      <c r="BS24" s="858">
        <v>74898</v>
      </c>
      <c r="BT24" s="858">
        <v>17919</v>
      </c>
      <c r="BU24" s="858">
        <v>24026</v>
      </c>
      <c r="BV24" s="858">
        <v>3678</v>
      </c>
      <c r="BW24" s="858">
        <v>6233</v>
      </c>
      <c r="BX24" s="858">
        <v>3005</v>
      </c>
      <c r="BY24" s="858">
        <v>3336</v>
      </c>
      <c r="BZ24" s="858">
        <v>7774</v>
      </c>
      <c r="CA24" s="858">
        <v>25753</v>
      </c>
    </row>
    <row r="25" spans="1:79">
      <c r="A25" s="10">
        <v>1819</v>
      </c>
      <c r="B25" s="31" t="s">
        <v>128</v>
      </c>
      <c r="C25" s="878">
        <v>61717</v>
      </c>
      <c r="D25" s="858">
        <v>12097</v>
      </c>
      <c r="E25" s="858">
        <v>49620</v>
      </c>
      <c r="F25" s="858">
        <v>9827</v>
      </c>
      <c r="G25" s="858">
        <v>30272</v>
      </c>
      <c r="H25" s="858">
        <v>9521</v>
      </c>
      <c r="I25" s="858">
        <v>2954</v>
      </c>
      <c r="J25" s="858">
        <v>628</v>
      </c>
      <c r="K25" s="858">
        <v>599</v>
      </c>
      <c r="L25" s="858">
        <v>564</v>
      </c>
      <c r="M25" s="858">
        <v>559</v>
      </c>
      <c r="N25" s="858">
        <v>604</v>
      </c>
      <c r="O25" s="858">
        <v>3194</v>
      </c>
      <c r="P25" s="858">
        <v>621</v>
      </c>
      <c r="Q25" s="858">
        <v>614</v>
      </c>
      <c r="R25" s="858">
        <v>644</v>
      </c>
      <c r="S25" s="858">
        <v>661</v>
      </c>
      <c r="T25" s="858">
        <v>654</v>
      </c>
      <c r="U25" s="858">
        <v>3214</v>
      </c>
      <c r="V25" s="858">
        <v>621</v>
      </c>
      <c r="W25" s="858">
        <v>621</v>
      </c>
      <c r="X25" s="858">
        <v>653</v>
      </c>
      <c r="Y25" s="858">
        <v>674</v>
      </c>
      <c r="Z25" s="858">
        <v>645</v>
      </c>
      <c r="AA25" s="858">
        <v>3507</v>
      </c>
      <c r="AB25" s="858">
        <v>647</v>
      </c>
      <c r="AC25" s="858">
        <v>674</v>
      </c>
      <c r="AD25" s="858">
        <v>677</v>
      </c>
      <c r="AE25" s="858">
        <v>737</v>
      </c>
      <c r="AF25" s="858">
        <v>772</v>
      </c>
      <c r="AG25" s="858">
        <v>4241</v>
      </c>
      <c r="AH25" s="858">
        <v>782</v>
      </c>
      <c r="AI25" s="858">
        <v>796</v>
      </c>
      <c r="AJ25" s="858">
        <v>816</v>
      </c>
      <c r="AK25" s="858">
        <v>895</v>
      </c>
      <c r="AL25" s="858">
        <v>952</v>
      </c>
      <c r="AM25" s="858">
        <v>4814</v>
      </c>
      <c r="AN25" s="858">
        <v>990</v>
      </c>
      <c r="AO25" s="858">
        <v>986</v>
      </c>
      <c r="AP25" s="858">
        <v>962</v>
      </c>
      <c r="AQ25" s="858">
        <v>947</v>
      </c>
      <c r="AR25" s="858">
        <v>929</v>
      </c>
      <c r="AS25" s="858">
        <v>4903</v>
      </c>
      <c r="AT25" s="858">
        <v>4806</v>
      </c>
      <c r="AU25" s="858">
        <v>4673</v>
      </c>
      <c r="AV25" s="858">
        <v>4115</v>
      </c>
      <c r="AW25" s="858">
        <v>4085</v>
      </c>
      <c r="AX25" s="858">
        <v>4005</v>
      </c>
      <c r="AY25" s="858">
        <v>3685</v>
      </c>
      <c r="AZ25" s="858">
        <v>2966</v>
      </c>
      <c r="BA25" s="858">
        <v>2015</v>
      </c>
      <c r="BB25" s="858">
        <v>1957</v>
      </c>
      <c r="BC25" s="858">
        <v>1428</v>
      </c>
      <c r="BD25" s="858">
        <v>1155</v>
      </c>
      <c r="BE25" s="858">
        <v>11360</v>
      </c>
      <c r="BF25" s="858">
        <v>50357</v>
      </c>
      <c r="BG25" s="858">
        <v>39008</v>
      </c>
      <c r="BH25" s="858">
        <v>20992</v>
      </c>
      <c r="BI25" s="858">
        <v>18016</v>
      </c>
      <c r="BJ25" s="858">
        <v>24946</v>
      </c>
      <c r="BK25" s="858">
        <v>14062</v>
      </c>
      <c r="BL25" s="858">
        <v>8149</v>
      </c>
      <c r="BM25" s="858">
        <v>5913</v>
      </c>
      <c r="BN25" s="858">
        <v>11349</v>
      </c>
      <c r="BO25" s="858">
        <v>3736</v>
      </c>
      <c r="BP25" s="858">
        <v>7613</v>
      </c>
      <c r="BQ25" s="858">
        <v>61717</v>
      </c>
      <c r="BR25" s="858">
        <v>9362</v>
      </c>
      <c r="BS25" s="858">
        <v>42834</v>
      </c>
      <c r="BT25" s="858">
        <v>9521</v>
      </c>
      <c r="BU25" s="858">
        <v>15319</v>
      </c>
      <c r="BV25" s="858">
        <v>2398</v>
      </c>
      <c r="BW25" s="858">
        <v>3854</v>
      </c>
      <c r="BX25" s="858">
        <v>1966</v>
      </c>
      <c r="BY25" s="858">
        <v>2088</v>
      </c>
      <c r="BZ25" s="858">
        <v>5013</v>
      </c>
      <c r="CA25" s="858">
        <v>15076</v>
      </c>
    </row>
    <row r="26" spans="1:79">
      <c r="A26" s="10">
        <v>1820</v>
      </c>
      <c r="B26" s="31" t="s">
        <v>129</v>
      </c>
      <c r="C26" s="878">
        <v>53413</v>
      </c>
      <c r="D26" s="858">
        <v>9750</v>
      </c>
      <c r="E26" s="858">
        <v>43663</v>
      </c>
      <c r="F26" s="858">
        <v>8308</v>
      </c>
      <c r="G26" s="858">
        <v>26950</v>
      </c>
      <c r="H26" s="858">
        <v>8405</v>
      </c>
      <c r="I26" s="858">
        <v>2177</v>
      </c>
      <c r="J26" s="858">
        <v>457</v>
      </c>
      <c r="K26" s="858">
        <v>435</v>
      </c>
      <c r="L26" s="858">
        <v>422</v>
      </c>
      <c r="M26" s="858">
        <v>423</v>
      </c>
      <c r="N26" s="858">
        <v>440</v>
      </c>
      <c r="O26" s="858">
        <v>2559</v>
      </c>
      <c r="P26" s="858">
        <v>462</v>
      </c>
      <c r="Q26" s="858">
        <v>500</v>
      </c>
      <c r="R26" s="858">
        <v>527</v>
      </c>
      <c r="S26" s="858">
        <v>540</v>
      </c>
      <c r="T26" s="858">
        <v>530</v>
      </c>
      <c r="U26" s="858">
        <v>2616</v>
      </c>
      <c r="V26" s="858">
        <v>528</v>
      </c>
      <c r="W26" s="858">
        <v>519</v>
      </c>
      <c r="X26" s="858">
        <v>527</v>
      </c>
      <c r="Y26" s="858">
        <v>523</v>
      </c>
      <c r="Z26" s="858">
        <v>519</v>
      </c>
      <c r="AA26" s="858">
        <v>3039</v>
      </c>
      <c r="AB26" s="858">
        <v>559</v>
      </c>
      <c r="AC26" s="858">
        <v>598</v>
      </c>
      <c r="AD26" s="858">
        <v>614</v>
      </c>
      <c r="AE26" s="858">
        <v>627</v>
      </c>
      <c r="AF26" s="858">
        <v>641</v>
      </c>
      <c r="AG26" s="858">
        <v>3584</v>
      </c>
      <c r="AH26" s="858">
        <v>669</v>
      </c>
      <c r="AI26" s="858">
        <v>696</v>
      </c>
      <c r="AJ26" s="858">
        <v>708</v>
      </c>
      <c r="AK26" s="858">
        <v>721</v>
      </c>
      <c r="AL26" s="858">
        <v>790</v>
      </c>
      <c r="AM26" s="858">
        <v>4083</v>
      </c>
      <c r="AN26" s="858">
        <v>805</v>
      </c>
      <c r="AO26" s="858">
        <v>797</v>
      </c>
      <c r="AP26" s="858">
        <v>833</v>
      </c>
      <c r="AQ26" s="858">
        <v>832</v>
      </c>
      <c r="AR26" s="858">
        <v>816</v>
      </c>
      <c r="AS26" s="858">
        <v>4270</v>
      </c>
      <c r="AT26" s="858">
        <v>4166</v>
      </c>
      <c r="AU26" s="858">
        <v>4184</v>
      </c>
      <c r="AV26" s="858">
        <v>3640</v>
      </c>
      <c r="AW26" s="858">
        <v>3280</v>
      </c>
      <c r="AX26" s="858">
        <v>3761</v>
      </c>
      <c r="AY26" s="858">
        <v>3649</v>
      </c>
      <c r="AZ26" s="858">
        <v>2955</v>
      </c>
      <c r="BA26" s="858">
        <v>1835</v>
      </c>
      <c r="BB26" s="858">
        <v>1460</v>
      </c>
      <c r="BC26" s="858">
        <v>1194</v>
      </c>
      <c r="BD26" s="858">
        <v>961</v>
      </c>
      <c r="BE26" s="858">
        <v>9123</v>
      </c>
      <c r="BF26" s="858">
        <v>44290</v>
      </c>
      <c r="BG26" s="858">
        <v>34023</v>
      </c>
      <c r="BH26" s="858">
        <v>18179</v>
      </c>
      <c r="BI26" s="858">
        <v>15844</v>
      </c>
      <c r="BJ26" s="858">
        <v>21555</v>
      </c>
      <c r="BK26" s="858">
        <v>12468</v>
      </c>
      <c r="BL26" s="858">
        <v>7149</v>
      </c>
      <c r="BM26" s="858">
        <v>5319</v>
      </c>
      <c r="BN26" s="858">
        <v>10267</v>
      </c>
      <c r="BO26" s="858">
        <v>3358</v>
      </c>
      <c r="BP26" s="858">
        <v>6909</v>
      </c>
      <c r="BQ26" s="858">
        <v>53413</v>
      </c>
      <c r="BR26" s="858">
        <v>7352</v>
      </c>
      <c r="BS26" s="858">
        <v>37656</v>
      </c>
      <c r="BT26" s="858">
        <v>8405</v>
      </c>
      <c r="BU26" s="858">
        <v>12661</v>
      </c>
      <c r="BV26" s="858">
        <v>1825</v>
      </c>
      <c r="BW26" s="858">
        <v>3171</v>
      </c>
      <c r="BX26" s="858">
        <v>1601</v>
      </c>
      <c r="BY26" s="858">
        <v>1839</v>
      </c>
      <c r="BZ26" s="858">
        <v>4225</v>
      </c>
      <c r="CA26" s="858">
        <v>13149</v>
      </c>
    </row>
    <row r="27" spans="1:79">
      <c r="A27" s="10">
        <v>1821</v>
      </c>
      <c r="B27" s="31" t="s">
        <v>130</v>
      </c>
      <c r="C27" s="878">
        <v>26664</v>
      </c>
      <c r="D27" s="858">
        <v>4882</v>
      </c>
      <c r="E27" s="858">
        <v>21782</v>
      </c>
      <c r="F27" s="858">
        <v>4007</v>
      </c>
      <c r="G27" s="858">
        <v>13443</v>
      </c>
      <c r="H27" s="858">
        <v>4332</v>
      </c>
      <c r="I27" s="858">
        <v>1161</v>
      </c>
      <c r="J27" s="858">
        <v>237</v>
      </c>
      <c r="K27" s="858">
        <v>227</v>
      </c>
      <c r="L27" s="858">
        <v>222</v>
      </c>
      <c r="M27" s="858">
        <v>234</v>
      </c>
      <c r="N27" s="858">
        <v>241</v>
      </c>
      <c r="O27" s="858">
        <v>1341</v>
      </c>
      <c r="P27" s="858">
        <v>252</v>
      </c>
      <c r="Q27" s="858">
        <v>267</v>
      </c>
      <c r="R27" s="858">
        <v>275</v>
      </c>
      <c r="S27" s="858">
        <v>280</v>
      </c>
      <c r="T27" s="858">
        <v>267</v>
      </c>
      <c r="U27" s="858">
        <v>1249</v>
      </c>
      <c r="V27" s="858">
        <v>256</v>
      </c>
      <c r="W27" s="858">
        <v>256</v>
      </c>
      <c r="X27" s="858">
        <v>245</v>
      </c>
      <c r="Y27" s="858">
        <v>244</v>
      </c>
      <c r="Z27" s="858">
        <v>248</v>
      </c>
      <c r="AA27" s="858">
        <v>1464</v>
      </c>
      <c r="AB27" s="858">
        <v>260</v>
      </c>
      <c r="AC27" s="858">
        <v>277</v>
      </c>
      <c r="AD27" s="858">
        <v>293</v>
      </c>
      <c r="AE27" s="858">
        <v>301</v>
      </c>
      <c r="AF27" s="858">
        <v>333</v>
      </c>
      <c r="AG27" s="858">
        <v>1721</v>
      </c>
      <c r="AH27" s="858">
        <v>333</v>
      </c>
      <c r="AI27" s="858">
        <v>307</v>
      </c>
      <c r="AJ27" s="858">
        <v>337</v>
      </c>
      <c r="AK27" s="858">
        <v>373</v>
      </c>
      <c r="AL27" s="858">
        <v>371</v>
      </c>
      <c r="AM27" s="858">
        <v>1953</v>
      </c>
      <c r="AN27" s="858">
        <v>384</v>
      </c>
      <c r="AO27" s="858">
        <v>396</v>
      </c>
      <c r="AP27" s="858">
        <v>374</v>
      </c>
      <c r="AQ27" s="858">
        <v>390</v>
      </c>
      <c r="AR27" s="858">
        <v>409</v>
      </c>
      <c r="AS27" s="858">
        <v>2043</v>
      </c>
      <c r="AT27" s="858">
        <v>2120</v>
      </c>
      <c r="AU27" s="858">
        <v>2058</v>
      </c>
      <c r="AV27" s="858">
        <v>1728</v>
      </c>
      <c r="AW27" s="858">
        <v>1765</v>
      </c>
      <c r="AX27" s="858">
        <v>1883</v>
      </c>
      <c r="AY27" s="858">
        <v>1846</v>
      </c>
      <c r="AZ27" s="858">
        <v>1527</v>
      </c>
      <c r="BA27" s="858">
        <v>828</v>
      </c>
      <c r="BB27" s="858">
        <v>803</v>
      </c>
      <c r="BC27" s="858">
        <v>680</v>
      </c>
      <c r="BD27" s="858">
        <v>494</v>
      </c>
      <c r="BE27" s="858">
        <v>4581</v>
      </c>
      <c r="BF27" s="858">
        <v>22083</v>
      </c>
      <c r="BG27" s="858">
        <v>16809</v>
      </c>
      <c r="BH27" s="858">
        <v>9007</v>
      </c>
      <c r="BI27" s="858">
        <v>7802</v>
      </c>
      <c r="BJ27" s="858">
        <v>10529</v>
      </c>
      <c r="BK27" s="858">
        <v>6280</v>
      </c>
      <c r="BL27" s="858">
        <v>3657</v>
      </c>
      <c r="BM27" s="858">
        <v>2623</v>
      </c>
      <c r="BN27" s="858">
        <v>5274</v>
      </c>
      <c r="BO27" s="858">
        <v>1846</v>
      </c>
      <c r="BP27" s="858">
        <v>3428</v>
      </c>
      <c r="BQ27" s="858">
        <v>26664</v>
      </c>
      <c r="BR27" s="858">
        <v>3751</v>
      </c>
      <c r="BS27" s="858">
        <v>18581</v>
      </c>
      <c r="BT27" s="858">
        <v>4332</v>
      </c>
      <c r="BU27" s="858">
        <v>6250</v>
      </c>
      <c r="BV27" s="858">
        <v>994</v>
      </c>
      <c r="BW27" s="858">
        <v>1579</v>
      </c>
      <c r="BX27" s="858">
        <v>752</v>
      </c>
      <c r="BY27" s="858">
        <v>871</v>
      </c>
      <c r="BZ27" s="858">
        <v>2054</v>
      </c>
      <c r="CA27" s="858">
        <v>6411</v>
      </c>
    </row>
    <row r="28" spans="1:79">
      <c r="A28" s="32">
        <v>1861</v>
      </c>
      <c r="B28" s="33" t="s">
        <v>45</v>
      </c>
      <c r="C28" s="878">
        <v>46478</v>
      </c>
      <c r="D28" s="858">
        <v>8152</v>
      </c>
      <c r="E28" s="858">
        <v>38326</v>
      </c>
      <c r="F28" s="858">
        <v>5863</v>
      </c>
      <c r="G28" s="858">
        <v>23728</v>
      </c>
      <c r="H28" s="858">
        <v>8735</v>
      </c>
      <c r="I28" s="858">
        <v>1999</v>
      </c>
      <c r="J28" s="858">
        <v>384</v>
      </c>
      <c r="K28" s="858">
        <v>387</v>
      </c>
      <c r="L28" s="858">
        <v>398</v>
      </c>
      <c r="M28" s="858">
        <v>406</v>
      </c>
      <c r="N28" s="858">
        <v>424</v>
      </c>
      <c r="O28" s="858">
        <v>2302</v>
      </c>
      <c r="P28" s="858">
        <v>434</v>
      </c>
      <c r="Q28" s="858">
        <v>452</v>
      </c>
      <c r="R28" s="858">
        <v>474</v>
      </c>
      <c r="S28" s="858">
        <v>481</v>
      </c>
      <c r="T28" s="858">
        <v>461</v>
      </c>
      <c r="U28" s="858">
        <v>2014</v>
      </c>
      <c r="V28" s="858">
        <v>421</v>
      </c>
      <c r="W28" s="858">
        <v>394</v>
      </c>
      <c r="X28" s="858">
        <v>386</v>
      </c>
      <c r="Y28" s="858">
        <v>400</v>
      </c>
      <c r="Z28" s="858">
        <v>413</v>
      </c>
      <c r="AA28" s="858">
        <v>2286</v>
      </c>
      <c r="AB28" s="858">
        <v>423</v>
      </c>
      <c r="AC28" s="858">
        <v>466</v>
      </c>
      <c r="AD28" s="858">
        <v>485</v>
      </c>
      <c r="AE28" s="858">
        <v>463</v>
      </c>
      <c r="AF28" s="858">
        <v>449</v>
      </c>
      <c r="AG28" s="858">
        <v>2343</v>
      </c>
      <c r="AH28" s="858">
        <v>463</v>
      </c>
      <c r="AI28" s="858">
        <v>453</v>
      </c>
      <c r="AJ28" s="858">
        <v>434</v>
      </c>
      <c r="AK28" s="858">
        <v>476</v>
      </c>
      <c r="AL28" s="858">
        <v>517</v>
      </c>
      <c r="AM28" s="858">
        <v>3071</v>
      </c>
      <c r="AN28" s="858">
        <v>527</v>
      </c>
      <c r="AO28" s="858">
        <v>569</v>
      </c>
      <c r="AP28" s="858">
        <v>653</v>
      </c>
      <c r="AQ28" s="858">
        <v>676</v>
      </c>
      <c r="AR28" s="858">
        <v>646</v>
      </c>
      <c r="AS28" s="858">
        <v>3729</v>
      </c>
      <c r="AT28" s="858">
        <v>3955</v>
      </c>
      <c r="AU28" s="858">
        <v>3473</v>
      </c>
      <c r="AV28" s="858">
        <v>2680</v>
      </c>
      <c r="AW28" s="858">
        <v>2698</v>
      </c>
      <c r="AX28" s="858">
        <v>3407</v>
      </c>
      <c r="AY28" s="858">
        <v>3786</v>
      </c>
      <c r="AZ28" s="858">
        <v>3263</v>
      </c>
      <c r="BA28" s="858">
        <v>1943</v>
      </c>
      <c r="BB28" s="858">
        <v>1534</v>
      </c>
      <c r="BC28" s="858">
        <v>1132</v>
      </c>
      <c r="BD28" s="858">
        <v>863</v>
      </c>
      <c r="BE28" s="858">
        <v>7689</v>
      </c>
      <c r="BF28" s="858">
        <v>38789</v>
      </c>
      <c r="BG28" s="858">
        <v>27905</v>
      </c>
      <c r="BH28" s="858">
        <v>14598</v>
      </c>
      <c r="BI28" s="858">
        <v>13307</v>
      </c>
      <c r="BJ28" s="858">
        <v>17483</v>
      </c>
      <c r="BK28" s="858">
        <v>10422</v>
      </c>
      <c r="BL28" s="858">
        <v>5718</v>
      </c>
      <c r="BM28" s="858">
        <v>4704</v>
      </c>
      <c r="BN28" s="858">
        <v>10884</v>
      </c>
      <c r="BO28" s="858">
        <v>3469</v>
      </c>
      <c r="BP28" s="858">
        <v>7415</v>
      </c>
      <c r="BQ28" s="858">
        <v>46478</v>
      </c>
      <c r="BR28" s="858">
        <v>6315</v>
      </c>
      <c r="BS28" s="858">
        <v>31428</v>
      </c>
      <c r="BT28" s="858">
        <v>8735</v>
      </c>
      <c r="BU28" s="858">
        <v>9775</v>
      </c>
      <c r="BV28" s="858">
        <v>1716</v>
      </c>
      <c r="BW28" s="858">
        <v>2617</v>
      </c>
      <c r="BX28" s="858">
        <v>1236</v>
      </c>
      <c r="BY28" s="858">
        <v>1414</v>
      </c>
      <c r="BZ28" s="858">
        <v>2792</v>
      </c>
      <c r="CA28" s="858">
        <v>10641</v>
      </c>
    </row>
    <row r="29" spans="1:79">
      <c r="A29" s="10">
        <v>1862</v>
      </c>
      <c r="B29" s="31" t="s">
        <v>46</v>
      </c>
      <c r="C29" s="879">
        <v>61973</v>
      </c>
      <c r="D29" s="858">
        <v>10572</v>
      </c>
      <c r="E29" s="858">
        <v>51401</v>
      </c>
      <c r="F29" s="858">
        <v>8197</v>
      </c>
      <c r="G29" s="858">
        <v>31686</v>
      </c>
      <c r="H29" s="858">
        <v>11518</v>
      </c>
      <c r="I29" s="858">
        <v>2555</v>
      </c>
      <c r="J29" s="858">
        <v>524</v>
      </c>
      <c r="K29" s="858">
        <v>495</v>
      </c>
      <c r="L29" s="858">
        <v>504</v>
      </c>
      <c r="M29" s="858">
        <v>519</v>
      </c>
      <c r="N29" s="858">
        <v>513</v>
      </c>
      <c r="O29" s="858">
        <v>2919</v>
      </c>
      <c r="P29" s="858">
        <v>524</v>
      </c>
      <c r="Q29" s="858">
        <v>545</v>
      </c>
      <c r="R29" s="858">
        <v>592</v>
      </c>
      <c r="S29" s="858">
        <v>636</v>
      </c>
      <c r="T29" s="858">
        <v>622</v>
      </c>
      <c r="U29" s="858">
        <v>2778</v>
      </c>
      <c r="V29" s="858">
        <v>575</v>
      </c>
      <c r="W29" s="858">
        <v>580</v>
      </c>
      <c r="X29" s="858">
        <v>548</v>
      </c>
      <c r="Y29" s="858">
        <v>518</v>
      </c>
      <c r="Z29" s="858">
        <v>557</v>
      </c>
      <c r="AA29" s="858">
        <v>2935</v>
      </c>
      <c r="AB29" s="858">
        <v>562</v>
      </c>
      <c r="AC29" s="858">
        <v>562</v>
      </c>
      <c r="AD29" s="858">
        <v>598</v>
      </c>
      <c r="AE29" s="858">
        <v>598</v>
      </c>
      <c r="AF29" s="858">
        <v>615</v>
      </c>
      <c r="AG29" s="858">
        <v>3424</v>
      </c>
      <c r="AH29" s="858">
        <v>658</v>
      </c>
      <c r="AI29" s="858">
        <v>660</v>
      </c>
      <c r="AJ29" s="858">
        <v>674</v>
      </c>
      <c r="AK29" s="858">
        <v>703</v>
      </c>
      <c r="AL29" s="858">
        <v>729</v>
      </c>
      <c r="AM29" s="858">
        <v>4158</v>
      </c>
      <c r="AN29" s="858">
        <v>767</v>
      </c>
      <c r="AO29" s="858">
        <v>812</v>
      </c>
      <c r="AP29" s="858">
        <v>849</v>
      </c>
      <c r="AQ29" s="858">
        <v>880</v>
      </c>
      <c r="AR29" s="858">
        <v>850</v>
      </c>
      <c r="AS29" s="858">
        <v>4809</v>
      </c>
      <c r="AT29" s="858">
        <v>5017</v>
      </c>
      <c r="AU29" s="858">
        <v>4513</v>
      </c>
      <c r="AV29" s="858">
        <v>3803</v>
      </c>
      <c r="AW29" s="858">
        <v>3913</v>
      </c>
      <c r="AX29" s="858">
        <v>4705</v>
      </c>
      <c r="AY29" s="858">
        <v>4926</v>
      </c>
      <c r="AZ29" s="858">
        <v>3958</v>
      </c>
      <c r="BA29" s="858">
        <v>2640</v>
      </c>
      <c r="BB29" s="858">
        <v>2101</v>
      </c>
      <c r="BC29" s="858">
        <v>1559</v>
      </c>
      <c r="BD29" s="858">
        <v>1260</v>
      </c>
      <c r="BE29" s="858">
        <v>9974</v>
      </c>
      <c r="BF29" s="858">
        <v>51999</v>
      </c>
      <c r="BG29" s="858">
        <v>37695</v>
      </c>
      <c r="BH29" s="858">
        <v>19639</v>
      </c>
      <c r="BI29" s="858">
        <v>18056</v>
      </c>
      <c r="BJ29" s="858">
        <v>23134</v>
      </c>
      <c r="BK29" s="858">
        <v>14561</v>
      </c>
      <c r="BL29" s="858">
        <v>7950</v>
      </c>
      <c r="BM29" s="858">
        <v>6611</v>
      </c>
      <c r="BN29" s="858">
        <v>14304</v>
      </c>
      <c r="BO29" s="858">
        <v>4342</v>
      </c>
      <c r="BP29" s="858">
        <v>9962</v>
      </c>
      <c r="BQ29" s="858">
        <v>61973</v>
      </c>
      <c r="BR29" s="858">
        <v>8252</v>
      </c>
      <c r="BS29" s="858">
        <v>42203</v>
      </c>
      <c r="BT29" s="858">
        <v>11518</v>
      </c>
      <c r="BU29" s="858">
        <v>13088</v>
      </c>
      <c r="BV29" s="858">
        <v>2101</v>
      </c>
      <c r="BW29" s="858">
        <v>3553</v>
      </c>
      <c r="BX29" s="858">
        <v>1637</v>
      </c>
      <c r="BY29" s="858">
        <v>1758</v>
      </c>
      <c r="BZ29" s="858">
        <v>4039</v>
      </c>
      <c r="CA29" s="858">
        <v>14208</v>
      </c>
    </row>
    <row r="30" spans="1:79">
      <c r="A30" s="10">
        <v>1863</v>
      </c>
      <c r="B30" s="31" t="s">
        <v>47</v>
      </c>
      <c r="C30" s="878">
        <v>189111</v>
      </c>
      <c r="D30" s="858">
        <v>36245</v>
      </c>
      <c r="E30" s="858">
        <v>152866</v>
      </c>
      <c r="F30" s="858">
        <v>27801</v>
      </c>
      <c r="G30" s="858">
        <v>95035</v>
      </c>
      <c r="H30" s="858">
        <v>30030</v>
      </c>
      <c r="I30" s="858">
        <v>10637</v>
      </c>
      <c r="J30" s="858">
        <v>2238</v>
      </c>
      <c r="K30" s="858">
        <v>2115</v>
      </c>
      <c r="L30" s="858">
        <v>2045</v>
      </c>
      <c r="M30" s="858">
        <v>2116</v>
      </c>
      <c r="N30" s="858">
        <v>2123</v>
      </c>
      <c r="O30" s="858">
        <v>10025</v>
      </c>
      <c r="P30" s="858">
        <v>2071</v>
      </c>
      <c r="Q30" s="858">
        <v>2041</v>
      </c>
      <c r="R30" s="858">
        <v>2063</v>
      </c>
      <c r="S30" s="858">
        <v>1995</v>
      </c>
      <c r="T30" s="858">
        <v>1855</v>
      </c>
      <c r="U30" s="858">
        <v>8011</v>
      </c>
      <c r="V30" s="858">
        <v>1719</v>
      </c>
      <c r="W30" s="858">
        <v>1625</v>
      </c>
      <c r="X30" s="858">
        <v>1577</v>
      </c>
      <c r="Y30" s="858">
        <v>1552</v>
      </c>
      <c r="Z30" s="858">
        <v>1538</v>
      </c>
      <c r="AA30" s="858">
        <v>9667</v>
      </c>
      <c r="AB30" s="858">
        <v>1539</v>
      </c>
      <c r="AC30" s="858">
        <v>1870</v>
      </c>
      <c r="AD30" s="858">
        <v>2122</v>
      </c>
      <c r="AE30" s="858">
        <v>2041</v>
      </c>
      <c r="AF30" s="858">
        <v>2095</v>
      </c>
      <c r="AG30" s="858">
        <v>10807</v>
      </c>
      <c r="AH30" s="858">
        <v>2252</v>
      </c>
      <c r="AI30" s="858">
        <v>2167</v>
      </c>
      <c r="AJ30" s="858">
        <v>2086</v>
      </c>
      <c r="AK30" s="858">
        <v>2196</v>
      </c>
      <c r="AL30" s="858">
        <v>2106</v>
      </c>
      <c r="AM30" s="858">
        <v>14899</v>
      </c>
      <c r="AN30" s="858">
        <v>2308</v>
      </c>
      <c r="AO30" s="858">
        <v>2824</v>
      </c>
      <c r="AP30" s="858">
        <v>3102</v>
      </c>
      <c r="AQ30" s="858">
        <v>3256</v>
      </c>
      <c r="AR30" s="858">
        <v>3409</v>
      </c>
      <c r="AS30" s="858">
        <v>18783</v>
      </c>
      <c r="AT30" s="858">
        <v>16714</v>
      </c>
      <c r="AU30" s="858">
        <v>13398</v>
      </c>
      <c r="AV30" s="858">
        <v>10334</v>
      </c>
      <c r="AW30" s="858">
        <v>10240</v>
      </c>
      <c r="AX30" s="858">
        <v>12261</v>
      </c>
      <c r="AY30" s="858">
        <v>13305</v>
      </c>
      <c r="AZ30" s="858">
        <v>10615</v>
      </c>
      <c r="BA30" s="858">
        <v>6457</v>
      </c>
      <c r="BB30" s="858">
        <v>5152</v>
      </c>
      <c r="BC30" s="858">
        <v>4323</v>
      </c>
      <c r="BD30" s="858">
        <v>3483</v>
      </c>
      <c r="BE30" s="858">
        <v>34204</v>
      </c>
      <c r="BF30" s="858">
        <v>154907</v>
      </c>
      <c r="BG30" s="858">
        <v>117554</v>
      </c>
      <c r="BH30" s="858">
        <v>60271</v>
      </c>
      <c r="BI30" s="858">
        <v>57283</v>
      </c>
      <c r="BJ30" s="858">
        <v>78737</v>
      </c>
      <c r="BK30" s="858">
        <v>38817</v>
      </c>
      <c r="BL30" s="858">
        <v>21309</v>
      </c>
      <c r="BM30" s="858">
        <v>17508</v>
      </c>
      <c r="BN30" s="858">
        <v>37353</v>
      </c>
      <c r="BO30" s="858">
        <v>11921</v>
      </c>
      <c r="BP30" s="858">
        <v>25432</v>
      </c>
      <c r="BQ30" s="858">
        <v>189111</v>
      </c>
      <c r="BR30" s="858">
        <v>28673</v>
      </c>
      <c r="BS30" s="858">
        <v>130408</v>
      </c>
      <c r="BT30" s="858">
        <v>30030</v>
      </c>
      <c r="BU30" s="858">
        <v>42749</v>
      </c>
      <c r="BV30" s="858">
        <v>8351</v>
      </c>
      <c r="BW30" s="858">
        <v>10834</v>
      </c>
      <c r="BX30" s="858">
        <v>4629</v>
      </c>
      <c r="BY30" s="858">
        <v>6033</v>
      </c>
      <c r="BZ30" s="858">
        <v>12902</v>
      </c>
      <c r="CA30" s="858">
        <v>47929</v>
      </c>
    </row>
    <row r="31" spans="1:79" ht="15.75" thickBot="1">
      <c r="A31" s="10">
        <v>1864</v>
      </c>
      <c r="B31" s="31" t="s">
        <v>48</v>
      </c>
      <c r="C31" s="885">
        <v>47527</v>
      </c>
      <c r="D31" s="886">
        <v>7911</v>
      </c>
      <c r="E31" s="886">
        <v>39616</v>
      </c>
      <c r="F31" s="886">
        <v>6350</v>
      </c>
      <c r="G31" s="886">
        <v>24463</v>
      </c>
      <c r="H31" s="886">
        <v>8803</v>
      </c>
      <c r="I31" s="886">
        <v>1746</v>
      </c>
      <c r="J31" s="886">
        <v>349</v>
      </c>
      <c r="K31" s="886">
        <v>369</v>
      </c>
      <c r="L31" s="886">
        <v>355</v>
      </c>
      <c r="M31" s="886">
        <v>318</v>
      </c>
      <c r="N31" s="886">
        <v>355</v>
      </c>
      <c r="O31" s="886">
        <v>2170</v>
      </c>
      <c r="P31" s="886">
        <v>403</v>
      </c>
      <c r="Q31" s="886">
        <v>425</v>
      </c>
      <c r="R31" s="886">
        <v>426</v>
      </c>
      <c r="S31" s="886">
        <v>451</v>
      </c>
      <c r="T31" s="886">
        <v>465</v>
      </c>
      <c r="U31" s="886">
        <v>2164</v>
      </c>
      <c r="V31" s="886">
        <v>451</v>
      </c>
      <c r="W31" s="886">
        <v>448</v>
      </c>
      <c r="X31" s="886">
        <v>418</v>
      </c>
      <c r="Y31" s="886">
        <v>410</v>
      </c>
      <c r="Z31" s="886">
        <v>437</v>
      </c>
      <c r="AA31" s="886">
        <v>2304</v>
      </c>
      <c r="AB31" s="886">
        <v>456</v>
      </c>
      <c r="AC31" s="886">
        <v>453</v>
      </c>
      <c r="AD31" s="886">
        <v>458</v>
      </c>
      <c r="AE31" s="886">
        <v>464</v>
      </c>
      <c r="AF31" s="886">
        <v>473</v>
      </c>
      <c r="AG31" s="886">
        <v>2670</v>
      </c>
      <c r="AH31" s="886">
        <v>486</v>
      </c>
      <c r="AI31" s="886">
        <v>483</v>
      </c>
      <c r="AJ31" s="886">
        <v>527</v>
      </c>
      <c r="AK31" s="886">
        <v>571</v>
      </c>
      <c r="AL31" s="886">
        <v>603</v>
      </c>
      <c r="AM31" s="886">
        <v>3207</v>
      </c>
      <c r="AN31" s="886">
        <v>644</v>
      </c>
      <c r="AO31" s="886">
        <v>641</v>
      </c>
      <c r="AP31" s="886">
        <v>642</v>
      </c>
      <c r="AQ31" s="886">
        <v>642</v>
      </c>
      <c r="AR31" s="886">
        <v>638</v>
      </c>
      <c r="AS31" s="886">
        <v>3462</v>
      </c>
      <c r="AT31" s="886">
        <v>3684</v>
      </c>
      <c r="AU31" s="886">
        <v>3668</v>
      </c>
      <c r="AV31" s="886">
        <v>3326</v>
      </c>
      <c r="AW31" s="886">
        <v>3261</v>
      </c>
      <c r="AX31" s="886">
        <v>3478</v>
      </c>
      <c r="AY31" s="886">
        <v>3584</v>
      </c>
      <c r="AZ31" s="886">
        <v>3265</v>
      </c>
      <c r="BA31" s="886">
        <v>2203</v>
      </c>
      <c r="BB31" s="886">
        <v>1549</v>
      </c>
      <c r="BC31" s="886">
        <v>1030</v>
      </c>
      <c r="BD31" s="886">
        <v>756</v>
      </c>
      <c r="BE31" s="886">
        <v>7447</v>
      </c>
      <c r="BF31" s="886">
        <v>40080</v>
      </c>
      <c r="BG31" s="886">
        <v>29236</v>
      </c>
      <c r="BH31" s="886">
        <v>15402</v>
      </c>
      <c r="BI31" s="886">
        <v>13834</v>
      </c>
      <c r="BJ31" s="886">
        <v>17628</v>
      </c>
      <c r="BK31" s="886">
        <v>11608</v>
      </c>
      <c r="BL31" s="886">
        <v>6405</v>
      </c>
      <c r="BM31" s="886">
        <v>5203</v>
      </c>
      <c r="BN31" s="886">
        <v>10844</v>
      </c>
      <c r="BO31" s="886">
        <v>3539</v>
      </c>
      <c r="BP31" s="886">
        <v>7305</v>
      </c>
      <c r="BQ31" s="886">
        <v>47527</v>
      </c>
      <c r="BR31" s="886">
        <v>6080</v>
      </c>
      <c r="BS31" s="886">
        <v>32644</v>
      </c>
      <c r="BT31" s="886">
        <v>8803</v>
      </c>
      <c r="BU31" s="886">
        <v>9981</v>
      </c>
      <c r="BV31" s="886">
        <v>1501</v>
      </c>
      <c r="BW31" s="886">
        <v>2659</v>
      </c>
      <c r="BX31" s="886">
        <v>1303</v>
      </c>
      <c r="BY31" s="886">
        <v>1375</v>
      </c>
      <c r="BZ31" s="886">
        <v>3143</v>
      </c>
      <c r="CA31" s="886">
        <v>10949</v>
      </c>
    </row>
    <row r="32" spans="1:79" ht="15.75" thickBot="1">
      <c r="A32" s="890">
        <v>18</v>
      </c>
      <c r="B32" s="891" t="s">
        <v>1391</v>
      </c>
      <c r="C32" s="889">
        <f>SUM(C7:C31)</f>
        <v>2127687</v>
      </c>
      <c r="D32" s="887">
        <f t="shared" ref="D32:BO32" si="0">SUM(D7:D31)</f>
        <v>414290</v>
      </c>
      <c r="E32" s="887">
        <f t="shared" si="0"/>
        <v>1713397</v>
      </c>
      <c r="F32" s="887">
        <f t="shared" si="0"/>
        <v>329843</v>
      </c>
      <c r="G32" s="887">
        <f t="shared" si="0"/>
        <v>1051362</v>
      </c>
      <c r="H32" s="887">
        <f t="shared" si="0"/>
        <v>332192</v>
      </c>
      <c r="I32" s="887">
        <f t="shared" si="0"/>
        <v>101900</v>
      </c>
      <c r="J32" s="887">
        <f t="shared" si="0"/>
        <v>20991</v>
      </c>
      <c r="K32" s="887">
        <f t="shared" si="0"/>
        <v>20097</v>
      </c>
      <c r="L32" s="887">
        <f t="shared" si="0"/>
        <v>19856</v>
      </c>
      <c r="M32" s="887">
        <f t="shared" si="0"/>
        <v>20157</v>
      </c>
      <c r="N32" s="887">
        <f t="shared" si="0"/>
        <v>20799</v>
      </c>
      <c r="O32" s="887">
        <f t="shared" si="0"/>
        <v>113154</v>
      </c>
      <c r="P32" s="887">
        <f t="shared" si="0"/>
        <v>21406</v>
      </c>
      <c r="Q32" s="887">
        <f t="shared" si="0"/>
        <v>21935</v>
      </c>
      <c r="R32" s="887">
        <f t="shared" si="0"/>
        <v>23049</v>
      </c>
      <c r="S32" s="887">
        <f t="shared" si="0"/>
        <v>23758</v>
      </c>
      <c r="T32" s="887">
        <f t="shared" si="0"/>
        <v>23006</v>
      </c>
      <c r="U32" s="887">
        <f t="shared" si="0"/>
        <v>106643</v>
      </c>
      <c r="V32" s="887">
        <f t="shared" si="0"/>
        <v>21814</v>
      </c>
      <c r="W32" s="887">
        <f t="shared" si="0"/>
        <v>21332</v>
      </c>
      <c r="X32" s="887">
        <f t="shared" si="0"/>
        <v>21194</v>
      </c>
      <c r="Y32" s="887">
        <f t="shared" si="0"/>
        <v>20998</v>
      </c>
      <c r="Z32" s="887">
        <f t="shared" si="0"/>
        <v>21305</v>
      </c>
      <c r="AA32" s="887">
        <f t="shared" si="0"/>
        <v>117457</v>
      </c>
      <c r="AB32" s="887">
        <f t="shared" si="0"/>
        <v>21904</v>
      </c>
      <c r="AC32" s="887">
        <f t="shared" si="0"/>
        <v>22860</v>
      </c>
      <c r="AD32" s="887">
        <f t="shared" si="0"/>
        <v>23708</v>
      </c>
      <c r="AE32" s="887">
        <f t="shared" si="0"/>
        <v>24121</v>
      </c>
      <c r="AF32" s="887">
        <f t="shared" si="0"/>
        <v>24864</v>
      </c>
      <c r="AG32" s="887">
        <f t="shared" si="0"/>
        <v>139448</v>
      </c>
      <c r="AH32" s="887">
        <f t="shared" si="0"/>
        <v>25846</v>
      </c>
      <c r="AI32" s="887">
        <f t="shared" si="0"/>
        <v>26442</v>
      </c>
      <c r="AJ32" s="887">
        <f t="shared" si="0"/>
        <v>27416</v>
      </c>
      <c r="AK32" s="887">
        <f t="shared" si="0"/>
        <v>28895</v>
      </c>
      <c r="AL32" s="887">
        <f t="shared" si="0"/>
        <v>30849</v>
      </c>
      <c r="AM32" s="887">
        <f t="shared" si="0"/>
        <v>165531</v>
      </c>
      <c r="AN32" s="887">
        <f t="shared" si="0"/>
        <v>32618</v>
      </c>
      <c r="AO32" s="887">
        <f t="shared" si="0"/>
        <v>33129</v>
      </c>
      <c r="AP32" s="887">
        <f t="shared" si="0"/>
        <v>33315</v>
      </c>
      <c r="AQ32" s="887">
        <f t="shared" si="0"/>
        <v>33327</v>
      </c>
      <c r="AR32" s="887">
        <f t="shared" si="0"/>
        <v>33142</v>
      </c>
      <c r="AS32" s="887">
        <f t="shared" si="0"/>
        <v>175253</v>
      </c>
      <c r="AT32" s="887">
        <f t="shared" si="0"/>
        <v>168593</v>
      </c>
      <c r="AU32" s="887">
        <f t="shared" si="0"/>
        <v>155821</v>
      </c>
      <c r="AV32" s="887">
        <f t="shared" si="0"/>
        <v>135810</v>
      </c>
      <c r="AW32" s="887">
        <f t="shared" si="0"/>
        <v>133916</v>
      </c>
      <c r="AX32" s="887">
        <f t="shared" si="0"/>
        <v>143938</v>
      </c>
      <c r="AY32" s="887">
        <f t="shared" si="0"/>
        <v>138031</v>
      </c>
      <c r="AZ32" s="887">
        <f t="shared" si="0"/>
        <v>113680</v>
      </c>
      <c r="BA32" s="887">
        <f t="shared" si="0"/>
        <v>70121</v>
      </c>
      <c r="BB32" s="887">
        <f t="shared" si="0"/>
        <v>59793</v>
      </c>
      <c r="BC32" s="887">
        <f t="shared" si="0"/>
        <v>48389</v>
      </c>
      <c r="BD32" s="887">
        <f t="shared" si="0"/>
        <v>40209</v>
      </c>
      <c r="BE32" s="887">
        <f t="shared" si="0"/>
        <v>390169</v>
      </c>
      <c r="BF32" s="887">
        <f t="shared" si="0"/>
        <v>1737518</v>
      </c>
      <c r="BG32" s="887">
        <f t="shared" si="0"/>
        <v>1333104</v>
      </c>
      <c r="BH32" s="887">
        <f t="shared" si="0"/>
        <v>709361</v>
      </c>
      <c r="BI32" s="887">
        <f t="shared" si="0"/>
        <v>623743</v>
      </c>
      <c r="BJ32" s="887">
        <f t="shared" si="0"/>
        <v>853631</v>
      </c>
      <c r="BK32" s="887">
        <f t="shared" si="0"/>
        <v>479473</v>
      </c>
      <c r="BL32" s="887">
        <f t="shared" si="0"/>
        <v>272886</v>
      </c>
      <c r="BM32" s="887">
        <f t="shared" si="0"/>
        <v>206587</v>
      </c>
      <c r="BN32" s="887">
        <f t="shared" si="0"/>
        <v>404414</v>
      </c>
      <c r="BO32" s="887">
        <f t="shared" si="0"/>
        <v>132630</v>
      </c>
      <c r="BP32" s="887">
        <f t="shared" ref="BP32:CA32" si="1">SUM(BP7:BP31)</f>
        <v>271784</v>
      </c>
      <c r="BQ32" s="887">
        <f t="shared" si="1"/>
        <v>2127687</v>
      </c>
      <c r="BR32" s="887">
        <f t="shared" si="1"/>
        <v>321697</v>
      </c>
      <c r="BS32" s="887">
        <f t="shared" si="1"/>
        <v>1473798</v>
      </c>
      <c r="BT32" s="887">
        <f t="shared" si="1"/>
        <v>332192</v>
      </c>
      <c r="BU32" s="887">
        <f t="shared" si="1"/>
        <v>517658</v>
      </c>
      <c r="BV32" s="887">
        <f t="shared" si="1"/>
        <v>84297</v>
      </c>
      <c r="BW32" s="887">
        <f t="shared" si="1"/>
        <v>134153</v>
      </c>
      <c r="BX32" s="887">
        <f t="shared" si="1"/>
        <v>64207</v>
      </c>
      <c r="BY32" s="887">
        <f t="shared" si="1"/>
        <v>70689</v>
      </c>
      <c r="BZ32" s="887">
        <f t="shared" si="1"/>
        <v>164312</v>
      </c>
      <c r="CA32" s="888">
        <f t="shared" si="1"/>
        <v>517800</v>
      </c>
    </row>
  </sheetData>
  <autoFilter ref="A6:CE6">
    <filterColumn colId="4"/>
    <filterColumn colId="57"/>
    <sortState ref="A7:CC31">
      <sortCondition ref="A6"/>
    </sortState>
  </autoFilter>
  <pageMargins left="0.7" right="0.7" top="0.75" bottom="0.75" header="0.3" footer="0.3"/>
  <pageSetup paperSize="9" orientation="portrait" horizontalDpi="300" verticalDpi="300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Y89"/>
  <sheetViews>
    <sheetView tabSelected="1" topLeftCell="A43" workbookViewId="0">
      <selection activeCell="E7" sqref="E7"/>
    </sheetView>
  </sheetViews>
  <sheetFormatPr defaultRowHeight="12.75"/>
  <cols>
    <col min="1" max="1" width="9.140625" style="314"/>
    <col min="2" max="2" width="28" style="314" customWidth="1"/>
    <col min="3" max="3" width="19.7109375" style="314" customWidth="1"/>
    <col min="4" max="16384" width="9.140625" style="314"/>
  </cols>
  <sheetData>
    <row r="1" spans="1:25" ht="16.5">
      <c r="A1" s="312" t="s">
        <v>723</v>
      </c>
      <c r="B1" s="313"/>
      <c r="C1" s="313"/>
      <c r="E1" s="313"/>
      <c r="F1" s="313"/>
      <c r="G1" s="313"/>
      <c r="L1" s="313"/>
      <c r="M1" s="313"/>
    </row>
    <row r="2" spans="1:25" ht="14.25">
      <c r="A2" s="313" t="s">
        <v>724</v>
      </c>
      <c r="B2" s="313"/>
      <c r="C2" s="313"/>
      <c r="E2" s="313"/>
      <c r="F2" s="313"/>
      <c r="G2" s="313"/>
      <c r="L2" s="313"/>
      <c r="M2" s="313"/>
    </row>
    <row r="3" spans="1:25" ht="14.25">
      <c r="A3" s="313" t="s">
        <v>725</v>
      </c>
      <c r="B3" s="313"/>
      <c r="C3" s="313"/>
      <c r="E3" s="313"/>
      <c r="F3" s="315" t="s">
        <v>726</v>
      </c>
      <c r="G3" s="313"/>
      <c r="L3" s="313"/>
      <c r="M3" s="313"/>
    </row>
    <row r="4" spans="1:25" ht="14.25">
      <c r="A4" s="313"/>
      <c r="B4" s="313"/>
      <c r="C4" s="313"/>
      <c r="E4" s="313"/>
      <c r="F4" s="315"/>
      <c r="G4" s="313"/>
      <c r="L4" s="313"/>
      <c r="M4" s="313"/>
    </row>
    <row r="5" spans="1:25" ht="14.25">
      <c r="C5" s="986" t="s">
        <v>2578</v>
      </c>
      <c r="D5" s="987"/>
      <c r="E5" s="987"/>
      <c r="F5" s="987"/>
      <c r="G5" s="987"/>
      <c r="H5" s="987"/>
      <c r="I5" s="987"/>
      <c r="J5" s="987"/>
      <c r="K5" s="988"/>
      <c r="L5" s="989" t="s">
        <v>2579</v>
      </c>
      <c r="M5" s="990"/>
      <c r="N5" s="987"/>
      <c r="O5" s="988"/>
      <c r="P5" s="986" t="s">
        <v>2580</v>
      </c>
      <c r="Q5" s="987"/>
      <c r="R5" s="988"/>
      <c r="S5" s="986" t="s">
        <v>2581</v>
      </c>
      <c r="T5" s="987"/>
      <c r="U5" s="987"/>
      <c r="V5" s="987"/>
      <c r="W5" s="988"/>
      <c r="X5" s="986" t="s">
        <v>2582</v>
      </c>
      <c r="Y5" s="988"/>
    </row>
    <row r="6" spans="1:25" ht="14.25">
      <c r="B6" s="313"/>
      <c r="C6" s="313"/>
      <c r="E6" s="313"/>
      <c r="F6" s="313"/>
      <c r="G6" s="313"/>
      <c r="L6" s="313"/>
      <c r="M6" s="313"/>
    </row>
    <row r="7" spans="1:25" ht="13.5" customHeight="1" thickBot="1">
      <c r="A7" s="977" t="s">
        <v>656</v>
      </c>
      <c r="B7" s="980" t="s">
        <v>1</v>
      </c>
      <c r="C7" s="980" t="s">
        <v>2583</v>
      </c>
      <c r="D7" s="321" t="s">
        <v>2584</v>
      </c>
      <c r="E7" s="980" t="s">
        <v>731</v>
      </c>
      <c r="F7" s="318" t="s">
        <v>732</v>
      </c>
      <c r="G7" s="318" t="s">
        <v>733</v>
      </c>
      <c r="H7" s="980" t="s">
        <v>828</v>
      </c>
      <c r="I7" s="980" t="s">
        <v>829</v>
      </c>
      <c r="J7" s="980" t="s">
        <v>830</v>
      </c>
      <c r="K7" s="321" t="s">
        <v>831</v>
      </c>
      <c r="L7" s="980" t="s">
        <v>2585</v>
      </c>
      <c r="M7" s="980" t="s">
        <v>2586</v>
      </c>
      <c r="N7" s="980" t="s">
        <v>2587</v>
      </c>
      <c r="O7" s="980" t="s">
        <v>2588</v>
      </c>
      <c r="P7" s="980" t="s">
        <v>2589</v>
      </c>
      <c r="Q7" s="980" t="s">
        <v>2590</v>
      </c>
      <c r="R7" s="980" t="s">
        <v>2591</v>
      </c>
      <c r="S7" s="321" t="s">
        <v>2592</v>
      </c>
      <c r="T7" s="321" t="s">
        <v>833</v>
      </c>
      <c r="U7" s="980" t="s">
        <v>834</v>
      </c>
      <c r="V7" s="980" t="s">
        <v>500</v>
      </c>
      <c r="W7" s="980" t="s">
        <v>835</v>
      </c>
      <c r="X7" s="980" t="s">
        <v>836</v>
      </c>
      <c r="Y7" s="980" t="s">
        <v>837</v>
      </c>
    </row>
    <row r="8" spans="1:25" ht="13.5" thickBot="1">
      <c r="A8" s="977">
        <v>1</v>
      </c>
      <c r="B8" s="321" t="s">
        <v>4</v>
      </c>
      <c r="C8" s="320">
        <v>9</v>
      </c>
      <c r="D8" s="320">
        <v>35</v>
      </c>
      <c r="E8" s="320">
        <v>0</v>
      </c>
      <c r="F8" s="320">
        <v>1</v>
      </c>
      <c r="G8" s="320">
        <v>8</v>
      </c>
      <c r="H8" s="320">
        <v>16</v>
      </c>
      <c r="I8" s="320">
        <v>10</v>
      </c>
      <c r="J8" s="320">
        <v>6</v>
      </c>
      <c r="K8" s="320">
        <v>3</v>
      </c>
      <c r="L8" s="320">
        <v>4</v>
      </c>
      <c r="M8" s="320">
        <v>5</v>
      </c>
      <c r="N8" s="320">
        <v>18</v>
      </c>
      <c r="O8" s="320">
        <v>17</v>
      </c>
      <c r="P8" s="320">
        <v>6</v>
      </c>
      <c r="Q8" s="320">
        <v>27</v>
      </c>
      <c r="R8" s="320">
        <v>2</v>
      </c>
      <c r="S8" s="320">
        <v>4</v>
      </c>
      <c r="T8" s="320">
        <v>19</v>
      </c>
      <c r="U8" s="320">
        <v>10</v>
      </c>
      <c r="V8" s="320">
        <v>2</v>
      </c>
      <c r="W8" s="320">
        <v>0</v>
      </c>
      <c r="X8" s="320">
        <v>0</v>
      </c>
      <c r="Y8" s="320">
        <v>35</v>
      </c>
    </row>
    <row r="9" spans="1:25" ht="13.5" thickBot="1">
      <c r="A9" s="977">
        <v>2</v>
      </c>
      <c r="B9" s="321" t="s">
        <v>111</v>
      </c>
      <c r="C9" s="320">
        <v>19</v>
      </c>
      <c r="D9" s="320">
        <v>85</v>
      </c>
      <c r="E9" s="320">
        <v>0</v>
      </c>
      <c r="F9" s="320">
        <v>1</v>
      </c>
      <c r="G9" s="320">
        <v>18</v>
      </c>
      <c r="H9" s="320">
        <v>56</v>
      </c>
      <c r="I9" s="320">
        <v>22</v>
      </c>
      <c r="J9" s="320">
        <v>6</v>
      </c>
      <c r="K9" s="320">
        <v>1</v>
      </c>
      <c r="L9" s="320">
        <v>9</v>
      </c>
      <c r="M9" s="320">
        <v>10</v>
      </c>
      <c r="N9" s="320">
        <v>38</v>
      </c>
      <c r="O9" s="320">
        <v>47</v>
      </c>
      <c r="P9" s="320">
        <v>32</v>
      </c>
      <c r="Q9" s="320">
        <v>48</v>
      </c>
      <c r="R9" s="320">
        <v>5</v>
      </c>
      <c r="S9" s="320">
        <v>29</v>
      </c>
      <c r="T9" s="320">
        <v>34</v>
      </c>
      <c r="U9" s="320">
        <v>21</v>
      </c>
      <c r="V9" s="320">
        <v>1</v>
      </c>
      <c r="W9" s="320">
        <v>0</v>
      </c>
      <c r="X9" s="320">
        <v>7</v>
      </c>
      <c r="Y9" s="320">
        <v>78</v>
      </c>
    </row>
    <row r="10" spans="1:25" ht="13.5" thickBot="1">
      <c r="A10" s="977">
        <v>3</v>
      </c>
      <c r="B10" s="321" t="s">
        <v>112</v>
      </c>
      <c r="C10" s="320">
        <v>49</v>
      </c>
      <c r="D10" s="320">
        <v>121</v>
      </c>
      <c r="E10" s="320">
        <v>0</v>
      </c>
      <c r="F10" s="320">
        <v>11</v>
      </c>
      <c r="G10" s="320">
        <v>38</v>
      </c>
      <c r="H10" s="320">
        <v>85</v>
      </c>
      <c r="I10" s="320">
        <v>25</v>
      </c>
      <c r="J10" s="320">
        <v>9</v>
      </c>
      <c r="K10" s="320">
        <v>2</v>
      </c>
      <c r="L10" s="320">
        <v>19</v>
      </c>
      <c r="M10" s="320">
        <v>30</v>
      </c>
      <c r="N10" s="320">
        <v>55</v>
      </c>
      <c r="O10" s="320">
        <v>66</v>
      </c>
      <c r="P10" s="320">
        <v>42</v>
      </c>
      <c r="Q10" s="320">
        <v>70</v>
      </c>
      <c r="R10" s="320">
        <v>9</v>
      </c>
      <c r="S10" s="320">
        <v>13</v>
      </c>
      <c r="T10" s="320">
        <v>83</v>
      </c>
      <c r="U10" s="320">
        <v>20</v>
      </c>
      <c r="V10" s="320">
        <v>5</v>
      </c>
      <c r="W10" s="320">
        <v>0</v>
      </c>
      <c r="X10" s="320">
        <v>8</v>
      </c>
      <c r="Y10" s="320">
        <v>113</v>
      </c>
    </row>
    <row r="11" spans="1:25" ht="13.5" thickBot="1">
      <c r="A11" s="977">
        <v>4</v>
      </c>
      <c r="B11" s="321" t="s">
        <v>113</v>
      </c>
      <c r="C11" s="320">
        <v>44</v>
      </c>
      <c r="D11" s="320">
        <v>132</v>
      </c>
      <c r="E11" s="320">
        <v>2</v>
      </c>
      <c r="F11" s="320">
        <v>8</v>
      </c>
      <c r="G11" s="320">
        <v>34</v>
      </c>
      <c r="H11" s="320">
        <v>73</v>
      </c>
      <c r="I11" s="320">
        <v>34</v>
      </c>
      <c r="J11" s="320">
        <v>25</v>
      </c>
      <c r="K11" s="320">
        <v>0</v>
      </c>
      <c r="L11" s="320">
        <v>18</v>
      </c>
      <c r="M11" s="320">
        <v>26</v>
      </c>
      <c r="N11" s="320">
        <v>66</v>
      </c>
      <c r="O11" s="320">
        <v>66</v>
      </c>
      <c r="P11" s="320">
        <v>43</v>
      </c>
      <c r="Q11" s="320">
        <v>72</v>
      </c>
      <c r="R11" s="320">
        <v>17</v>
      </c>
      <c r="S11" s="320">
        <v>24</v>
      </c>
      <c r="T11" s="320">
        <v>56</v>
      </c>
      <c r="U11" s="320">
        <v>43</v>
      </c>
      <c r="V11" s="320">
        <v>9</v>
      </c>
      <c r="W11" s="320">
        <v>0</v>
      </c>
      <c r="X11" s="320">
        <v>13</v>
      </c>
      <c r="Y11" s="320">
        <v>119</v>
      </c>
    </row>
    <row r="12" spans="1:25" ht="13.5" thickBot="1">
      <c r="A12" s="977">
        <v>5</v>
      </c>
      <c r="B12" s="321" t="s">
        <v>114</v>
      </c>
      <c r="C12" s="320">
        <v>58</v>
      </c>
      <c r="D12" s="320">
        <v>115</v>
      </c>
      <c r="E12" s="320">
        <v>1</v>
      </c>
      <c r="F12" s="320">
        <v>12</v>
      </c>
      <c r="G12" s="320">
        <v>45</v>
      </c>
      <c r="H12" s="320">
        <v>58</v>
      </c>
      <c r="I12" s="320">
        <v>24</v>
      </c>
      <c r="J12" s="320">
        <v>28</v>
      </c>
      <c r="K12" s="320">
        <v>5</v>
      </c>
      <c r="L12" s="320">
        <v>17</v>
      </c>
      <c r="M12" s="320">
        <v>41</v>
      </c>
      <c r="N12" s="320">
        <v>45</v>
      </c>
      <c r="O12" s="320">
        <v>70</v>
      </c>
      <c r="P12" s="320">
        <v>42</v>
      </c>
      <c r="Q12" s="320">
        <v>67</v>
      </c>
      <c r="R12" s="320">
        <v>6</v>
      </c>
      <c r="S12" s="320">
        <v>11</v>
      </c>
      <c r="T12" s="320">
        <v>69</v>
      </c>
      <c r="U12" s="320">
        <v>34</v>
      </c>
      <c r="V12" s="320">
        <v>1</v>
      </c>
      <c r="W12" s="320">
        <v>0</v>
      </c>
      <c r="X12" s="320">
        <v>6</v>
      </c>
      <c r="Y12" s="320">
        <v>109</v>
      </c>
    </row>
    <row r="13" spans="1:25" ht="13.5" thickBot="1">
      <c r="A13" s="977">
        <v>6</v>
      </c>
      <c r="B13" s="321" t="s">
        <v>115</v>
      </c>
      <c r="C13" s="320">
        <v>46</v>
      </c>
      <c r="D13" s="320">
        <v>135</v>
      </c>
      <c r="E13" s="320">
        <v>5</v>
      </c>
      <c r="F13" s="320">
        <v>8</v>
      </c>
      <c r="G13" s="320">
        <v>33</v>
      </c>
      <c r="H13" s="320">
        <v>67</v>
      </c>
      <c r="I13" s="320">
        <v>33</v>
      </c>
      <c r="J13" s="320">
        <v>25</v>
      </c>
      <c r="K13" s="320">
        <v>10</v>
      </c>
      <c r="L13" s="320">
        <v>17</v>
      </c>
      <c r="M13" s="320">
        <v>29</v>
      </c>
      <c r="N13" s="320">
        <v>57</v>
      </c>
      <c r="O13" s="320">
        <v>78</v>
      </c>
      <c r="P13" s="320">
        <v>32</v>
      </c>
      <c r="Q13" s="320">
        <v>78</v>
      </c>
      <c r="R13" s="320">
        <v>25</v>
      </c>
      <c r="S13" s="320">
        <v>17</v>
      </c>
      <c r="T13" s="320">
        <v>88</v>
      </c>
      <c r="U13" s="320">
        <v>29</v>
      </c>
      <c r="V13" s="320">
        <v>1</v>
      </c>
      <c r="W13" s="320">
        <v>0</v>
      </c>
      <c r="X13" s="320">
        <v>1</v>
      </c>
      <c r="Y13" s="320">
        <v>134</v>
      </c>
    </row>
    <row r="14" spans="1:25" ht="13.5" thickBot="1">
      <c r="A14" s="977">
        <v>7</v>
      </c>
      <c r="B14" s="321" t="s">
        <v>45</v>
      </c>
      <c r="C14" s="320">
        <v>2</v>
      </c>
      <c r="D14" s="320">
        <v>18</v>
      </c>
      <c r="E14" s="320">
        <v>1</v>
      </c>
      <c r="F14" s="320">
        <v>0</v>
      </c>
      <c r="G14" s="320">
        <v>1</v>
      </c>
      <c r="H14" s="320">
        <v>10</v>
      </c>
      <c r="I14" s="320">
        <v>7</v>
      </c>
      <c r="J14" s="320">
        <v>1</v>
      </c>
      <c r="K14" s="320">
        <v>0</v>
      </c>
      <c r="L14" s="320">
        <v>1</v>
      </c>
      <c r="M14" s="320">
        <v>1</v>
      </c>
      <c r="N14" s="320">
        <v>10</v>
      </c>
      <c r="O14" s="320">
        <v>8</v>
      </c>
      <c r="P14" s="320">
        <v>10</v>
      </c>
      <c r="Q14" s="320">
        <v>8</v>
      </c>
      <c r="R14" s="320">
        <v>0</v>
      </c>
      <c r="S14" s="320">
        <v>7</v>
      </c>
      <c r="T14" s="320">
        <v>5</v>
      </c>
      <c r="U14" s="320">
        <v>6</v>
      </c>
      <c r="V14" s="320">
        <v>0</v>
      </c>
      <c r="W14" s="320">
        <v>0</v>
      </c>
      <c r="X14" s="320">
        <v>1</v>
      </c>
      <c r="Y14" s="320">
        <v>17</v>
      </c>
    </row>
    <row r="15" spans="1:25" ht="13.5" thickBot="1">
      <c r="A15" s="977">
        <v>8</v>
      </c>
      <c r="B15" s="321" t="s">
        <v>116</v>
      </c>
      <c r="C15" s="320">
        <v>19</v>
      </c>
      <c r="D15" s="320">
        <v>72</v>
      </c>
      <c r="E15" s="320">
        <v>2</v>
      </c>
      <c r="F15" s="320">
        <v>4</v>
      </c>
      <c r="G15" s="320">
        <v>13</v>
      </c>
      <c r="H15" s="320">
        <v>48</v>
      </c>
      <c r="I15" s="320">
        <v>13</v>
      </c>
      <c r="J15" s="320">
        <v>9</v>
      </c>
      <c r="K15" s="320">
        <v>2</v>
      </c>
      <c r="L15" s="320">
        <v>6</v>
      </c>
      <c r="M15" s="320">
        <v>13</v>
      </c>
      <c r="N15" s="320">
        <v>32</v>
      </c>
      <c r="O15" s="320">
        <v>40</v>
      </c>
      <c r="P15" s="320">
        <v>46</v>
      </c>
      <c r="Q15" s="320">
        <v>22</v>
      </c>
      <c r="R15" s="320">
        <v>4</v>
      </c>
      <c r="S15" s="320">
        <v>26</v>
      </c>
      <c r="T15" s="320">
        <v>35</v>
      </c>
      <c r="U15" s="320">
        <v>11</v>
      </c>
      <c r="V15" s="320">
        <v>0</v>
      </c>
      <c r="W15" s="320">
        <v>0</v>
      </c>
      <c r="X15" s="320">
        <v>2</v>
      </c>
      <c r="Y15" s="320">
        <v>70</v>
      </c>
    </row>
    <row r="16" spans="1:25" ht="13.5" thickBot="1">
      <c r="A16" s="977">
        <v>9</v>
      </c>
      <c r="B16" s="321" t="s">
        <v>130</v>
      </c>
      <c r="C16" s="320">
        <v>4</v>
      </c>
      <c r="D16" s="320">
        <v>39</v>
      </c>
      <c r="E16" s="320">
        <v>0</v>
      </c>
      <c r="F16" s="320">
        <v>0</v>
      </c>
      <c r="G16" s="320">
        <v>4</v>
      </c>
      <c r="H16" s="320">
        <v>10</v>
      </c>
      <c r="I16" s="320">
        <v>17</v>
      </c>
      <c r="J16" s="320">
        <v>11</v>
      </c>
      <c r="K16" s="320">
        <v>1</v>
      </c>
      <c r="L16" s="320">
        <v>1</v>
      </c>
      <c r="M16" s="320">
        <v>3</v>
      </c>
      <c r="N16" s="320">
        <v>15</v>
      </c>
      <c r="O16" s="320">
        <v>24</v>
      </c>
      <c r="P16" s="320">
        <v>7</v>
      </c>
      <c r="Q16" s="320">
        <v>29</v>
      </c>
      <c r="R16" s="320">
        <v>3</v>
      </c>
      <c r="S16" s="320">
        <v>12</v>
      </c>
      <c r="T16" s="320">
        <v>15</v>
      </c>
      <c r="U16" s="320">
        <v>10</v>
      </c>
      <c r="V16" s="320">
        <v>2</v>
      </c>
      <c r="W16" s="320">
        <v>0</v>
      </c>
      <c r="X16" s="320">
        <v>0</v>
      </c>
      <c r="Y16" s="320">
        <v>39</v>
      </c>
    </row>
    <row r="17" spans="1:25" ht="13.5" thickBot="1">
      <c r="A17" s="977">
        <v>10</v>
      </c>
      <c r="B17" s="321" t="s">
        <v>117</v>
      </c>
      <c r="C17" s="320">
        <v>26</v>
      </c>
      <c r="D17" s="320">
        <v>61</v>
      </c>
      <c r="E17" s="320">
        <v>1</v>
      </c>
      <c r="F17" s="320">
        <v>5</v>
      </c>
      <c r="G17" s="320">
        <v>20</v>
      </c>
      <c r="H17" s="320">
        <v>37</v>
      </c>
      <c r="I17" s="320">
        <v>15</v>
      </c>
      <c r="J17" s="320">
        <v>8</v>
      </c>
      <c r="K17" s="320">
        <v>1</v>
      </c>
      <c r="L17" s="320">
        <v>7</v>
      </c>
      <c r="M17" s="320">
        <v>19</v>
      </c>
      <c r="N17" s="320">
        <v>28</v>
      </c>
      <c r="O17" s="320">
        <v>33</v>
      </c>
      <c r="P17" s="320">
        <v>14</v>
      </c>
      <c r="Q17" s="320">
        <v>28</v>
      </c>
      <c r="R17" s="320">
        <v>19</v>
      </c>
      <c r="S17" s="320">
        <v>14</v>
      </c>
      <c r="T17" s="320">
        <v>23</v>
      </c>
      <c r="U17" s="320">
        <v>24</v>
      </c>
      <c r="V17" s="320">
        <v>0</v>
      </c>
      <c r="W17" s="320">
        <v>0</v>
      </c>
      <c r="X17" s="320">
        <v>9</v>
      </c>
      <c r="Y17" s="320">
        <v>52</v>
      </c>
    </row>
    <row r="18" spans="1:25" ht="13.5" thickBot="1">
      <c r="A18" s="977">
        <v>11</v>
      </c>
      <c r="B18" s="321" t="s">
        <v>118</v>
      </c>
      <c r="C18" s="320">
        <v>20</v>
      </c>
      <c r="D18" s="320">
        <v>75</v>
      </c>
      <c r="E18" s="320">
        <v>1</v>
      </c>
      <c r="F18" s="320">
        <v>3</v>
      </c>
      <c r="G18" s="320">
        <v>16</v>
      </c>
      <c r="H18" s="320">
        <v>49</v>
      </c>
      <c r="I18" s="320">
        <v>17</v>
      </c>
      <c r="J18" s="320">
        <v>5</v>
      </c>
      <c r="K18" s="320">
        <v>4</v>
      </c>
      <c r="L18" s="320">
        <v>4</v>
      </c>
      <c r="M18" s="320">
        <v>16</v>
      </c>
      <c r="N18" s="320">
        <v>25</v>
      </c>
      <c r="O18" s="320">
        <v>50</v>
      </c>
      <c r="P18" s="320">
        <v>20</v>
      </c>
      <c r="Q18" s="320">
        <v>51</v>
      </c>
      <c r="R18" s="320">
        <v>4</v>
      </c>
      <c r="S18" s="320">
        <v>9</v>
      </c>
      <c r="T18" s="320">
        <v>54</v>
      </c>
      <c r="U18" s="320">
        <v>12</v>
      </c>
      <c r="V18" s="320">
        <v>0</v>
      </c>
      <c r="W18" s="320">
        <v>0</v>
      </c>
      <c r="X18" s="320">
        <v>4</v>
      </c>
      <c r="Y18" s="320">
        <v>71</v>
      </c>
    </row>
    <row r="19" spans="1:25" ht="13.5" thickBot="1">
      <c r="A19" s="977">
        <v>12</v>
      </c>
      <c r="B19" s="321" t="s">
        <v>119</v>
      </c>
      <c r="C19" s="320">
        <v>22</v>
      </c>
      <c r="D19" s="320">
        <v>103</v>
      </c>
      <c r="E19" s="320">
        <v>0</v>
      </c>
      <c r="F19" s="320">
        <v>1</v>
      </c>
      <c r="G19" s="320">
        <v>21</v>
      </c>
      <c r="H19" s="320">
        <v>52</v>
      </c>
      <c r="I19" s="320">
        <v>28</v>
      </c>
      <c r="J19" s="320">
        <v>16</v>
      </c>
      <c r="K19" s="320">
        <v>7</v>
      </c>
      <c r="L19" s="320">
        <v>8</v>
      </c>
      <c r="M19" s="320">
        <v>14</v>
      </c>
      <c r="N19" s="320">
        <v>44</v>
      </c>
      <c r="O19" s="320">
        <v>59</v>
      </c>
      <c r="P19" s="320">
        <v>26</v>
      </c>
      <c r="Q19" s="320">
        <v>47</v>
      </c>
      <c r="R19" s="320">
        <v>30</v>
      </c>
      <c r="S19" s="320">
        <v>20</v>
      </c>
      <c r="T19" s="320">
        <v>50</v>
      </c>
      <c r="U19" s="320">
        <v>26</v>
      </c>
      <c r="V19" s="320">
        <v>7</v>
      </c>
      <c r="W19" s="320">
        <v>0</v>
      </c>
      <c r="X19" s="320">
        <v>7</v>
      </c>
      <c r="Y19" s="320">
        <v>96</v>
      </c>
    </row>
    <row r="20" spans="1:25" ht="13.5" thickBot="1">
      <c r="A20" s="977">
        <v>13</v>
      </c>
      <c r="B20" s="321" t="s">
        <v>120</v>
      </c>
      <c r="C20" s="320">
        <v>37</v>
      </c>
      <c r="D20" s="320">
        <v>105</v>
      </c>
      <c r="E20" s="320">
        <v>2</v>
      </c>
      <c r="F20" s="320">
        <v>2</v>
      </c>
      <c r="G20" s="320">
        <v>33</v>
      </c>
      <c r="H20" s="320">
        <v>66</v>
      </c>
      <c r="I20" s="320">
        <v>22</v>
      </c>
      <c r="J20" s="320">
        <v>15</v>
      </c>
      <c r="K20" s="320">
        <v>2</v>
      </c>
      <c r="L20" s="320">
        <v>12</v>
      </c>
      <c r="M20" s="320">
        <v>25</v>
      </c>
      <c r="N20" s="320">
        <v>42</v>
      </c>
      <c r="O20" s="320">
        <v>63</v>
      </c>
      <c r="P20" s="320">
        <v>38</v>
      </c>
      <c r="Q20" s="320">
        <v>50</v>
      </c>
      <c r="R20" s="320">
        <v>17</v>
      </c>
      <c r="S20" s="320">
        <v>21</v>
      </c>
      <c r="T20" s="320">
        <v>48</v>
      </c>
      <c r="U20" s="320">
        <v>31</v>
      </c>
      <c r="V20" s="320">
        <v>5</v>
      </c>
      <c r="W20" s="320">
        <v>0</v>
      </c>
      <c r="X20" s="320">
        <v>4</v>
      </c>
      <c r="Y20" s="320">
        <v>101</v>
      </c>
    </row>
    <row r="21" spans="1:25" ht="13.5" thickBot="1">
      <c r="A21" s="977">
        <v>14</v>
      </c>
      <c r="B21" s="321" t="s">
        <v>121</v>
      </c>
      <c r="C21" s="320">
        <v>15</v>
      </c>
      <c r="D21" s="320">
        <v>92</v>
      </c>
      <c r="E21" s="320">
        <v>0</v>
      </c>
      <c r="F21" s="320">
        <v>3</v>
      </c>
      <c r="G21" s="320">
        <v>12</v>
      </c>
      <c r="H21" s="320">
        <v>40</v>
      </c>
      <c r="I21" s="320">
        <v>26</v>
      </c>
      <c r="J21" s="320">
        <v>21</v>
      </c>
      <c r="K21" s="320">
        <v>5</v>
      </c>
      <c r="L21" s="320">
        <v>5</v>
      </c>
      <c r="M21" s="320">
        <v>10</v>
      </c>
      <c r="N21" s="320">
        <v>50</v>
      </c>
      <c r="O21" s="320">
        <v>42</v>
      </c>
      <c r="P21" s="320">
        <v>36</v>
      </c>
      <c r="Q21" s="320">
        <v>47</v>
      </c>
      <c r="R21" s="320">
        <v>9</v>
      </c>
      <c r="S21" s="320">
        <v>20</v>
      </c>
      <c r="T21" s="320">
        <v>45</v>
      </c>
      <c r="U21" s="320">
        <v>24</v>
      </c>
      <c r="V21" s="320">
        <v>3</v>
      </c>
      <c r="W21" s="320">
        <v>0</v>
      </c>
      <c r="X21" s="320">
        <v>5</v>
      </c>
      <c r="Y21" s="320">
        <v>87</v>
      </c>
    </row>
    <row r="22" spans="1:25" ht="13.5" thickBot="1">
      <c r="A22" s="977">
        <v>15</v>
      </c>
      <c r="B22" s="321" t="s">
        <v>122</v>
      </c>
      <c r="C22" s="320">
        <v>51</v>
      </c>
      <c r="D22" s="320">
        <v>102</v>
      </c>
      <c r="E22" s="320">
        <v>0</v>
      </c>
      <c r="F22" s="320">
        <v>6</v>
      </c>
      <c r="G22" s="320">
        <v>45</v>
      </c>
      <c r="H22" s="320">
        <v>63</v>
      </c>
      <c r="I22" s="320">
        <v>29</v>
      </c>
      <c r="J22" s="320">
        <v>10</v>
      </c>
      <c r="K22" s="320">
        <v>0</v>
      </c>
      <c r="L22" s="320">
        <v>20</v>
      </c>
      <c r="M22" s="320">
        <v>31</v>
      </c>
      <c r="N22" s="320">
        <v>34</v>
      </c>
      <c r="O22" s="320">
        <v>68</v>
      </c>
      <c r="P22" s="320">
        <v>31</v>
      </c>
      <c r="Q22" s="320">
        <v>61</v>
      </c>
      <c r="R22" s="320">
        <v>10</v>
      </c>
      <c r="S22" s="320">
        <v>8</v>
      </c>
      <c r="T22" s="320">
        <v>55</v>
      </c>
      <c r="U22" s="320">
        <v>35</v>
      </c>
      <c r="V22" s="320">
        <v>4</v>
      </c>
      <c r="W22" s="320">
        <v>0</v>
      </c>
      <c r="X22" s="320">
        <v>6</v>
      </c>
      <c r="Y22" s="320">
        <v>96</v>
      </c>
    </row>
    <row r="23" spans="1:25" ht="13.5" thickBot="1">
      <c r="A23" s="977">
        <v>16</v>
      </c>
      <c r="B23" s="321" t="s">
        <v>46</v>
      </c>
      <c r="C23" s="320">
        <v>28</v>
      </c>
      <c r="D23" s="320">
        <v>37</v>
      </c>
      <c r="E23" s="320">
        <v>0</v>
      </c>
      <c r="F23" s="320">
        <v>5</v>
      </c>
      <c r="G23" s="320">
        <v>23</v>
      </c>
      <c r="H23" s="320">
        <v>19</v>
      </c>
      <c r="I23" s="320">
        <v>9</v>
      </c>
      <c r="J23" s="320">
        <v>8</v>
      </c>
      <c r="K23" s="320">
        <v>1</v>
      </c>
      <c r="L23" s="320">
        <v>9</v>
      </c>
      <c r="M23" s="320">
        <v>19</v>
      </c>
      <c r="N23" s="320">
        <v>17</v>
      </c>
      <c r="O23" s="320">
        <v>20</v>
      </c>
      <c r="P23" s="320">
        <v>11</v>
      </c>
      <c r="Q23" s="320">
        <v>21</v>
      </c>
      <c r="R23" s="320">
        <v>5</v>
      </c>
      <c r="S23" s="320">
        <v>6</v>
      </c>
      <c r="T23" s="320">
        <v>20</v>
      </c>
      <c r="U23" s="320">
        <v>11</v>
      </c>
      <c r="V23" s="320">
        <v>0</v>
      </c>
      <c r="W23" s="320">
        <v>0</v>
      </c>
      <c r="X23" s="320">
        <v>1</v>
      </c>
      <c r="Y23" s="320">
        <v>36</v>
      </c>
    </row>
    <row r="24" spans="1:25" ht="13.5" thickBot="1">
      <c r="A24" s="977">
        <v>17</v>
      </c>
      <c r="B24" s="321" t="s">
        <v>123</v>
      </c>
      <c r="C24" s="320">
        <v>29</v>
      </c>
      <c r="D24" s="320">
        <v>112</v>
      </c>
      <c r="E24" s="320">
        <v>2</v>
      </c>
      <c r="F24" s="320">
        <v>5</v>
      </c>
      <c r="G24" s="320">
        <v>22</v>
      </c>
      <c r="H24" s="320">
        <v>63</v>
      </c>
      <c r="I24" s="320">
        <v>27</v>
      </c>
      <c r="J24" s="320">
        <v>16</v>
      </c>
      <c r="K24" s="320">
        <v>6</v>
      </c>
      <c r="L24" s="320">
        <v>12</v>
      </c>
      <c r="M24" s="320">
        <v>17</v>
      </c>
      <c r="N24" s="320">
        <v>45</v>
      </c>
      <c r="O24" s="320">
        <v>67</v>
      </c>
      <c r="P24" s="320">
        <v>46</v>
      </c>
      <c r="Q24" s="320">
        <v>55</v>
      </c>
      <c r="R24" s="320">
        <v>11</v>
      </c>
      <c r="S24" s="320">
        <v>32</v>
      </c>
      <c r="T24" s="320">
        <v>45</v>
      </c>
      <c r="U24" s="320">
        <v>32</v>
      </c>
      <c r="V24" s="320">
        <v>3</v>
      </c>
      <c r="W24" s="320">
        <v>0</v>
      </c>
      <c r="X24" s="320">
        <v>14</v>
      </c>
      <c r="Y24" s="320">
        <v>98</v>
      </c>
    </row>
    <row r="25" spans="1:25" ht="13.5" customHeight="1" thickBot="1">
      <c r="A25" s="977">
        <v>18</v>
      </c>
      <c r="B25" s="321" t="s">
        <v>124</v>
      </c>
      <c r="C25" s="320">
        <v>16</v>
      </c>
      <c r="D25" s="320">
        <v>61</v>
      </c>
      <c r="E25" s="320">
        <v>1</v>
      </c>
      <c r="F25" s="320">
        <v>4</v>
      </c>
      <c r="G25" s="320">
        <v>11</v>
      </c>
      <c r="H25" s="320">
        <v>32</v>
      </c>
      <c r="I25" s="320">
        <v>15</v>
      </c>
      <c r="J25" s="320">
        <v>13</v>
      </c>
      <c r="K25" s="320">
        <v>1</v>
      </c>
      <c r="L25" s="320">
        <v>5</v>
      </c>
      <c r="M25" s="320">
        <v>11</v>
      </c>
      <c r="N25" s="320">
        <v>20</v>
      </c>
      <c r="O25" s="320">
        <v>41</v>
      </c>
      <c r="P25" s="320">
        <v>22</v>
      </c>
      <c r="Q25" s="320">
        <v>37</v>
      </c>
      <c r="R25" s="320">
        <v>2</v>
      </c>
      <c r="S25" s="320">
        <v>10</v>
      </c>
      <c r="T25" s="320">
        <v>32</v>
      </c>
      <c r="U25" s="320">
        <v>18</v>
      </c>
      <c r="V25" s="320">
        <v>1</v>
      </c>
      <c r="W25" s="320">
        <v>0</v>
      </c>
      <c r="X25" s="320">
        <v>5</v>
      </c>
      <c r="Y25" s="320">
        <v>56</v>
      </c>
    </row>
    <row r="26" spans="1:25" ht="13.5" thickBot="1">
      <c r="A26" s="977">
        <v>19</v>
      </c>
      <c r="B26" s="321" t="s">
        <v>125</v>
      </c>
      <c r="C26" s="320">
        <v>15</v>
      </c>
      <c r="D26" s="320">
        <v>112</v>
      </c>
      <c r="E26" s="320">
        <v>0</v>
      </c>
      <c r="F26" s="320">
        <v>5</v>
      </c>
      <c r="G26" s="320">
        <v>10</v>
      </c>
      <c r="H26" s="320">
        <v>69</v>
      </c>
      <c r="I26" s="320">
        <v>25</v>
      </c>
      <c r="J26" s="320">
        <v>17</v>
      </c>
      <c r="K26" s="320">
        <v>1</v>
      </c>
      <c r="L26" s="320">
        <v>3</v>
      </c>
      <c r="M26" s="320">
        <v>12</v>
      </c>
      <c r="N26" s="320">
        <v>50</v>
      </c>
      <c r="O26" s="320">
        <v>62</v>
      </c>
      <c r="P26" s="320">
        <v>47</v>
      </c>
      <c r="Q26" s="320">
        <v>48</v>
      </c>
      <c r="R26" s="320">
        <v>17</v>
      </c>
      <c r="S26" s="320">
        <v>17</v>
      </c>
      <c r="T26" s="320">
        <v>66</v>
      </c>
      <c r="U26" s="320">
        <v>22</v>
      </c>
      <c r="V26" s="320">
        <v>7</v>
      </c>
      <c r="W26" s="320">
        <v>0</v>
      </c>
      <c r="X26" s="320">
        <v>9</v>
      </c>
      <c r="Y26" s="320">
        <v>103</v>
      </c>
    </row>
    <row r="27" spans="1:25" ht="13.5" thickBot="1">
      <c r="A27" s="977">
        <v>20</v>
      </c>
      <c r="B27" s="321" t="s">
        <v>47</v>
      </c>
      <c r="C27" s="320">
        <v>16</v>
      </c>
      <c r="D27" s="320">
        <v>68</v>
      </c>
      <c r="E27" s="320">
        <v>0</v>
      </c>
      <c r="F27" s="320">
        <v>3</v>
      </c>
      <c r="G27" s="320">
        <v>13</v>
      </c>
      <c r="H27" s="320">
        <v>39</v>
      </c>
      <c r="I27" s="320">
        <v>18</v>
      </c>
      <c r="J27" s="320">
        <v>9</v>
      </c>
      <c r="K27" s="320">
        <v>2</v>
      </c>
      <c r="L27" s="320">
        <v>9</v>
      </c>
      <c r="M27" s="320">
        <v>7</v>
      </c>
      <c r="N27" s="320">
        <v>29</v>
      </c>
      <c r="O27" s="320">
        <v>39</v>
      </c>
      <c r="P27" s="320">
        <v>37</v>
      </c>
      <c r="Q27" s="320">
        <v>24</v>
      </c>
      <c r="R27" s="320">
        <v>7</v>
      </c>
      <c r="S27" s="320">
        <v>8</v>
      </c>
      <c r="T27" s="320">
        <v>41</v>
      </c>
      <c r="U27" s="320">
        <v>13</v>
      </c>
      <c r="V27" s="320">
        <v>5</v>
      </c>
      <c r="W27" s="320">
        <v>1</v>
      </c>
      <c r="X27" s="320">
        <v>3</v>
      </c>
      <c r="Y27" s="320">
        <v>65</v>
      </c>
    </row>
    <row r="28" spans="1:25" ht="13.5" thickBot="1">
      <c r="A28" s="977">
        <v>21</v>
      </c>
      <c r="B28" s="321" t="s">
        <v>126</v>
      </c>
      <c r="C28" s="320">
        <v>29</v>
      </c>
      <c r="D28" s="320">
        <v>162</v>
      </c>
      <c r="E28" s="320">
        <v>0</v>
      </c>
      <c r="F28" s="320">
        <v>7</v>
      </c>
      <c r="G28" s="320">
        <v>22</v>
      </c>
      <c r="H28" s="320">
        <v>75</v>
      </c>
      <c r="I28" s="320">
        <v>57</v>
      </c>
      <c r="J28" s="320">
        <v>30</v>
      </c>
      <c r="K28" s="320">
        <v>0</v>
      </c>
      <c r="L28" s="320">
        <v>8</v>
      </c>
      <c r="M28" s="320">
        <v>21</v>
      </c>
      <c r="N28" s="320">
        <v>76</v>
      </c>
      <c r="O28" s="320">
        <v>86</v>
      </c>
      <c r="P28" s="320">
        <v>41</v>
      </c>
      <c r="Q28" s="320">
        <v>108</v>
      </c>
      <c r="R28" s="320">
        <v>13</v>
      </c>
      <c r="S28" s="320">
        <v>14</v>
      </c>
      <c r="T28" s="320">
        <v>104</v>
      </c>
      <c r="U28" s="320">
        <v>39</v>
      </c>
      <c r="V28" s="320">
        <v>5</v>
      </c>
      <c r="W28" s="320">
        <v>0</v>
      </c>
      <c r="X28" s="320">
        <v>15</v>
      </c>
      <c r="Y28" s="320">
        <v>147</v>
      </c>
    </row>
    <row r="29" spans="1:25" ht="13.5" thickBot="1">
      <c r="A29" s="977">
        <v>22</v>
      </c>
      <c r="B29" s="321" t="s">
        <v>127</v>
      </c>
      <c r="C29" s="320">
        <v>41</v>
      </c>
      <c r="D29" s="320">
        <v>191</v>
      </c>
      <c r="E29" s="320">
        <v>12</v>
      </c>
      <c r="F29" s="320">
        <v>7</v>
      </c>
      <c r="G29" s="320">
        <v>22</v>
      </c>
      <c r="H29" s="320">
        <v>68</v>
      </c>
      <c r="I29" s="320">
        <v>68</v>
      </c>
      <c r="J29" s="320">
        <v>47</v>
      </c>
      <c r="K29" s="320">
        <v>8</v>
      </c>
      <c r="L29" s="320">
        <v>21</v>
      </c>
      <c r="M29" s="320">
        <v>20</v>
      </c>
      <c r="N29" s="320">
        <v>85</v>
      </c>
      <c r="O29" s="320">
        <v>106</v>
      </c>
      <c r="P29" s="320">
        <v>31</v>
      </c>
      <c r="Q29" s="320">
        <v>135</v>
      </c>
      <c r="R29" s="320">
        <v>25</v>
      </c>
      <c r="S29" s="320">
        <v>14</v>
      </c>
      <c r="T29" s="320">
        <v>80</v>
      </c>
      <c r="U29" s="320">
        <v>87</v>
      </c>
      <c r="V29" s="320">
        <v>10</v>
      </c>
      <c r="W29" s="320">
        <v>0</v>
      </c>
      <c r="X29" s="320">
        <v>51</v>
      </c>
      <c r="Y29" s="320">
        <v>140</v>
      </c>
    </row>
    <row r="30" spans="1:25" ht="13.5" thickBot="1">
      <c r="A30" s="977">
        <v>23</v>
      </c>
      <c r="B30" s="321" t="s">
        <v>128</v>
      </c>
      <c r="C30" s="320">
        <v>34</v>
      </c>
      <c r="D30" s="320">
        <v>75</v>
      </c>
      <c r="E30" s="320">
        <v>1</v>
      </c>
      <c r="F30" s="320">
        <v>6</v>
      </c>
      <c r="G30" s="320">
        <v>27</v>
      </c>
      <c r="H30" s="320">
        <v>42</v>
      </c>
      <c r="I30" s="320">
        <v>18</v>
      </c>
      <c r="J30" s="320">
        <v>12</v>
      </c>
      <c r="K30" s="320">
        <v>3</v>
      </c>
      <c r="L30" s="320">
        <v>18</v>
      </c>
      <c r="M30" s="320">
        <v>16</v>
      </c>
      <c r="N30" s="320">
        <v>22</v>
      </c>
      <c r="O30" s="320">
        <v>53</v>
      </c>
      <c r="P30" s="320">
        <v>13</v>
      </c>
      <c r="Q30" s="320">
        <v>29</v>
      </c>
      <c r="R30" s="320">
        <v>33</v>
      </c>
      <c r="S30" s="320">
        <v>18</v>
      </c>
      <c r="T30" s="320">
        <v>28</v>
      </c>
      <c r="U30" s="320">
        <v>23</v>
      </c>
      <c r="V30" s="320">
        <v>6</v>
      </c>
      <c r="W30" s="320">
        <v>0</v>
      </c>
      <c r="X30" s="320">
        <v>8</v>
      </c>
      <c r="Y30" s="320">
        <v>67</v>
      </c>
    </row>
    <row r="31" spans="1:25" ht="13.5" thickBot="1">
      <c r="A31" s="977">
        <v>24</v>
      </c>
      <c r="B31" s="321" t="s">
        <v>48</v>
      </c>
      <c r="C31" s="320">
        <v>5</v>
      </c>
      <c r="D31" s="320">
        <v>34</v>
      </c>
      <c r="E31" s="320">
        <v>1</v>
      </c>
      <c r="F31" s="320">
        <v>0</v>
      </c>
      <c r="G31" s="320">
        <v>4</v>
      </c>
      <c r="H31" s="320">
        <v>21</v>
      </c>
      <c r="I31" s="320">
        <v>8</v>
      </c>
      <c r="J31" s="320">
        <v>5</v>
      </c>
      <c r="K31" s="320">
        <v>0</v>
      </c>
      <c r="L31" s="320">
        <v>2</v>
      </c>
      <c r="M31" s="320">
        <v>3</v>
      </c>
      <c r="N31" s="320">
        <v>19</v>
      </c>
      <c r="O31" s="320">
        <v>15</v>
      </c>
      <c r="P31" s="320">
        <v>10</v>
      </c>
      <c r="Q31" s="320">
        <v>24</v>
      </c>
      <c r="R31" s="320">
        <v>0</v>
      </c>
      <c r="S31" s="320">
        <v>19</v>
      </c>
      <c r="T31" s="320">
        <v>9</v>
      </c>
      <c r="U31" s="320">
        <v>6</v>
      </c>
      <c r="V31" s="320">
        <v>0</v>
      </c>
      <c r="W31" s="320">
        <v>0</v>
      </c>
      <c r="X31" s="320">
        <v>0</v>
      </c>
      <c r="Y31" s="320">
        <v>34</v>
      </c>
    </row>
    <row r="32" spans="1:25" ht="13.5" thickBot="1">
      <c r="A32" s="977">
        <v>25</v>
      </c>
      <c r="B32" s="321" t="s">
        <v>129</v>
      </c>
      <c r="C32" s="320">
        <v>8</v>
      </c>
      <c r="D32" s="320">
        <v>53</v>
      </c>
      <c r="E32" s="320">
        <v>0</v>
      </c>
      <c r="F32" s="320">
        <v>1</v>
      </c>
      <c r="G32" s="320">
        <v>7</v>
      </c>
      <c r="H32" s="320">
        <v>27</v>
      </c>
      <c r="I32" s="320">
        <v>12</v>
      </c>
      <c r="J32" s="320">
        <v>14</v>
      </c>
      <c r="K32" s="320">
        <v>0</v>
      </c>
      <c r="L32" s="320">
        <v>2</v>
      </c>
      <c r="M32" s="320">
        <v>6</v>
      </c>
      <c r="N32" s="320">
        <v>23</v>
      </c>
      <c r="O32" s="320">
        <v>30</v>
      </c>
      <c r="P32" s="320">
        <v>15</v>
      </c>
      <c r="Q32" s="320">
        <v>38</v>
      </c>
      <c r="R32" s="320">
        <v>0</v>
      </c>
      <c r="S32" s="320">
        <v>17</v>
      </c>
      <c r="T32" s="320">
        <v>18</v>
      </c>
      <c r="U32" s="320">
        <v>17</v>
      </c>
      <c r="V32" s="320">
        <v>1</v>
      </c>
      <c r="W32" s="320">
        <v>0</v>
      </c>
      <c r="X32" s="320">
        <v>1</v>
      </c>
      <c r="Y32" s="320">
        <v>52</v>
      </c>
    </row>
    <row r="33" spans="1:25" ht="13.5" thickBot="1">
      <c r="A33" s="1065" t="s">
        <v>2</v>
      </c>
      <c r="B33" s="1066"/>
      <c r="C33" s="320">
        <v>642</v>
      </c>
      <c r="D33" s="326">
        <v>2195</v>
      </c>
      <c r="E33" s="320">
        <v>32</v>
      </c>
      <c r="F33" s="320">
        <v>108</v>
      </c>
      <c r="G33" s="320">
        <v>502</v>
      </c>
      <c r="H33" s="326">
        <v>1185</v>
      </c>
      <c r="I33" s="320">
        <v>579</v>
      </c>
      <c r="J33" s="320">
        <v>366</v>
      </c>
      <c r="K33" s="320">
        <v>65</v>
      </c>
      <c r="L33" s="320">
        <v>237</v>
      </c>
      <c r="M33" s="320">
        <v>405</v>
      </c>
      <c r="N33" s="320">
        <v>945</v>
      </c>
      <c r="O33" s="326">
        <v>1250</v>
      </c>
      <c r="P33" s="320">
        <v>698</v>
      </c>
      <c r="Q33" s="326">
        <v>1224</v>
      </c>
      <c r="R33" s="320">
        <v>273</v>
      </c>
      <c r="S33" s="320">
        <v>390</v>
      </c>
      <c r="T33" s="326">
        <v>1122</v>
      </c>
      <c r="U33" s="320">
        <v>604</v>
      </c>
      <c r="V33" s="320">
        <v>78</v>
      </c>
      <c r="W33" s="320">
        <v>1</v>
      </c>
      <c r="X33" s="320">
        <v>180</v>
      </c>
      <c r="Y33" s="326">
        <v>2015</v>
      </c>
    </row>
    <row r="35" spans="1:25" ht="13.5" customHeight="1" thickBot="1">
      <c r="A35" s="977" t="s">
        <v>657</v>
      </c>
      <c r="B35" s="980" t="s">
        <v>1</v>
      </c>
      <c r="C35" s="980" t="s">
        <v>2583</v>
      </c>
      <c r="D35" s="321" t="s">
        <v>2584</v>
      </c>
      <c r="E35" s="980" t="s">
        <v>731</v>
      </c>
      <c r="F35" s="318" t="s">
        <v>732</v>
      </c>
      <c r="G35" s="318" t="s">
        <v>733</v>
      </c>
      <c r="H35" s="980" t="s">
        <v>828</v>
      </c>
      <c r="I35" s="980" t="s">
        <v>829</v>
      </c>
      <c r="J35" s="980" t="s">
        <v>830</v>
      </c>
      <c r="K35" s="321" t="s">
        <v>831</v>
      </c>
      <c r="L35" s="980" t="s">
        <v>2585</v>
      </c>
      <c r="M35" s="980" t="s">
        <v>2586</v>
      </c>
      <c r="N35" s="980" t="s">
        <v>2587</v>
      </c>
      <c r="O35" s="980" t="s">
        <v>2588</v>
      </c>
      <c r="P35" s="980" t="s">
        <v>2589</v>
      </c>
      <c r="Q35" s="980" t="s">
        <v>2590</v>
      </c>
      <c r="R35" s="980" t="s">
        <v>2591</v>
      </c>
      <c r="S35" s="321" t="s">
        <v>2592</v>
      </c>
      <c r="T35" s="321" t="s">
        <v>833</v>
      </c>
      <c r="U35" s="980" t="s">
        <v>834</v>
      </c>
      <c r="V35" s="980" t="s">
        <v>500</v>
      </c>
      <c r="W35" s="980" t="s">
        <v>835</v>
      </c>
      <c r="X35" s="980" t="s">
        <v>836</v>
      </c>
      <c r="Y35" s="980" t="s">
        <v>837</v>
      </c>
    </row>
    <row r="36" spans="1:25" ht="13.5" thickBot="1">
      <c r="A36" s="978" t="s">
        <v>53</v>
      </c>
      <c r="B36" s="321" t="s">
        <v>4</v>
      </c>
      <c r="C36" s="979" t="s">
        <v>61</v>
      </c>
      <c r="D36" s="320">
        <v>111</v>
      </c>
      <c r="E36" s="979" t="s">
        <v>52</v>
      </c>
      <c r="F36" s="979" t="s">
        <v>54</v>
      </c>
      <c r="G36" s="979" t="s">
        <v>59</v>
      </c>
      <c r="H36" s="320">
        <v>15</v>
      </c>
      <c r="I36" s="320">
        <v>30</v>
      </c>
      <c r="J36" s="320">
        <v>44</v>
      </c>
      <c r="K36" s="320">
        <v>22</v>
      </c>
      <c r="L36" s="979" t="s">
        <v>53</v>
      </c>
      <c r="M36" s="979" t="s">
        <v>60</v>
      </c>
      <c r="N36" s="320">
        <v>53</v>
      </c>
      <c r="O36" s="320">
        <v>58</v>
      </c>
      <c r="P36" s="320">
        <v>21</v>
      </c>
      <c r="Q36" s="320">
        <v>77</v>
      </c>
      <c r="R36" s="320">
        <v>13</v>
      </c>
      <c r="S36" s="320">
        <v>6</v>
      </c>
      <c r="T36" s="320">
        <v>24</v>
      </c>
      <c r="U36" s="320">
        <v>42</v>
      </c>
      <c r="V36" s="320">
        <v>36</v>
      </c>
      <c r="W36" s="320">
        <v>3</v>
      </c>
      <c r="X36" s="320">
        <v>16</v>
      </c>
      <c r="Y36" s="320">
        <v>95</v>
      </c>
    </row>
    <row r="37" spans="1:25" ht="13.5" thickBot="1">
      <c r="A37" s="978" t="s">
        <v>54</v>
      </c>
      <c r="B37" s="321" t="s">
        <v>111</v>
      </c>
      <c r="C37" s="979" t="s">
        <v>659</v>
      </c>
      <c r="D37" s="320">
        <v>422</v>
      </c>
      <c r="E37" s="979" t="s">
        <v>52</v>
      </c>
      <c r="F37" s="979" t="s">
        <v>52</v>
      </c>
      <c r="G37" s="979" t="s">
        <v>659</v>
      </c>
      <c r="H37" s="320">
        <v>43</v>
      </c>
      <c r="I37" s="320">
        <v>107</v>
      </c>
      <c r="J37" s="320">
        <v>199</v>
      </c>
      <c r="K37" s="320">
        <v>73</v>
      </c>
      <c r="L37" s="979" t="s">
        <v>64</v>
      </c>
      <c r="M37" s="979" t="s">
        <v>62</v>
      </c>
      <c r="N37" s="320">
        <v>218</v>
      </c>
      <c r="O37" s="320">
        <v>204</v>
      </c>
      <c r="P37" s="320">
        <v>160</v>
      </c>
      <c r="Q37" s="320">
        <v>238</v>
      </c>
      <c r="R37" s="320">
        <v>24</v>
      </c>
      <c r="S37" s="320">
        <v>18</v>
      </c>
      <c r="T37" s="320">
        <v>115</v>
      </c>
      <c r="U37" s="320">
        <v>180</v>
      </c>
      <c r="V37" s="320">
        <v>93</v>
      </c>
      <c r="W37" s="320">
        <v>16</v>
      </c>
      <c r="X37" s="320">
        <v>118</v>
      </c>
      <c r="Y37" s="320">
        <v>304</v>
      </c>
    </row>
    <row r="38" spans="1:25" ht="13.5" thickBot="1">
      <c r="A38" s="978" t="s">
        <v>55</v>
      </c>
      <c r="B38" s="321" t="s">
        <v>112</v>
      </c>
      <c r="C38" s="979" t="s">
        <v>64</v>
      </c>
      <c r="D38" s="320">
        <v>661</v>
      </c>
      <c r="E38" s="979" t="s">
        <v>52</v>
      </c>
      <c r="F38" s="979" t="s">
        <v>54</v>
      </c>
      <c r="G38" s="979" t="s">
        <v>61</v>
      </c>
      <c r="H38" s="320">
        <v>93</v>
      </c>
      <c r="I38" s="320">
        <v>154</v>
      </c>
      <c r="J38" s="320">
        <v>319</v>
      </c>
      <c r="K38" s="320">
        <v>95</v>
      </c>
      <c r="L38" s="979" t="s">
        <v>52</v>
      </c>
      <c r="M38" s="979" t="s">
        <v>64</v>
      </c>
      <c r="N38" s="320">
        <v>313</v>
      </c>
      <c r="O38" s="320">
        <v>348</v>
      </c>
      <c r="P38" s="320">
        <v>140</v>
      </c>
      <c r="Q38" s="320">
        <v>350</v>
      </c>
      <c r="R38" s="320">
        <v>171</v>
      </c>
      <c r="S38" s="320">
        <v>17</v>
      </c>
      <c r="T38" s="320">
        <v>197</v>
      </c>
      <c r="U38" s="320">
        <v>217</v>
      </c>
      <c r="V38" s="320">
        <v>187</v>
      </c>
      <c r="W38" s="320">
        <v>43</v>
      </c>
      <c r="X38" s="320">
        <v>193</v>
      </c>
      <c r="Y38" s="320">
        <v>468</v>
      </c>
    </row>
    <row r="39" spans="1:25" ht="13.5" thickBot="1">
      <c r="A39" s="978" t="s">
        <v>56</v>
      </c>
      <c r="B39" s="321" t="s">
        <v>113</v>
      </c>
      <c r="C39" s="979" t="s">
        <v>739</v>
      </c>
      <c r="D39" s="320">
        <v>858</v>
      </c>
      <c r="E39" s="979" t="s">
        <v>52</v>
      </c>
      <c r="F39" s="979" t="s">
        <v>60</v>
      </c>
      <c r="G39" s="979" t="s">
        <v>740</v>
      </c>
      <c r="H39" s="320">
        <v>78</v>
      </c>
      <c r="I39" s="320">
        <v>213</v>
      </c>
      <c r="J39" s="320">
        <v>363</v>
      </c>
      <c r="K39" s="320">
        <v>204</v>
      </c>
      <c r="L39" s="979" t="s">
        <v>65</v>
      </c>
      <c r="M39" s="979" t="s">
        <v>659</v>
      </c>
      <c r="N39" s="320">
        <v>407</v>
      </c>
      <c r="O39" s="320">
        <v>451</v>
      </c>
      <c r="P39" s="320">
        <v>223</v>
      </c>
      <c r="Q39" s="320">
        <v>576</v>
      </c>
      <c r="R39" s="320">
        <v>59</v>
      </c>
      <c r="S39" s="320">
        <v>26</v>
      </c>
      <c r="T39" s="320">
        <v>260</v>
      </c>
      <c r="U39" s="320">
        <v>264</v>
      </c>
      <c r="V39" s="320">
        <v>253</v>
      </c>
      <c r="W39" s="320">
        <v>55</v>
      </c>
      <c r="X39" s="320">
        <v>138</v>
      </c>
      <c r="Y39" s="320">
        <v>720</v>
      </c>
    </row>
    <row r="40" spans="1:25" ht="13.5" thickBot="1">
      <c r="A40" s="978" t="s">
        <v>58</v>
      </c>
      <c r="B40" s="321" t="s">
        <v>114</v>
      </c>
      <c r="C40" s="979" t="s">
        <v>741</v>
      </c>
      <c r="D40" s="326">
        <v>1069</v>
      </c>
      <c r="E40" s="979" t="s">
        <v>52</v>
      </c>
      <c r="F40" s="979" t="s">
        <v>62</v>
      </c>
      <c r="G40" s="979" t="s">
        <v>742</v>
      </c>
      <c r="H40" s="320">
        <v>95</v>
      </c>
      <c r="I40" s="320">
        <v>226</v>
      </c>
      <c r="J40" s="320">
        <v>571</v>
      </c>
      <c r="K40" s="320">
        <v>177</v>
      </c>
      <c r="L40" s="979" t="s">
        <v>65</v>
      </c>
      <c r="M40" s="979" t="s">
        <v>743</v>
      </c>
      <c r="N40" s="320">
        <v>559</v>
      </c>
      <c r="O40" s="320">
        <v>510</v>
      </c>
      <c r="P40" s="320">
        <v>182</v>
      </c>
      <c r="Q40" s="320">
        <v>852</v>
      </c>
      <c r="R40" s="320">
        <v>35</v>
      </c>
      <c r="S40" s="320">
        <v>20</v>
      </c>
      <c r="T40" s="320">
        <v>293</v>
      </c>
      <c r="U40" s="320">
        <v>415</v>
      </c>
      <c r="V40" s="320">
        <v>290</v>
      </c>
      <c r="W40" s="320">
        <v>51</v>
      </c>
      <c r="X40" s="320">
        <v>254</v>
      </c>
      <c r="Y40" s="320">
        <v>815</v>
      </c>
    </row>
    <row r="41" spans="1:25" ht="13.5" thickBot="1">
      <c r="A41" s="978" t="s">
        <v>59</v>
      </c>
      <c r="B41" s="321" t="s">
        <v>115</v>
      </c>
      <c r="C41" s="979" t="s">
        <v>64</v>
      </c>
      <c r="D41" s="320">
        <v>313</v>
      </c>
      <c r="E41" s="979" t="s">
        <v>52</v>
      </c>
      <c r="F41" s="979" t="s">
        <v>54</v>
      </c>
      <c r="G41" s="979" t="s">
        <v>61</v>
      </c>
      <c r="H41" s="320">
        <v>15</v>
      </c>
      <c r="I41" s="320">
        <v>69</v>
      </c>
      <c r="J41" s="320">
        <v>140</v>
      </c>
      <c r="K41" s="320">
        <v>89</v>
      </c>
      <c r="L41" s="979" t="s">
        <v>54</v>
      </c>
      <c r="M41" s="979" t="s">
        <v>61</v>
      </c>
      <c r="N41" s="320">
        <v>166</v>
      </c>
      <c r="O41" s="320">
        <v>147</v>
      </c>
      <c r="P41" s="320">
        <v>64</v>
      </c>
      <c r="Q41" s="320">
        <v>156</v>
      </c>
      <c r="R41" s="320">
        <v>93</v>
      </c>
      <c r="S41" s="320">
        <v>6</v>
      </c>
      <c r="T41" s="320">
        <v>93</v>
      </c>
      <c r="U41" s="320">
        <v>123</v>
      </c>
      <c r="V41" s="320">
        <v>78</v>
      </c>
      <c r="W41" s="320">
        <v>13</v>
      </c>
      <c r="X41" s="320">
        <v>21</v>
      </c>
      <c r="Y41" s="320">
        <v>292</v>
      </c>
    </row>
    <row r="42" spans="1:25" ht="13.5" thickBot="1">
      <c r="A42" s="978" t="s">
        <v>60</v>
      </c>
      <c r="B42" s="321" t="s">
        <v>45</v>
      </c>
      <c r="C42" s="979" t="s">
        <v>744</v>
      </c>
      <c r="D42" s="320">
        <v>729</v>
      </c>
      <c r="E42" s="979" t="s">
        <v>52</v>
      </c>
      <c r="F42" s="979" t="s">
        <v>52</v>
      </c>
      <c r="G42" s="979" t="s">
        <v>744</v>
      </c>
      <c r="H42" s="320">
        <v>60</v>
      </c>
      <c r="I42" s="320">
        <v>166</v>
      </c>
      <c r="J42" s="320">
        <v>397</v>
      </c>
      <c r="K42" s="320">
        <v>106</v>
      </c>
      <c r="L42" s="979" t="s">
        <v>64</v>
      </c>
      <c r="M42" s="979" t="s">
        <v>65</v>
      </c>
      <c r="N42" s="320">
        <v>362</v>
      </c>
      <c r="O42" s="320">
        <v>367</v>
      </c>
      <c r="P42" s="320">
        <v>64</v>
      </c>
      <c r="Q42" s="320">
        <v>488</v>
      </c>
      <c r="R42" s="320">
        <v>177</v>
      </c>
      <c r="S42" s="320">
        <v>4</v>
      </c>
      <c r="T42" s="320">
        <v>103</v>
      </c>
      <c r="U42" s="320">
        <v>240</v>
      </c>
      <c r="V42" s="320">
        <v>315</v>
      </c>
      <c r="W42" s="320">
        <v>67</v>
      </c>
      <c r="X42" s="320">
        <v>310</v>
      </c>
      <c r="Y42" s="320">
        <v>419</v>
      </c>
    </row>
    <row r="43" spans="1:25" ht="13.5" thickBot="1">
      <c r="A43" s="978" t="s">
        <v>61</v>
      </c>
      <c r="B43" s="321" t="s">
        <v>116</v>
      </c>
      <c r="C43" s="979" t="s">
        <v>745</v>
      </c>
      <c r="D43" s="326">
        <v>1556</v>
      </c>
      <c r="E43" s="979" t="s">
        <v>59</v>
      </c>
      <c r="F43" s="979" t="s">
        <v>67</v>
      </c>
      <c r="G43" s="979" t="s">
        <v>746</v>
      </c>
      <c r="H43" s="320">
        <v>167</v>
      </c>
      <c r="I43" s="320">
        <v>371</v>
      </c>
      <c r="J43" s="320">
        <v>887</v>
      </c>
      <c r="K43" s="320">
        <v>131</v>
      </c>
      <c r="L43" s="979" t="s">
        <v>665</v>
      </c>
      <c r="M43" s="979" t="s">
        <v>741</v>
      </c>
      <c r="N43" s="320">
        <v>846</v>
      </c>
      <c r="O43" s="320">
        <v>710</v>
      </c>
      <c r="P43" s="320">
        <v>132</v>
      </c>
      <c r="Q43" s="320">
        <v>954</v>
      </c>
      <c r="R43" s="320">
        <v>470</v>
      </c>
      <c r="S43" s="320">
        <v>27</v>
      </c>
      <c r="T43" s="320">
        <v>282</v>
      </c>
      <c r="U43" s="320">
        <v>681</v>
      </c>
      <c r="V43" s="320">
        <v>493</v>
      </c>
      <c r="W43" s="320">
        <v>73</v>
      </c>
      <c r="X43" s="320">
        <v>769</v>
      </c>
      <c r="Y43" s="320">
        <v>787</v>
      </c>
    </row>
    <row r="44" spans="1:25" ht="13.5" thickBot="1">
      <c r="A44" s="978" t="s">
        <v>62</v>
      </c>
      <c r="B44" s="321" t="s">
        <v>130</v>
      </c>
      <c r="C44" s="979" t="s">
        <v>59</v>
      </c>
      <c r="D44" s="320">
        <v>140</v>
      </c>
      <c r="E44" s="979" t="s">
        <v>53</v>
      </c>
      <c r="F44" s="979" t="s">
        <v>55</v>
      </c>
      <c r="G44" s="979" t="s">
        <v>54</v>
      </c>
      <c r="H44" s="320">
        <v>8</v>
      </c>
      <c r="I44" s="320">
        <v>37</v>
      </c>
      <c r="J44" s="320">
        <v>71</v>
      </c>
      <c r="K44" s="320">
        <v>24</v>
      </c>
      <c r="L44" s="979" t="s">
        <v>54</v>
      </c>
      <c r="M44" s="979" t="s">
        <v>56</v>
      </c>
      <c r="N44" s="320">
        <v>61</v>
      </c>
      <c r="O44" s="320">
        <v>79</v>
      </c>
      <c r="P44" s="320">
        <v>30</v>
      </c>
      <c r="Q44" s="320">
        <v>86</v>
      </c>
      <c r="R44" s="320">
        <v>24</v>
      </c>
      <c r="S44" s="320">
        <v>9</v>
      </c>
      <c r="T44" s="320">
        <v>57</v>
      </c>
      <c r="U44" s="320">
        <v>35</v>
      </c>
      <c r="V44" s="320">
        <v>33</v>
      </c>
      <c r="W44" s="320">
        <v>6</v>
      </c>
      <c r="X44" s="320">
        <v>19</v>
      </c>
      <c r="Y44" s="320">
        <v>121</v>
      </c>
    </row>
    <row r="45" spans="1:25" ht="13.5" thickBot="1">
      <c r="A45" s="978" t="s">
        <v>64</v>
      </c>
      <c r="B45" s="321" t="s">
        <v>117</v>
      </c>
      <c r="C45" s="979" t="s">
        <v>60</v>
      </c>
      <c r="D45" s="320">
        <v>310</v>
      </c>
      <c r="E45" s="979" t="s">
        <v>52</v>
      </c>
      <c r="F45" s="979" t="s">
        <v>52</v>
      </c>
      <c r="G45" s="979" t="s">
        <v>60</v>
      </c>
      <c r="H45" s="320">
        <v>29</v>
      </c>
      <c r="I45" s="320">
        <v>59</v>
      </c>
      <c r="J45" s="320">
        <v>146</v>
      </c>
      <c r="K45" s="320">
        <v>76</v>
      </c>
      <c r="L45" s="979" t="s">
        <v>53</v>
      </c>
      <c r="M45" s="979" t="s">
        <v>59</v>
      </c>
      <c r="N45" s="320">
        <v>193</v>
      </c>
      <c r="O45" s="320">
        <v>117</v>
      </c>
      <c r="P45" s="320">
        <v>89</v>
      </c>
      <c r="Q45" s="320">
        <v>132</v>
      </c>
      <c r="R45" s="320">
        <v>89</v>
      </c>
      <c r="S45" s="320">
        <v>18</v>
      </c>
      <c r="T45" s="320">
        <v>76</v>
      </c>
      <c r="U45" s="320">
        <v>123</v>
      </c>
      <c r="V45" s="320">
        <v>78</v>
      </c>
      <c r="W45" s="320">
        <v>15</v>
      </c>
      <c r="X45" s="320">
        <v>74</v>
      </c>
      <c r="Y45" s="320">
        <v>236</v>
      </c>
    </row>
    <row r="46" spans="1:25" ht="13.5" thickBot="1">
      <c r="A46" s="978" t="s">
        <v>65</v>
      </c>
      <c r="B46" s="321" t="s">
        <v>118</v>
      </c>
      <c r="C46" s="979" t="s">
        <v>56</v>
      </c>
      <c r="D46" s="320">
        <v>287</v>
      </c>
      <c r="E46" s="979" t="s">
        <v>52</v>
      </c>
      <c r="F46" s="979" t="s">
        <v>52</v>
      </c>
      <c r="G46" s="979" t="s">
        <v>56</v>
      </c>
      <c r="H46" s="320">
        <v>37</v>
      </c>
      <c r="I46" s="320">
        <v>64</v>
      </c>
      <c r="J46" s="320">
        <v>91</v>
      </c>
      <c r="K46" s="320">
        <v>95</v>
      </c>
      <c r="L46" s="979" t="s">
        <v>54</v>
      </c>
      <c r="M46" s="979" t="s">
        <v>54</v>
      </c>
      <c r="N46" s="320">
        <v>132</v>
      </c>
      <c r="O46" s="320">
        <v>155</v>
      </c>
      <c r="P46" s="320">
        <v>100</v>
      </c>
      <c r="Q46" s="320">
        <v>160</v>
      </c>
      <c r="R46" s="320">
        <v>27</v>
      </c>
      <c r="S46" s="320">
        <v>12</v>
      </c>
      <c r="T46" s="320">
        <v>124</v>
      </c>
      <c r="U46" s="320">
        <v>69</v>
      </c>
      <c r="V46" s="320">
        <v>72</v>
      </c>
      <c r="W46" s="320">
        <v>10</v>
      </c>
      <c r="X46" s="320">
        <v>32</v>
      </c>
      <c r="Y46" s="320">
        <v>255</v>
      </c>
    </row>
    <row r="47" spans="1:25" ht="13.5" thickBot="1">
      <c r="A47" s="978" t="s">
        <v>66</v>
      </c>
      <c r="B47" s="321" t="s">
        <v>119</v>
      </c>
      <c r="C47" s="979" t="s">
        <v>67</v>
      </c>
      <c r="D47" s="320">
        <v>531</v>
      </c>
      <c r="E47" s="979" t="s">
        <v>52</v>
      </c>
      <c r="F47" s="979" t="s">
        <v>55</v>
      </c>
      <c r="G47" s="979" t="s">
        <v>64</v>
      </c>
      <c r="H47" s="320">
        <v>38</v>
      </c>
      <c r="I47" s="320">
        <v>103</v>
      </c>
      <c r="J47" s="320">
        <v>264</v>
      </c>
      <c r="K47" s="320">
        <v>126</v>
      </c>
      <c r="L47" s="979" t="s">
        <v>56</v>
      </c>
      <c r="M47" s="979" t="s">
        <v>62</v>
      </c>
      <c r="N47" s="320">
        <v>307</v>
      </c>
      <c r="O47" s="320">
        <v>224</v>
      </c>
      <c r="P47" s="320">
        <v>103</v>
      </c>
      <c r="Q47" s="320">
        <v>242</v>
      </c>
      <c r="R47" s="320">
        <v>186</v>
      </c>
      <c r="S47" s="320">
        <v>44</v>
      </c>
      <c r="T47" s="320">
        <v>125</v>
      </c>
      <c r="U47" s="320">
        <v>197</v>
      </c>
      <c r="V47" s="320">
        <v>131</v>
      </c>
      <c r="W47" s="320">
        <v>34</v>
      </c>
      <c r="X47" s="320">
        <v>139</v>
      </c>
      <c r="Y47" s="320">
        <v>392</v>
      </c>
    </row>
    <row r="48" spans="1:25" ht="13.5" thickBot="1">
      <c r="A48" s="978" t="s">
        <v>67</v>
      </c>
      <c r="B48" s="321" t="s">
        <v>120</v>
      </c>
      <c r="C48" s="979" t="s">
        <v>747</v>
      </c>
      <c r="D48" s="320">
        <v>865</v>
      </c>
      <c r="E48" s="979" t="s">
        <v>52</v>
      </c>
      <c r="F48" s="979" t="s">
        <v>58</v>
      </c>
      <c r="G48" s="979" t="s">
        <v>741</v>
      </c>
      <c r="H48" s="320">
        <v>82</v>
      </c>
      <c r="I48" s="320">
        <v>151</v>
      </c>
      <c r="J48" s="320">
        <v>412</v>
      </c>
      <c r="K48" s="320">
        <v>220</v>
      </c>
      <c r="L48" s="979" t="s">
        <v>663</v>
      </c>
      <c r="M48" s="979" t="s">
        <v>748</v>
      </c>
      <c r="N48" s="320">
        <v>496</v>
      </c>
      <c r="O48" s="320">
        <v>369</v>
      </c>
      <c r="P48" s="320">
        <v>208</v>
      </c>
      <c r="Q48" s="320">
        <v>447</v>
      </c>
      <c r="R48" s="320">
        <v>210</v>
      </c>
      <c r="S48" s="320">
        <v>26</v>
      </c>
      <c r="T48" s="320">
        <v>195</v>
      </c>
      <c r="U48" s="320">
        <v>343</v>
      </c>
      <c r="V48" s="320">
        <v>251</v>
      </c>
      <c r="W48" s="320">
        <v>50</v>
      </c>
      <c r="X48" s="320">
        <v>219</v>
      </c>
      <c r="Y48" s="320">
        <v>646</v>
      </c>
    </row>
    <row r="49" spans="1:25" ht="13.5" thickBot="1">
      <c r="A49" s="978" t="s">
        <v>749</v>
      </c>
      <c r="B49" s="321" t="s">
        <v>121</v>
      </c>
      <c r="C49" s="979" t="s">
        <v>60</v>
      </c>
      <c r="D49" s="320">
        <v>433</v>
      </c>
      <c r="E49" s="979" t="s">
        <v>52</v>
      </c>
      <c r="F49" s="979" t="s">
        <v>52</v>
      </c>
      <c r="G49" s="979" t="s">
        <v>60</v>
      </c>
      <c r="H49" s="320">
        <v>43</v>
      </c>
      <c r="I49" s="320">
        <v>79</v>
      </c>
      <c r="J49" s="320">
        <v>221</v>
      </c>
      <c r="K49" s="320">
        <v>90</v>
      </c>
      <c r="L49" s="979" t="s">
        <v>55</v>
      </c>
      <c r="M49" s="979" t="s">
        <v>56</v>
      </c>
      <c r="N49" s="320">
        <v>261</v>
      </c>
      <c r="O49" s="320">
        <v>172</v>
      </c>
      <c r="P49" s="320">
        <v>125</v>
      </c>
      <c r="Q49" s="320">
        <v>264</v>
      </c>
      <c r="R49" s="320">
        <v>44</v>
      </c>
      <c r="S49" s="320">
        <v>26</v>
      </c>
      <c r="T49" s="320">
        <v>125</v>
      </c>
      <c r="U49" s="320">
        <v>160</v>
      </c>
      <c r="V49" s="320">
        <v>103</v>
      </c>
      <c r="W49" s="320">
        <v>19</v>
      </c>
      <c r="X49" s="320">
        <v>68</v>
      </c>
      <c r="Y49" s="320">
        <v>365</v>
      </c>
    </row>
    <row r="50" spans="1:25" ht="13.5" thickBot="1">
      <c r="A50" s="978" t="s">
        <v>663</v>
      </c>
      <c r="B50" s="321" t="s">
        <v>122</v>
      </c>
      <c r="C50" s="979" t="s">
        <v>750</v>
      </c>
      <c r="D50" s="320">
        <v>444</v>
      </c>
      <c r="E50" s="979" t="s">
        <v>52</v>
      </c>
      <c r="F50" s="979" t="s">
        <v>60</v>
      </c>
      <c r="G50" s="979" t="s">
        <v>751</v>
      </c>
      <c r="H50" s="320">
        <v>69</v>
      </c>
      <c r="I50" s="320">
        <v>98</v>
      </c>
      <c r="J50" s="320">
        <v>180</v>
      </c>
      <c r="K50" s="320">
        <v>97</v>
      </c>
      <c r="L50" s="979" t="s">
        <v>662</v>
      </c>
      <c r="M50" s="979" t="s">
        <v>742</v>
      </c>
      <c r="N50" s="320">
        <v>220</v>
      </c>
      <c r="O50" s="320">
        <v>224</v>
      </c>
      <c r="P50" s="320">
        <v>123</v>
      </c>
      <c r="Q50" s="320">
        <v>276</v>
      </c>
      <c r="R50" s="320">
        <v>45</v>
      </c>
      <c r="S50" s="320">
        <v>7</v>
      </c>
      <c r="T50" s="320">
        <v>156</v>
      </c>
      <c r="U50" s="320">
        <v>176</v>
      </c>
      <c r="V50" s="320">
        <v>90</v>
      </c>
      <c r="W50" s="320">
        <v>15</v>
      </c>
      <c r="X50" s="320">
        <v>69</v>
      </c>
      <c r="Y50" s="320">
        <v>375</v>
      </c>
    </row>
    <row r="51" spans="1:25" ht="13.5" thickBot="1">
      <c r="A51" s="978" t="s">
        <v>752</v>
      </c>
      <c r="B51" s="321" t="s">
        <v>46</v>
      </c>
      <c r="C51" s="979" t="s">
        <v>742</v>
      </c>
      <c r="D51" s="320">
        <v>498</v>
      </c>
      <c r="E51" s="979" t="s">
        <v>52</v>
      </c>
      <c r="F51" s="979" t="s">
        <v>54</v>
      </c>
      <c r="G51" s="979" t="s">
        <v>743</v>
      </c>
      <c r="H51" s="320">
        <v>52</v>
      </c>
      <c r="I51" s="320">
        <v>117</v>
      </c>
      <c r="J51" s="320">
        <v>233</v>
      </c>
      <c r="K51" s="320">
        <v>96</v>
      </c>
      <c r="L51" s="979" t="s">
        <v>62</v>
      </c>
      <c r="M51" s="979" t="s">
        <v>659</v>
      </c>
      <c r="N51" s="320">
        <v>232</v>
      </c>
      <c r="O51" s="320">
        <v>266</v>
      </c>
      <c r="P51" s="320">
        <v>142</v>
      </c>
      <c r="Q51" s="320">
        <v>293</v>
      </c>
      <c r="R51" s="320">
        <v>63</v>
      </c>
      <c r="S51" s="320">
        <v>11</v>
      </c>
      <c r="T51" s="320">
        <v>110</v>
      </c>
      <c r="U51" s="320">
        <v>142</v>
      </c>
      <c r="V51" s="320">
        <v>199</v>
      </c>
      <c r="W51" s="320">
        <v>36</v>
      </c>
      <c r="X51" s="320">
        <v>87</v>
      </c>
      <c r="Y51" s="320">
        <v>411</v>
      </c>
    </row>
    <row r="52" spans="1:25" ht="13.5" thickBot="1">
      <c r="A52" s="978" t="s">
        <v>753</v>
      </c>
      <c r="B52" s="321" t="s">
        <v>123</v>
      </c>
      <c r="C52" s="979" t="s">
        <v>742</v>
      </c>
      <c r="D52" s="320">
        <v>483</v>
      </c>
      <c r="E52" s="979" t="s">
        <v>56</v>
      </c>
      <c r="F52" s="979" t="s">
        <v>60</v>
      </c>
      <c r="G52" s="979" t="s">
        <v>753</v>
      </c>
      <c r="H52" s="320">
        <v>62</v>
      </c>
      <c r="I52" s="320">
        <v>87</v>
      </c>
      <c r="J52" s="320">
        <v>241</v>
      </c>
      <c r="K52" s="320">
        <v>93</v>
      </c>
      <c r="L52" s="979" t="s">
        <v>56</v>
      </c>
      <c r="M52" s="979" t="s">
        <v>666</v>
      </c>
      <c r="N52" s="320">
        <v>231</v>
      </c>
      <c r="O52" s="320">
        <v>252</v>
      </c>
      <c r="P52" s="320">
        <v>70</v>
      </c>
      <c r="Q52" s="320">
        <v>340</v>
      </c>
      <c r="R52" s="320">
        <v>73</v>
      </c>
      <c r="S52" s="320">
        <v>17</v>
      </c>
      <c r="T52" s="320">
        <v>116</v>
      </c>
      <c r="U52" s="320">
        <v>197</v>
      </c>
      <c r="V52" s="320">
        <v>133</v>
      </c>
      <c r="W52" s="320">
        <v>20</v>
      </c>
      <c r="X52" s="320">
        <v>160</v>
      </c>
      <c r="Y52" s="320">
        <v>323</v>
      </c>
    </row>
    <row r="53" spans="1:25" ht="13.5" thickBot="1">
      <c r="A53" s="978" t="s">
        <v>662</v>
      </c>
      <c r="B53" s="321" t="s">
        <v>124</v>
      </c>
      <c r="C53" s="979" t="s">
        <v>60</v>
      </c>
      <c r="D53" s="320">
        <v>582</v>
      </c>
      <c r="E53" s="979" t="s">
        <v>52</v>
      </c>
      <c r="F53" s="979" t="s">
        <v>52</v>
      </c>
      <c r="G53" s="979" t="s">
        <v>60</v>
      </c>
      <c r="H53" s="320">
        <v>56</v>
      </c>
      <c r="I53" s="320">
        <v>111</v>
      </c>
      <c r="J53" s="320">
        <v>287</v>
      </c>
      <c r="K53" s="320">
        <v>128</v>
      </c>
      <c r="L53" s="979" t="s">
        <v>54</v>
      </c>
      <c r="M53" s="979" t="s">
        <v>58</v>
      </c>
      <c r="N53" s="320">
        <v>296</v>
      </c>
      <c r="O53" s="320">
        <v>286</v>
      </c>
      <c r="P53" s="320">
        <v>199</v>
      </c>
      <c r="Q53" s="320">
        <v>356</v>
      </c>
      <c r="R53" s="320">
        <v>27</v>
      </c>
      <c r="S53" s="320">
        <v>7</v>
      </c>
      <c r="T53" s="320">
        <v>179</v>
      </c>
      <c r="U53" s="320">
        <v>220</v>
      </c>
      <c r="V53" s="320">
        <v>153</v>
      </c>
      <c r="W53" s="320">
        <v>23</v>
      </c>
      <c r="X53" s="320">
        <v>143</v>
      </c>
      <c r="Y53" s="320">
        <v>439</v>
      </c>
    </row>
    <row r="54" spans="1:25" ht="13.5" thickBot="1">
      <c r="A54" s="978" t="s">
        <v>659</v>
      </c>
      <c r="B54" s="321" t="s">
        <v>125</v>
      </c>
      <c r="C54" s="979" t="s">
        <v>665</v>
      </c>
      <c r="D54" s="326">
        <v>1002</v>
      </c>
      <c r="E54" s="979" t="s">
        <v>52</v>
      </c>
      <c r="F54" s="979" t="s">
        <v>53</v>
      </c>
      <c r="G54" s="979" t="s">
        <v>744</v>
      </c>
      <c r="H54" s="320">
        <v>51</v>
      </c>
      <c r="I54" s="320">
        <v>211</v>
      </c>
      <c r="J54" s="320">
        <v>646</v>
      </c>
      <c r="K54" s="320">
        <v>94</v>
      </c>
      <c r="L54" s="979" t="s">
        <v>59</v>
      </c>
      <c r="M54" s="979" t="s">
        <v>752</v>
      </c>
      <c r="N54" s="320">
        <v>610</v>
      </c>
      <c r="O54" s="320">
        <v>392</v>
      </c>
      <c r="P54" s="320">
        <v>57</v>
      </c>
      <c r="Q54" s="320">
        <v>297</v>
      </c>
      <c r="R54" s="320">
        <v>648</v>
      </c>
      <c r="S54" s="320">
        <v>11</v>
      </c>
      <c r="T54" s="320">
        <v>196</v>
      </c>
      <c r="U54" s="320">
        <v>488</v>
      </c>
      <c r="V54" s="320">
        <v>260</v>
      </c>
      <c r="W54" s="320">
        <v>47</v>
      </c>
      <c r="X54" s="320">
        <v>554</v>
      </c>
      <c r="Y54" s="320">
        <v>448</v>
      </c>
    </row>
    <row r="55" spans="1:25" ht="13.5" thickBot="1">
      <c r="A55" s="978" t="s">
        <v>754</v>
      </c>
      <c r="B55" s="321" t="s">
        <v>47</v>
      </c>
      <c r="C55" s="979" t="s">
        <v>754</v>
      </c>
      <c r="D55" s="320">
        <v>989</v>
      </c>
      <c r="E55" s="979" t="s">
        <v>52</v>
      </c>
      <c r="F55" s="979" t="s">
        <v>58</v>
      </c>
      <c r="G55" s="979" t="s">
        <v>663</v>
      </c>
      <c r="H55" s="320">
        <v>66</v>
      </c>
      <c r="I55" s="320">
        <v>229</v>
      </c>
      <c r="J55" s="320">
        <v>573</v>
      </c>
      <c r="K55" s="320">
        <v>121</v>
      </c>
      <c r="L55" s="979" t="s">
        <v>59</v>
      </c>
      <c r="M55" s="979" t="s">
        <v>749</v>
      </c>
      <c r="N55" s="320">
        <v>508</v>
      </c>
      <c r="O55" s="320">
        <v>481</v>
      </c>
      <c r="P55" s="320">
        <v>36</v>
      </c>
      <c r="Q55" s="320">
        <v>457</v>
      </c>
      <c r="R55" s="320">
        <v>496</v>
      </c>
      <c r="S55" s="320">
        <v>17</v>
      </c>
      <c r="T55" s="320">
        <v>139</v>
      </c>
      <c r="U55" s="320">
        <v>322</v>
      </c>
      <c r="V55" s="320">
        <v>370</v>
      </c>
      <c r="W55" s="320">
        <v>141</v>
      </c>
      <c r="X55" s="320">
        <v>378</v>
      </c>
      <c r="Y55" s="320">
        <v>611</v>
      </c>
    </row>
    <row r="56" spans="1:25" ht="13.5" thickBot="1">
      <c r="A56" s="978" t="s">
        <v>744</v>
      </c>
      <c r="B56" s="321" t="s">
        <v>126</v>
      </c>
      <c r="C56" s="979" t="s">
        <v>751</v>
      </c>
      <c r="D56" s="320">
        <v>711</v>
      </c>
      <c r="E56" s="979" t="s">
        <v>55</v>
      </c>
      <c r="F56" s="979" t="s">
        <v>61</v>
      </c>
      <c r="G56" s="979" t="s">
        <v>742</v>
      </c>
      <c r="H56" s="320">
        <v>69</v>
      </c>
      <c r="I56" s="320">
        <v>165</v>
      </c>
      <c r="J56" s="320">
        <v>374</v>
      </c>
      <c r="K56" s="320">
        <v>103</v>
      </c>
      <c r="L56" s="979" t="s">
        <v>64</v>
      </c>
      <c r="M56" s="979" t="s">
        <v>755</v>
      </c>
      <c r="N56" s="320">
        <v>370</v>
      </c>
      <c r="O56" s="320">
        <v>341</v>
      </c>
      <c r="P56" s="320">
        <v>72</v>
      </c>
      <c r="Q56" s="320">
        <v>450</v>
      </c>
      <c r="R56" s="320">
        <v>189</v>
      </c>
      <c r="S56" s="320">
        <v>21</v>
      </c>
      <c r="T56" s="320">
        <v>187</v>
      </c>
      <c r="U56" s="320">
        <v>288</v>
      </c>
      <c r="V56" s="320">
        <v>170</v>
      </c>
      <c r="W56" s="320">
        <v>45</v>
      </c>
      <c r="X56" s="320">
        <v>242</v>
      </c>
      <c r="Y56" s="320">
        <v>469</v>
      </c>
    </row>
    <row r="57" spans="1:25" ht="13.5" thickBot="1">
      <c r="A57" s="978" t="s">
        <v>665</v>
      </c>
      <c r="B57" s="321" t="s">
        <v>127</v>
      </c>
      <c r="C57" s="979" t="s">
        <v>60</v>
      </c>
      <c r="D57" s="326">
        <v>1191</v>
      </c>
      <c r="E57" s="979" t="s">
        <v>52</v>
      </c>
      <c r="F57" s="979" t="s">
        <v>54</v>
      </c>
      <c r="G57" s="979" t="s">
        <v>58</v>
      </c>
      <c r="H57" s="320">
        <v>77</v>
      </c>
      <c r="I57" s="320">
        <v>250</v>
      </c>
      <c r="J57" s="320">
        <v>667</v>
      </c>
      <c r="K57" s="320">
        <v>197</v>
      </c>
      <c r="L57" s="979" t="s">
        <v>55</v>
      </c>
      <c r="M57" s="979" t="s">
        <v>56</v>
      </c>
      <c r="N57" s="320">
        <v>720</v>
      </c>
      <c r="O57" s="320">
        <v>471</v>
      </c>
      <c r="P57" s="320">
        <v>186</v>
      </c>
      <c r="Q57" s="320">
        <v>881</v>
      </c>
      <c r="R57" s="320">
        <v>124</v>
      </c>
      <c r="S57" s="320">
        <v>30</v>
      </c>
      <c r="T57" s="320">
        <v>279</v>
      </c>
      <c r="U57" s="320">
        <v>472</v>
      </c>
      <c r="V57" s="320">
        <v>333</v>
      </c>
      <c r="W57" s="320">
        <v>77</v>
      </c>
      <c r="X57" s="320">
        <v>501</v>
      </c>
      <c r="Y57" s="320">
        <v>690</v>
      </c>
    </row>
    <row r="58" spans="1:25" ht="13.5" thickBot="1">
      <c r="A58" s="978" t="s">
        <v>740</v>
      </c>
      <c r="B58" s="321" t="s">
        <v>128</v>
      </c>
      <c r="C58" s="979" t="s">
        <v>753</v>
      </c>
      <c r="D58" s="320">
        <v>461</v>
      </c>
      <c r="E58" s="979" t="s">
        <v>52</v>
      </c>
      <c r="F58" s="979" t="s">
        <v>52</v>
      </c>
      <c r="G58" s="979" t="s">
        <v>753</v>
      </c>
      <c r="H58" s="320">
        <v>34</v>
      </c>
      <c r="I58" s="320">
        <v>115</v>
      </c>
      <c r="J58" s="320">
        <v>268</v>
      </c>
      <c r="K58" s="320">
        <v>44</v>
      </c>
      <c r="L58" s="979" t="s">
        <v>58</v>
      </c>
      <c r="M58" s="979" t="s">
        <v>66</v>
      </c>
      <c r="N58" s="320">
        <v>260</v>
      </c>
      <c r="O58" s="320">
        <v>201</v>
      </c>
      <c r="P58" s="320">
        <v>25</v>
      </c>
      <c r="Q58" s="320">
        <v>244</v>
      </c>
      <c r="R58" s="320">
        <v>192</v>
      </c>
      <c r="S58" s="320">
        <v>51</v>
      </c>
      <c r="T58" s="320">
        <v>72</v>
      </c>
      <c r="U58" s="320">
        <v>185</v>
      </c>
      <c r="V58" s="320">
        <v>131</v>
      </c>
      <c r="W58" s="320">
        <v>22</v>
      </c>
      <c r="X58" s="320">
        <v>241</v>
      </c>
      <c r="Y58" s="320">
        <v>220</v>
      </c>
    </row>
    <row r="59" spans="1:25" ht="13.5" thickBot="1">
      <c r="A59" s="978" t="s">
        <v>666</v>
      </c>
      <c r="B59" s="321" t="s">
        <v>48</v>
      </c>
      <c r="C59" s="979" t="s">
        <v>67</v>
      </c>
      <c r="D59" s="320">
        <v>288</v>
      </c>
      <c r="E59" s="979" t="s">
        <v>52</v>
      </c>
      <c r="F59" s="979" t="s">
        <v>54</v>
      </c>
      <c r="G59" s="979" t="s">
        <v>65</v>
      </c>
      <c r="H59" s="320">
        <v>30</v>
      </c>
      <c r="I59" s="320">
        <v>62</v>
      </c>
      <c r="J59" s="320">
        <v>136</v>
      </c>
      <c r="K59" s="320">
        <v>60</v>
      </c>
      <c r="L59" s="979" t="s">
        <v>52</v>
      </c>
      <c r="M59" s="979" t="s">
        <v>67</v>
      </c>
      <c r="N59" s="320">
        <v>130</v>
      </c>
      <c r="O59" s="320">
        <v>158</v>
      </c>
      <c r="P59" s="320">
        <v>76</v>
      </c>
      <c r="Q59" s="320">
        <v>205</v>
      </c>
      <c r="R59" s="320">
        <v>7</v>
      </c>
      <c r="S59" s="320">
        <v>14</v>
      </c>
      <c r="T59" s="320">
        <v>47</v>
      </c>
      <c r="U59" s="320">
        <v>92</v>
      </c>
      <c r="V59" s="320">
        <v>105</v>
      </c>
      <c r="W59" s="320">
        <v>30</v>
      </c>
      <c r="X59" s="320">
        <v>3</v>
      </c>
      <c r="Y59" s="320">
        <v>285</v>
      </c>
    </row>
    <row r="60" spans="1:25" ht="13.5" thickBot="1">
      <c r="A60" s="978" t="s">
        <v>756</v>
      </c>
      <c r="B60" s="321" t="s">
        <v>129</v>
      </c>
      <c r="C60" s="979" t="s">
        <v>56</v>
      </c>
      <c r="D60" s="320">
        <v>338</v>
      </c>
      <c r="E60" s="979" t="s">
        <v>52</v>
      </c>
      <c r="F60" s="979" t="s">
        <v>52</v>
      </c>
      <c r="G60" s="979" t="s">
        <v>56</v>
      </c>
      <c r="H60" s="320">
        <v>23</v>
      </c>
      <c r="I60" s="320">
        <v>67</v>
      </c>
      <c r="J60" s="320">
        <v>179</v>
      </c>
      <c r="K60" s="320">
        <v>69</v>
      </c>
      <c r="L60" s="979" t="s">
        <v>53</v>
      </c>
      <c r="M60" s="979" t="s">
        <v>55</v>
      </c>
      <c r="N60" s="320">
        <v>164</v>
      </c>
      <c r="O60" s="320">
        <v>174</v>
      </c>
      <c r="P60" s="320">
        <v>88</v>
      </c>
      <c r="Q60" s="320">
        <v>239</v>
      </c>
      <c r="R60" s="320">
        <v>11</v>
      </c>
      <c r="S60" s="320">
        <v>23</v>
      </c>
      <c r="T60" s="320">
        <v>93</v>
      </c>
      <c r="U60" s="320">
        <v>114</v>
      </c>
      <c r="V60" s="320">
        <v>89</v>
      </c>
      <c r="W60" s="320">
        <v>19</v>
      </c>
      <c r="X60" s="320">
        <v>11</v>
      </c>
      <c r="Y60" s="320">
        <v>327</v>
      </c>
    </row>
    <row r="61" spans="1:25" ht="13.5" thickBot="1">
      <c r="A61" s="1067" t="s">
        <v>2</v>
      </c>
      <c r="B61" s="1067"/>
      <c r="C61" s="979" t="s">
        <v>757</v>
      </c>
      <c r="D61" s="326">
        <v>15272</v>
      </c>
      <c r="E61" s="979" t="s">
        <v>749</v>
      </c>
      <c r="F61" s="979" t="s">
        <v>758</v>
      </c>
      <c r="G61" s="979" t="s">
        <v>759</v>
      </c>
      <c r="H61" s="326">
        <v>1392</v>
      </c>
      <c r="I61" s="326">
        <v>3341</v>
      </c>
      <c r="J61" s="326">
        <v>7909</v>
      </c>
      <c r="K61" s="326">
        <v>2630</v>
      </c>
      <c r="L61" s="979" t="s">
        <v>760</v>
      </c>
      <c r="M61" s="979" t="s">
        <v>761</v>
      </c>
      <c r="N61" s="326">
        <v>8115</v>
      </c>
      <c r="O61" s="326">
        <v>7157</v>
      </c>
      <c r="P61" s="326">
        <v>2715</v>
      </c>
      <c r="Q61" s="326">
        <v>9060</v>
      </c>
      <c r="R61" s="326">
        <v>3497</v>
      </c>
      <c r="S61" s="320">
        <v>468</v>
      </c>
      <c r="T61" s="326">
        <v>3643</v>
      </c>
      <c r="U61" s="326">
        <v>5785</v>
      </c>
      <c r="V61" s="326">
        <v>4446</v>
      </c>
      <c r="W61" s="320">
        <v>930</v>
      </c>
      <c r="X61" s="326">
        <v>4759</v>
      </c>
      <c r="Y61" s="320">
        <v>10513</v>
      </c>
    </row>
    <row r="63" spans="1:25" ht="13.5" customHeight="1" thickBot="1">
      <c r="A63" s="977" t="s">
        <v>2593</v>
      </c>
      <c r="B63" s="980" t="s">
        <v>1</v>
      </c>
      <c r="C63" s="980" t="s">
        <v>2583</v>
      </c>
      <c r="D63" s="321" t="s">
        <v>2584</v>
      </c>
      <c r="E63" s="980" t="s">
        <v>731</v>
      </c>
      <c r="F63" s="318" t="s">
        <v>732</v>
      </c>
      <c r="G63" s="318" t="s">
        <v>733</v>
      </c>
      <c r="H63" s="980" t="s">
        <v>828</v>
      </c>
      <c r="I63" s="980" t="s">
        <v>829</v>
      </c>
      <c r="J63" s="980" t="s">
        <v>830</v>
      </c>
      <c r="K63" s="321" t="s">
        <v>831</v>
      </c>
      <c r="L63" s="980" t="s">
        <v>2585</v>
      </c>
      <c r="M63" s="980" t="s">
        <v>2586</v>
      </c>
      <c r="N63" s="980" t="s">
        <v>2587</v>
      </c>
      <c r="O63" s="980" t="s">
        <v>2588</v>
      </c>
      <c r="P63" s="980" t="s">
        <v>2589</v>
      </c>
      <c r="Q63" s="980" t="s">
        <v>2590</v>
      </c>
      <c r="R63" s="980" t="s">
        <v>2591</v>
      </c>
      <c r="S63" s="321" t="s">
        <v>2592</v>
      </c>
      <c r="T63" s="321" t="s">
        <v>833</v>
      </c>
      <c r="U63" s="980" t="s">
        <v>834</v>
      </c>
      <c r="V63" s="980" t="s">
        <v>500</v>
      </c>
      <c r="W63" s="980" t="s">
        <v>835</v>
      </c>
      <c r="X63" s="980" t="s">
        <v>836</v>
      </c>
      <c r="Y63" s="980" t="s">
        <v>837</v>
      </c>
    </row>
    <row r="64" spans="1:25" ht="13.5" thickBot="1">
      <c r="A64" s="979" t="s">
        <v>53</v>
      </c>
      <c r="B64" s="320" t="s">
        <v>4</v>
      </c>
      <c r="C64" s="979" t="s">
        <v>753</v>
      </c>
      <c r="D64" s="979" t="s">
        <v>56</v>
      </c>
      <c r="E64" s="979" t="s">
        <v>58</v>
      </c>
      <c r="F64" s="979" t="s">
        <v>60</v>
      </c>
      <c r="G64" s="979" t="s">
        <v>58</v>
      </c>
      <c r="H64" s="979" t="s">
        <v>56</v>
      </c>
      <c r="I64" s="979" t="s">
        <v>52</v>
      </c>
      <c r="J64" s="979" t="s">
        <v>52</v>
      </c>
      <c r="K64" s="979" t="s">
        <v>52</v>
      </c>
      <c r="L64" s="979" t="s">
        <v>55</v>
      </c>
      <c r="M64" s="979" t="s">
        <v>749</v>
      </c>
      <c r="N64" s="979" t="s">
        <v>53</v>
      </c>
      <c r="O64" s="979" t="s">
        <v>55</v>
      </c>
      <c r="P64" s="979" t="s">
        <v>53</v>
      </c>
      <c r="Q64" s="979" t="s">
        <v>52</v>
      </c>
      <c r="R64" s="979" t="s">
        <v>55</v>
      </c>
      <c r="S64" s="979" t="s">
        <v>53</v>
      </c>
      <c r="T64" s="979" t="s">
        <v>55</v>
      </c>
      <c r="U64" s="979" t="s">
        <v>52</v>
      </c>
      <c r="V64" s="979" t="s">
        <v>52</v>
      </c>
      <c r="W64" s="979" t="s">
        <v>52</v>
      </c>
      <c r="X64" s="979" t="s">
        <v>52</v>
      </c>
      <c r="Y64" s="979" t="s">
        <v>56</v>
      </c>
    </row>
    <row r="65" spans="1:25" ht="13.5" thickBot="1">
      <c r="A65" s="979" t="s">
        <v>54</v>
      </c>
      <c r="B65" s="320" t="s">
        <v>111</v>
      </c>
      <c r="C65" s="979" t="s">
        <v>763</v>
      </c>
      <c r="D65" s="979" t="s">
        <v>56</v>
      </c>
      <c r="E65" s="979" t="s">
        <v>56</v>
      </c>
      <c r="F65" s="979" t="s">
        <v>662</v>
      </c>
      <c r="G65" s="979" t="s">
        <v>743</v>
      </c>
      <c r="H65" s="979" t="s">
        <v>56</v>
      </c>
      <c r="I65" s="979" t="s">
        <v>52</v>
      </c>
      <c r="J65" s="979" t="s">
        <v>52</v>
      </c>
      <c r="K65" s="979" t="s">
        <v>52</v>
      </c>
      <c r="L65" s="979" t="s">
        <v>60</v>
      </c>
      <c r="M65" s="979" t="s">
        <v>764</v>
      </c>
      <c r="N65" s="979" t="s">
        <v>53</v>
      </c>
      <c r="O65" s="979" t="s">
        <v>55</v>
      </c>
      <c r="P65" s="979" t="s">
        <v>54</v>
      </c>
      <c r="Q65" s="979" t="s">
        <v>54</v>
      </c>
      <c r="R65" s="979" t="s">
        <v>52</v>
      </c>
      <c r="S65" s="979" t="s">
        <v>53</v>
      </c>
      <c r="T65" s="979" t="s">
        <v>55</v>
      </c>
      <c r="U65" s="979" t="s">
        <v>52</v>
      </c>
      <c r="V65" s="979" t="s">
        <v>52</v>
      </c>
      <c r="W65" s="979" t="s">
        <v>52</v>
      </c>
      <c r="X65" s="979" t="s">
        <v>52</v>
      </c>
      <c r="Y65" s="979" t="s">
        <v>56</v>
      </c>
    </row>
    <row r="66" spans="1:25" ht="13.5" thickBot="1">
      <c r="A66" s="979" t="s">
        <v>55</v>
      </c>
      <c r="B66" s="320" t="s">
        <v>112</v>
      </c>
      <c r="C66" s="979" t="s">
        <v>765</v>
      </c>
      <c r="D66" s="979" t="s">
        <v>659</v>
      </c>
      <c r="E66" s="979" t="s">
        <v>740</v>
      </c>
      <c r="F66" s="979" t="s">
        <v>766</v>
      </c>
      <c r="G66" s="979" t="s">
        <v>767</v>
      </c>
      <c r="H66" s="979" t="s">
        <v>662</v>
      </c>
      <c r="I66" s="979" t="s">
        <v>53</v>
      </c>
      <c r="J66" s="979" t="s">
        <v>52</v>
      </c>
      <c r="K66" s="979" t="s">
        <v>52</v>
      </c>
      <c r="L66" s="979" t="s">
        <v>744</v>
      </c>
      <c r="M66" s="979" t="s">
        <v>768</v>
      </c>
      <c r="N66" s="979" t="s">
        <v>55</v>
      </c>
      <c r="O66" s="979" t="s">
        <v>752</v>
      </c>
      <c r="P66" s="979" t="s">
        <v>62</v>
      </c>
      <c r="Q66" s="979" t="s">
        <v>64</v>
      </c>
      <c r="R66" s="979" t="s">
        <v>52</v>
      </c>
      <c r="S66" s="979" t="s">
        <v>53</v>
      </c>
      <c r="T66" s="979" t="s">
        <v>663</v>
      </c>
      <c r="U66" s="979" t="s">
        <v>53</v>
      </c>
      <c r="V66" s="979" t="s">
        <v>54</v>
      </c>
      <c r="W66" s="979" t="s">
        <v>52</v>
      </c>
      <c r="X66" s="979" t="s">
        <v>53</v>
      </c>
      <c r="Y66" s="979" t="s">
        <v>662</v>
      </c>
    </row>
    <row r="67" spans="1:25" ht="13.5" thickBot="1">
      <c r="A67" s="979" t="s">
        <v>56</v>
      </c>
      <c r="B67" s="320" t="s">
        <v>113</v>
      </c>
      <c r="C67" s="979" t="s">
        <v>769</v>
      </c>
      <c r="D67" s="979" t="s">
        <v>660</v>
      </c>
      <c r="E67" s="979" t="s">
        <v>746</v>
      </c>
      <c r="F67" s="979" t="s">
        <v>766</v>
      </c>
      <c r="G67" s="979" t="s">
        <v>770</v>
      </c>
      <c r="H67" s="979" t="s">
        <v>661</v>
      </c>
      <c r="I67" s="979" t="s">
        <v>66</v>
      </c>
      <c r="J67" s="979" t="s">
        <v>54</v>
      </c>
      <c r="K67" s="979" t="s">
        <v>65</v>
      </c>
      <c r="L67" s="979" t="s">
        <v>771</v>
      </c>
      <c r="M67" s="979" t="s">
        <v>772</v>
      </c>
      <c r="N67" s="979" t="s">
        <v>756</v>
      </c>
      <c r="O67" s="979" t="s">
        <v>661</v>
      </c>
      <c r="P67" s="979" t="s">
        <v>771</v>
      </c>
      <c r="Q67" s="979" t="s">
        <v>754</v>
      </c>
      <c r="R67" s="979" t="s">
        <v>53</v>
      </c>
      <c r="S67" s="979" t="s">
        <v>59</v>
      </c>
      <c r="T67" s="979" t="s">
        <v>755</v>
      </c>
      <c r="U67" s="979" t="s">
        <v>64</v>
      </c>
      <c r="V67" s="979" t="s">
        <v>64</v>
      </c>
      <c r="W67" s="979" t="s">
        <v>53</v>
      </c>
      <c r="X67" s="979" t="s">
        <v>58</v>
      </c>
      <c r="Y67" s="979" t="s">
        <v>781</v>
      </c>
    </row>
    <row r="68" spans="1:25" ht="13.5" thickBot="1">
      <c r="A68" s="979" t="s">
        <v>58</v>
      </c>
      <c r="B68" s="320" t="s">
        <v>114</v>
      </c>
      <c r="C68" s="979" t="s">
        <v>773</v>
      </c>
      <c r="D68" s="979" t="s">
        <v>58</v>
      </c>
      <c r="E68" s="979" t="s">
        <v>66</v>
      </c>
      <c r="F68" s="979" t="s">
        <v>756</v>
      </c>
      <c r="G68" s="979" t="s">
        <v>774</v>
      </c>
      <c r="H68" s="979" t="s">
        <v>58</v>
      </c>
      <c r="I68" s="979" t="s">
        <v>52</v>
      </c>
      <c r="J68" s="979" t="s">
        <v>52</v>
      </c>
      <c r="K68" s="979" t="s">
        <v>52</v>
      </c>
      <c r="L68" s="979" t="s">
        <v>67</v>
      </c>
      <c r="M68" s="979" t="s">
        <v>775</v>
      </c>
      <c r="N68" s="979" t="s">
        <v>52</v>
      </c>
      <c r="O68" s="979" t="s">
        <v>58</v>
      </c>
      <c r="P68" s="979" t="s">
        <v>56</v>
      </c>
      <c r="Q68" s="979" t="s">
        <v>53</v>
      </c>
      <c r="R68" s="979" t="s">
        <v>52</v>
      </c>
      <c r="S68" s="979" t="s">
        <v>52</v>
      </c>
      <c r="T68" s="979" t="s">
        <v>58</v>
      </c>
      <c r="U68" s="979" t="s">
        <v>52</v>
      </c>
      <c r="V68" s="979" t="s">
        <v>52</v>
      </c>
      <c r="W68" s="979" t="s">
        <v>52</v>
      </c>
      <c r="X68" s="979" t="s">
        <v>52</v>
      </c>
      <c r="Y68" s="979" t="s">
        <v>58</v>
      </c>
    </row>
    <row r="69" spans="1:25" ht="13.5" thickBot="1">
      <c r="A69" s="979" t="s">
        <v>59</v>
      </c>
      <c r="B69" s="320" t="s">
        <v>115</v>
      </c>
      <c r="C69" s="979" t="s">
        <v>743</v>
      </c>
      <c r="D69" s="979" t="s">
        <v>60</v>
      </c>
      <c r="E69" s="979" t="s">
        <v>56</v>
      </c>
      <c r="F69" s="979" t="s">
        <v>62</v>
      </c>
      <c r="G69" s="979" t="s">
        <v>67</v>
      </c>
      <c r="H69" s="979" t="s">
        <v>60</v>
      </c>
      <c r="I69" s="979" t="s">
        <v>52</v>
      </c>
      <c r="J69" s="979" t="s">
        <v>52</v>
      </c>
      <c r="K69" s="979" t="s">
        <v>52</v>
      </c>
      <c r="L69" s="979" t="s">
        <v>52</v>
      </c>
      <c r="M69" s="979" t="s">
        <v>743</v>
      </c>
      <c r="N69" s="979" t="s">
        <v>53</v>
      </c>
      <c r="O69" s="979" t="s">
        <v>59</v>
      </c>
      <c r="P69" s="979" t="s">
        <v>54</v>
      </c>
      <c r="Q69" s="979" t="s">
        <v>56</v>
      </c>
      <c r="R69" s="979" t="s">
        <v>53</v>
      </c>
      <c r="S69" s="979" t="s">
        <v>52</v>
      </c>
      <c r="T69" s="979" t="s">
        <v>60</v>
      </c>
      <c r="U69" s="979" t="s">
        <v>52</v>
      </c>
      <c r="V69" s="979" t="s">
        <v>52</v>
      </c>
      <c r="W69" s="979" t="s">
        <v>52</v>
      </c>
      <c r="X69" s="979" t="s">
        <v>52</v>
      </c>
      <c r="Y69" s="979" t="s">
        <v>60</v>
      </c>
    </row>
    <row r="70" spans="1:25" ht="13.5" thickBot="1">
      <c r="A70" s="979" t="s">
        <v>60</v>
      </c>
      <c r="B70" s="320" t="s">
        <v>45</v>
      </c>
      <c r="C70" s="979" t="s">
        <v>774</v>
      </c>
      <c r="D70" s="979" t="s">
        <v>60</v>
      </c>
      <c r="E70" s="979" t="s">
        <v>54</v>
      </c>
      <c r="F70" s="979" t="s">
        <v>64</v>
      </c>
      <c r="G70" s="979" t="s">
        <v>743</v>
      </c>
      <c r="H70" s="979" t="s">
        <v>58</v>
      </c>
      <c r="I70" s="979" t="s">
        <v>54</v>
      </c>
      <c r="J70" s="979" t="s">
        <v>52</v>
      </c>
      <c r="K70" s="979" t="s">
        <v>52</v>
      </c>
      <c r="L70" s="979" t="s">
        <v>58</v>
      </c>
      <c r="M70" s="979" t="s">
        <v>776</v>
      </c>
      <c r="N70" s="979" t="s">
        <v>52</v>
      </c>
      <c r="O70" s="979" t="s">
        <v>60</v>
      </c>
      <c r="P70" s="979" t="s">
        <v>56</v>
      </c>
      <c r="Q70" s="979" t="s">
        <v>55</v>
      </c>
      <c r="R70" s="979" t="s">
        <v>52</v>
      </c>
      <c r="S70" s="979" t="s">
        <v>53</v>
      </c>
      <c r="T70" s="979" t="s">
        <v>56</v>
      </c>
      <c r="U70" s="979" t="s">
        <v>54</v>
      </c>
      <c r="V70" s="979" t="s">
        <v>52</v>
      </c>
      <c r="W70" s="979" t="s">
        <v>52</v>
      </c>
      <c r="X70" s="979" t="s">
        <v>52</v>
      </c>
      <c r="Y70" s="979" t="s">
        <v>60</v>
      </c>
    </row>
    <row r="71" spans="1:25" ht="13.5" thickBot="1">
      <c r="A71" s="979" t="s">
        <v>61</v>
      </c>
      <c r="B71" s="320" t="s">
        <v>116</v>
      </c>
      <c r="C71" s="979" t="s">
        <v>777</v>
      </c>
      <c r="D71" s="979" t="s">
        <v>65</v>
      </c>
      <c r="E71" s="979" t="s">
        <v>61</v>
      </c>
      <c r="F71" s="979" t="s">
        <v>754</v>
      </c>
      <c r="G71" s="979" t="s">
        <v>746</v>
      </c>
      <c r="H71" s="979" t="s">
        <v>65</v>
      </c>
      <c r="I71" s="979" t="s">
        <v>52</v>
      </c>
      <c r="J71" s="979" t="s">
        <v>52</v>
      </c>
      <c r="K71" s="979" t="s">
        <v>52</v>
      </c>
      <c r="L71" s="979" t="s">
        <v>62</v>
      </c>
      <c r="M71" s="979" t="s">
        <v>745</v>
      </c>
      <c r="N71" s="979" t="s">
        <v>52</v>
      </c>
      <c r="O71" s="979" t="s">
        <v>65</v>
      </c>
      <c r="P71" s="979" t="s">
        <v>56</v>
      </c>
      <c r="Q71" s="979" t="s">
        <v>59</v>
      </c>
      <c r="R71" s="979" t="s">
        <v>53</v>
      </c>
      <c r="S71" s="979" t="s">
        <v>53</v>
      </c>
      <c r="T71" s="979" t="s">
        <v>61</v>
      </c>
      <c r="U71" s="979" t="s">
        <v>52</v>
      </c>
      <c r="V71" s="979" t="s">
        <v>54</v>
      </c>
      <c r="W71" s="979" t="s">
        <v>52</v>
      </c>
      <c r="X71" s="979" t="s">
        <v>52</v>
      </c>
      <c r="Y71" s="979" t="s">
        <v>65</v>
      </c>
    </row>
    <row r="72" spans="1:25" ht="13.5" thickBot="1">
      <c r="A72" s="979" t="s">
        <v>62</v>
      </c>
      <c r="B72" s="320" t="s">
        <v>130</v>
      </c>
      <c r="C72" s="979" t="s">
        <v>743</v>
      </c>
      <c r="D72" s="979" t="s">
        <v>54</v>
      </c>
      <c r="E72" s="979" t="s">
        <v>59</v>
      </c>
      <c r="F72" s="979" t="s">
        <v>62</v>
      </c>
      <c r="G72" s="979" t="s">
        <v>65</v>
      </c>
      <c r="H72" s="979" t="s">
        <v>54</v>
      </c>
      <c r="I72" s="979" t="s">
        <v>52</v>
      </c>
      <c r="J72" s="979" t="s">
        <v>52</v>
      </c>
      <c r="K72" s="979" t="s">
        <v>52</v>
      </c>
      <c r="L72" s="979" t="s">
        <v>59</v>
      </c>
      <c r="M72" s="979" t="s">
        <v>754</v>
      </c>
      <c r="N72" s="979" t="s">
        <v>53</v>
      </c>
      <c r="O72" s="979" t="s">
        <v>53</v>
      </c>
      <c r="P72" s="979" t="s">
        <v>52</v>
      </c>
      <c r="Q72" s="979" t="s">
        <v>53</v>
      </c>
      <c r="R72" s="979" t="s">
        <v>53</v>
      </c>
      <c r="S72" s="979" t="s">
        <v>52</v>
      </c>
      <c r="T72" s="979" t="s">
        <v>54</v>
      </c>
      <c r="U72" s="979" t="s">
        <v>52</v>
      </c>
      <c r="V72" s="979" t="s">
        <v>52</v>
      </c>
      <c r="W72" s="979" t="s">
        <v>52</v>
      </c>
      <c r="X72" s="979" t="s">
        <v>52</v>
      </c>
      <c r="Y72" s="979" t="s">
        <v>54</v>
      </c>
    </row>
    <row r="73" spans="1:25" ht="13.5" thickBot="1">
      <c r="A73" s="979" t="s">
        <v>64</v>
      </c>
      <c r="B73" s="320" t="s">
        <v>117</v>
      </c>
      <c r="C73" s="979" t="s">
        <v>661</v>
      </c>
      <c r="D73" s="979" t="s">
        <v>55</v>
      </c>
      <c r="E73" s="979" t="s">
        <v>60</v>
      </c>
      <c r="F73" s="979" t="s">
        <v>67</v>
      </c>
      <c r="G73" s="979" t="s">
        <v>65</v>
      </c>
      <c r="H73" s="979" t="s">
        <v>55</v>
      </c>
      <c r="I73" s="979" t="s">
        <v>52</v>
      </c>
      <c r="J73" s="979" t="s">
        <v>52</v>
      </c>
      <c r="K73" s="979" t="s">
        <v>52</v>
      </c>
      <c r="L73" s="979" t="s">
        <v>56</v>
      </c>
      <c r="M73" s="979" t="s">
        <v>748</v>
      </c>
      <c r="N73" s="979" t="s">
        <v>52</v>
      </c>
      <c r="O73" s="979" t="s">
        <v>55</v>
      </c>
      <c r="P73" s="979" t="s">
        <v>54</v>
      </c>
      <c r="Q73" s="979" t="s">
        <v>52</v>
      </c>
      <c r="R73" s="979" t="s">
        <v>53</v>
      </c>
      <c r="S73" s="979" t="s">
        <v>52</v>
      </c>
      <c r="T73" s="979" t="s">
        <v>55</v>
      </c>
      <c r="U73" s="979" t="s">
        <v>52</v>
      </c>
      <c r="V73" s="979" t="s">
        <v>52</v>
      </c>
      <c r="W73" s="979" t="s">
        <v>52</v>
      </c>
      <c r="X73" s="979" t="s">
        <v>52</v>
      </c>
      <c r="Y73" s="979" t="s">
        <v>55</v>
      </c>
    </row>
    <row r="74" spans="1:25" ht="13.5" thickBot="1">
      <c r="A74" s="979" t="s">
        <v>65</v>
      </c>
      <c r="B74" s="320" t="s">
        <v>118</v>
      </c>
      <c r="C74" s="979" t="s">
        <v>778</v>
      </c>
      <c r="D74" s="979" t="s">
        <v>661</v>
      </c>
      <c r="E74" s="979" t="s">
        <v>752</v>
      </c>
      <c r="F74" s="979" t="s">
        <v>755</v>
      </c>
      <c r="G74" s="979" t="s">
        <v>779</v>
      </c>
      <c r="H74" s="979" t="s">
        <v>67</v>
      </c>
      <c r="I74" s="979" t="s">
        <v>55</v>
      </c>
      <c r="J74" s="979" t="s">
        <v>55</v>
      </c>
      <c r="K74" s="979" t="s">
        <v>66</v>
      </c>
      <c r="L74" s="979" t="s">
        <v>752</v>
      </c>
      <c r="M74" s="979" t="s">
        <v>767</v>
      </c>
      <c r="N74" s="979" t="s">
        <v>753</v>
      </c>
      <c r="O74" s="979" t="s">
        <v>749</v>
      </c>
      <c r="P74" s="979" t="s">
        <v>665</v>
      </c>
      <c r="Q74" s="979" t="s">
        <v>60</v>
      </c>
      <c r="R74" s="979" t="s">
        <v>54</v>
      </c>
      <c r="S74" s="979" t="s">
        <v>59</v>
      </c>
      <c r="T74" s="979" t="s">
        <v>659</v>
      </c>
      <c r="U74" s="979" t="s">
        <v>53</v>
      </c>
      <c r="V74" s="979" t="s">
        <v>56</v>
      </c>
      <c r="W74" s="979" t="s">
        <v>53</v>
      </c>
      <c r="X74" s="979" t="s">
        <v>54</v>
      </c>
      <c r="Y74" s="979" t="s">
        <v>755</v>
      </c>
    </row>
    <row r="75" spans="1:25" ht="13.5" thickBot="1">
      <c r="A75" s="979" t="s">
        <v>66</v>
      </c>
      <c r="B75" s="320" t="s">
        <v>119</v>
      </c>
      <c r="C75" s="979" t="s">
        <v>780</v>
      </c>
      <c r="D75" s="979" t="s">
        <v>56</v>
      </c>
      <c r="E75" s="979" t="s">
        <v>663</v>
      </c>
      <c r="F75" s="979" t="s">
        <v>755</v>
      </c>
      <c r="G75" s="979" t="s">
        <v>754</v>
      </c>
      <c r="H75" s="979" t="s">
        <v>56</v>
      </c>
      <c r="I75" s="979" t="s">
        <v>52</v>
      </c>
      <c r="J75" s="979" t="s">
        <v>52</v>
      </c>
      <c r="K75" s="979" t="s">
        <v>52</v>
      </c>
      <c r="L75" s="979" t="s">
        <v>67</v>
      </c>
      <c r="M75" s="979" t="s">
        <v>781</v>
      </c>
      <c r="N75" s="979" t="s">
        <v>53</v>
      </c>
      <c r="O75" s="979" t="s">
        <v>55</v>
      </c>
      <c r="P75" s="979" t="s">
        <v>53</v>
      </c>
      <c r="Q75" s="979" t="s">
        <v>55</v>
      </c>
      <c r="R75" s="979" t="s">
        <v>52</v>
      </c>
      <c r="S75" s="979" t="s">
        <v>52</v>
      </c>
      <c r="T75" s="979" t="s">
        <v>56</v>
      </c>
      <c r="U75" s="979" t="s">
        <v>52</v>
      </c>
      <c r="V75" s="979" t="s">
        <v>52</v>
      </c>
      <c r="W75" s="979" t="s">
        <v>52</v>
      </c>
      <c r="X75" s="979" t="s">
        <v>52</v>
      </c>
      <c r="Y75" s="979" t="s">
        <v>56</v>
      </c>
    </row>
    <row r="76" spans="1:25" ht="13.5" thickBot="1">
      <c r="A76" s="979" t="s">
        <v>67</v>
      </c>
      <c r="B76" s="320" t="s">
        <v>120</v>
      </c>
      <c r="C76" s="979" t="s">
        <v>782</v>
      </c>
      <c r="D76" s="979" t="s">
        <v>662</v>
      </c>
      <c r="E76" s="979" t="s">
        <v>756</v>
      </c>
      <c r="F76" s="979" t="s">
        <v>783</v>
      </c>
      <c r="G76" s="979" t="s">
        <v>784</v>
      </c>
      <c r="H76" s="979" t="s">
        <v>753</v>
      </c>
      <c r="I76" s="979" t="s">
        <v>52</v>
      </c>
      <c r="J76" s="979" t="s">
        <v>52</v>
      </c>
      <c r="K76" s="979" t="s">
        <v>53</v>
      </c>
      <c r="L76" s="979" t="s">
        <v>666</v>
      </c>
      <c r="M76" s="979" t="s">
        <v>785</v>
      </c>
      <c r="N76" s="979" t="s">
        <v>55</v>
      </c>
      <c r="O76" s="979" t="s">
        <v>663</v>
      </c>
      <c r="P76" s="979" t="s">
        <v>64</v>
      </c>
      <c r="Q76" s="979" t="s">
        <v>60</v>
      </c>
      <c r="R76" s="979" t="s">
        <v>53</v>
      </c>
      <c r="S76" s="979" t="s">
        <v>54</v>
      </c>
      <c r="T76" s="979" t="s">
        <v>64</v>
      </c>
      <c r="U76" s="979" t="s">
        <v>54</v>
      </c>
      <c r="V76" s="979" t="s">
        <v>56</v>
      </c>
      <c r="W76" s="979" t="s">
        <v>52</v>
      </c>
      <c r="X76" s="979" t="s">
        <v>53</v>
      </c>
      <c r="Y76" s="979" t="s">
        <v>753</v>
      </c>
    </row>
    <row r="77" spans="1:25" ht="13.5" thickBot="1">
      <c r="A77" s="979" t="s">
        <v>749</v>
      </c>
      <c r="B77" s="320" t="s">
        <v>121</v>
      </c>
      <c r="C77" s="979" t="s">
        <v>775</v>
      </c>
      <c r="D77" s="979" t="s">
        <v>66</v>
      </c>
      <c r="E77" s="979" t="s">
        <v>67</v>
      </c>
      <c r="F77" s="979" t="s">
        <v>742</v>
      </c>
      <c r="G77" s="979" t="s">
        <v>744</v>
      </c>
      <c r="H77" s="979" t="s">
        <v>61</v>
      </c>
      <c r="I77" s="979" t="s">
        <v>53</v>
      </c>
      <c r="J77" s="979" t="s">
        <v>54</v>
      </c>
      <c r="K77" s="979" t="s">
        <v>53</v>
      </c>
      <c r="L77" s="979" t="s">
        <v>64</v>
      </c>
      <c r="M77" s="979" t="s">
        <v>786</v>
      </c>
      <c r="N77" s="979" t="s">
        <v>55</v>
      </c>
      <c r="O77" s="979" t="s">
        <v>62</v>
      </c>
      <c r="P77" s="979" t="s">
        <v>64</v>
      </c>
      <c r="Q77" s="979" t="s">
        <v>54</v>
      </c>
      <c r="R77" s="979" t="s">
        <v>52</v>
      </c>
      <c r="S77" s="979" t="s">
        <v>55</v>
      </c>
      <c r="T77" s="979" t="s">
        <v>60</v>
      </c>
      <c r="U77" s="979" t="s">
        <v>53</v>
      </c>
      <c r="V77" s="979" t="s">
        <v>53</v>
      </c>
      <c r="W77" s="979" t="s">
        <v>52</v>
      </c>
      <c r="X77" s="979" t="s">
        <v>53</v>
      </c>
      <c r="Y77" s="979" t="s">
        <v>65</v>
      </c>
    </row>
    <row r="78" spans="1:25" ht="13.5" thickBot="1">
      <c r="A78" s="979" t="s">
        <v>663</v>
      </c>
      <c r="B78" s="320" t="s">
        <v>122</v>
      </c>
      <c r="C78" s="979" t="s">
        <v>787</v>
      </c>
      <c r="D78" s="979" t="s">
        <v>59</v>
      </c>
      <c r="E78" s="979" t="s">
        <v>749</v>
      </c>
      <c r="F78" s="979" t="s">
        <v>750</v>
      </c>
      <c r="G78" s="979" t="s">
        <v>780</v>
      </c>
      <c r="H78" s="979" t="s">
        <v>59</v>
      </c>
      <c r="I78" s="979" t="s">
        <v>52</v>
      </c>
      <c r="J78" s="979" t="s">
        <v>52</v>
      </c>
      <c r="K78" s="979" t="s">
        <v>52</v>
      </c>
      <c r="L78" s="979" t="s">
        <v>754</v>
      </c>
      <c r="M78" s="979" t="s">
        <v>788</v>
      </c>
      <c r="N78" s="979" t="s">
        <v>54</v>
      </c>
      <c r="O78" s="979" t="s">
        <v>56</v>
      </c>
      <c r="P78" s="979" t="s">
        <v>55</v>
      </c>
      <c r="Q78" s="979" t="s">
        <v>55</v>
      </c>
      <c r="R78" s="979" t="s">
        <v>52</v>
      </c>
      <c r="S78" s="979" t="s">
        <v>52</v>
      </c>
      <c r="T78" s="979" t="s">
        <v>58</v>
      </c>
      <c r="U78" s="979" t="s">
        <v>52</v>
      </c>
      <c r="V78" s="979" t="s">
        <v>53</v>
      </c>
      <c r="W78" s="979" t="s">
        <v>52</v>
      </c>
      <c r="X78" s="979" t="s">
        <v>52</v>
      </c>
      <c r="Y78" s="979" t="s">
        <v>59</v>
      </c>
    </row>
    <row r="79" spans="1:25" ht="13.5" thickBot="1">
      <c r="A79" s="979" t="s">
        <v>752</v>
      </c>
      <c r="B79" s="320" t="s">
        <v>46</v>
      </c>
      <c r="C79" s="979" t="s">
        <v>789</v>
      </c>
      <c r="D79" s="979" t="s">
        <v>663</v>
      </c>
      <c r="E79" s="979" t="s">
        <v>754</v>
      </c>
      <c r="F79" s="979" t="s">
        <v>755</v>
      </c>
      <c r="G79" s="979" t="s">
        <v>781</v>
      </c>
      <c r="H79" s="979" t="s">
        <v>663</v>
      </c>
      <c r="I79" s="979" t="s">
        <v>52</v>
      </c>
      <c r="J79" s="979" t="s">
        <v>52</v>
      </c>
      <c r="K79" s="979" t="s">
        <v>52</v>
      </c>
      <c r="L79" s="979" t="s">
        <v>665</v>
      </c>
      <c r="M79" s="979" t="s">
        <v>790</v>
      </c>
      <c r="N79" s="979" t="s">
        <v>54</v>
      </c>
      <c r="O79" s="979" t="s">
        <v>67</v>
      </c>
      <c r="P79" s="979" t="s">
        <v>58</v>
      </c>
      <c r="Q79" s="979" t="s">
        <v>64</v>
      </c>
      <c r="R79" s="979" t="s">
        <v>52</v>
      </c>
      <c r="S79" s="979" t="s">
        <v>52</v>
      </c>
      <c r="T79" s="979" t="s">
        <v>749</v>
      </c>
      <c r="U79" s="979" t="s">
        <v>52</v>
      </c>
      <c r="V79" s="979" t="s">
        <v>53</v>
      </c>
      <c r="W79" s="979" t="s">
        <v>52</v>
      </c>
      <c r="X79" s="979" t="s">
        <v>52</v>
      </c>
      <c r="Y79" s="979" t="s">
        <v>663</v>
      </c>
    </row>
    <row r="80" spans="1:25" ht="13.5" thickBot="1">
      <c r="A80" s="979" t="s">
        <v>753</v>
      </c>
      <c r="B80" s="320" t="s">
        <v>123</v>
      </c>
      <c r="C80" s="979" t="s">
        <v>791</v>
      </c>
      <c r="D80" s="979" t="s">
        <v>67</v>
      </c>
      <c r="E80" s="979" t="s">
        <v>664</v>
      </c>
      <c r="F80" s="979" t="s">
        <v>792</v>
      </c>
      <c r="G80" s="979" t="s">
        <v>793</v>
      </c>
      <c r="H80" s="979" t="s">
        <v>62</v>
      </c>
      <c r="I80" s="979" t="s">
        <v>56</v>
      </c>
      <c r="J80" s="979" t="s">
        <v>52</v>
      </c>
      <c r="K80" s="979" t="s">
        <v>52</v>
      </c>
      <c r="L80" s="979" t="s">
        <v>786</v>
      </c>
      <c r="M80" s="979" t="s">
        <v>794</v>
      </c>
      <c r="N80" s="979" t="s">
        <v>54</v>
      </c>
      <c r="O80" s="979" t="s">
        <v>65</v>
      </c>
      <c r="P80" s="979" t="s">
        <v>61</v>
      </c>
      <c r="Q80" s="979" t="s">
        <v>58</v>
      </c>
      <c r="R80" s="979" t="s">
        <v>52</v>
      </c>
      <c r="S80" s="979" t="s">
        <v>61</v>
      </c>
      <c r="T80" s="979" t="s">
        <v>56</v>
      </c>
      <c r="U80" s="979" t="s">
        <v>53</v>
      </c>
      <c r="V80" s="979" t="s">
        <v>52</v>
      </c>
      <c r="W80" s="979" t="s">
        <v>52</v>
      </c>
      <c r="X80" s="979" t="s">
        <v>52</v>
      </c>
      <c r="Y80" s="979" t="s">
        <v>67</v>
      </c>
    </row>
    <row r="81" spans="1:25" ht="13.5" thickBot="1">
      <c r="A81" s="979" t="s">
        <v>662</v>
      </c>
      <c r="B81" s="320" t="s">
        <v>124</v>
      </c>
      <c r="C81" s="979" t="s">
        <v>795</v>
      </c>
      <c r="D81" s="979" t="s">
        <v>663</v>
      </c>
      <c r="E81" s="979" t="s">
        <v>752</v>
      </c>
      <c r="F81" s="979" t="s">
        <v>739</v>
      </c>
      <c r="G81" s="979" t="s">
        <v>741</v>
      </c>
      <c r="H81" s="979" t="s">
        <v>67</v>
      </c>
      <c r="I81" s="979" t="s">
        <v>53</v>
      </c>
      <c r="J81" s="979" t="s">
        <v>53</v>
      </c>
      <c r="K81" s="979" t="s">
        <v>52</v>
      </c>
      <c r="L81" s="979" t="s">
        <v>749</v>
      </c>
      <c r="M81" s="979" t="s">
        <v>796</v>
      </c>
      <c r="N81" s="979" t="s">
        <v>55</v>
      </c>
      <c r="O81" s="979" t="s">
        <v>66</v>
      </c>
      <c r="P81" s="979" t="s">
        <v>64</v>
      </c>
      <c r="Q81" s="979" t="s">
        <v>58</v>
      </c>
      <c r="R81" s="979" t="s">
        <v>52</v>
      </c>
      <c r="S81" s="979" t="s">
        <v>53</v>
      </c>
      <c r="T81" s="979" t="s">
        <v>66</v>
      </c>
      <c r="U81" s="979" t="s">
        <v>52</v>
      </c>
      <c r="V81" s="979" t="s">
        <v>54</v>
      </c>
      <c r="W81" s="979" t="s">
        <v>52</v>
      </c>
      <c r="X81" s="979" t="s">
        <v>52</v>
      </c>
      <c r="Y81" s="979" t="s">
        <v>663</v>
      </c>
    </row>
    <row r="82" spans="1:25" ht="13.5" thickBot="1">
      <c r="A82" s="979" t="s">
        <v>659</v>
      </c>
      <c r="B82" s="320" t="s">
        <v>125</v>
      </c>
      <c r="C82" s="979" t="s">
        <v>797</v>
      </c>
      <c r="D82" s="979" t="s">
        <v>662</v>
      </c>
      <c r="E82" s="979" t="s">
        <v>661</v>
      </c>
      <c r="F82" s="979" t="s">
        <v>798</v>
      </c>
      <c r="G82" s="979" t="s">
        <v>799</v>
      </c>
      <c r="H82" s="979" t="s">
        <v>753</v>
      </c>
      <c r="I82" s="979" t="s">
        <v>53</v>
      </c>
      <c r="J82" s="979" t="s">
        <v>52</v>
      </c>
      <c r="K82" s="979" t="s">
        <v>52</v>
      </c>
      <c r="L82" s="979" t="s">
        <v>776</v>
      </c>
      <c r="M82" s="979" t="s">
        <v>800</v>
      </c>
      <c r="N82" s="979" t="s">
        <v>55</v>
      </c>
      <c r="O82" s="979" t="s">
        <v>663</v>
      </c>
      <c r="P82" s="979" t="s">
        <v>58</v>
      </c>
      <c r="Q82" s="979" t="s">
        <v>60</v>
      </c>
      <c r="R82" s="979" t="s">
        <v>59</v>
      </c>
      <c r="S82" s="979" t="s">
        <v>53</v>
      </c>
      <c r="T82" s="979" t="s">
        <v>752</v>
      </c>
      <c r="U82" s="979" t="s">
        <v>52</v>
      </c>
      <c r="V82" s="979" t="s">
        <v>53</v>
      </c>
      <c r="W82" s="979" t="s">
        <v>52</v>
      </c>
      <c r="X82" s="979" t="s">
        <v>52</v>
      </c>
      <c r="Y82" s="979" t="s">
        <v>662</v>
      </c>
    </row>
    <row r="83" spans="1:25" ht="13.5" thickBot="1">
      <c r="A83" s="979" t="s">
        <v>754</v>
      </c>
      <c r="B83" s="320" t="s">
        <v>47</v>
      </c>
      <c r="C83" s="979" t="s">
        <v>801</v>
      </c>
      <c r="D83" s="979" t="s">
        <v>664</v>
      </c>
      <c r="E83" s="979" t="s">
        <v>741</v>
      </c>
      <c r="F83" s="979" t="s">
        <v>802</v>
      </c>
      <c r="G83" s="979" t="s">
        <v>803</v>
      </c>
      <c r="H83" s="979" t="s">
        <v>779</v>
      </c>
      <c r="I83" s="979" t="s">
        <v>55</v>
      </c>
      <c r="J83" s="979" t="s">
        <v>53</v>
      </c>
      <c r="K83" s="979" t="s">
        <v>52</v>
      </c>
      <c r="L83" s="979" t="s">
        <v>741</v>
      </c>
      <c r="M83" s="979" t="s">
        <v>804</v>
      </c>
      <c r="N83" s="979" t="s">
        <v>58</v>
      </c>
      <c r="O83" s="979" t="s">
        <v>661</v>
      </c>
      <c r="P83" s="979" t="s">
        <v>749</v>
      </c>
      <c r="Q83" s="979" t="s">
        <v>64</v>
      </c>
      <c r="R83" s="979" t="s">
        <v>66</v>
      </c>
      <c r="S83" s="979" t="s">
        <v>55</v>
      </c>
      <c r="T83" s="979" t="s">
        <v>755</v>
      </c>
      <c r="U83" s="979" t="s">
        <v>53</v>
      </c>
      <c r="V83" s="979" t="s">
        <v>54</v>
      </c>
      <c r="W83" s="979" t="s">
        <v>53</v>
      </c>
      <c r="X83" s="979" t="s">
        <v>53</v>
      </c>
      <c r="Y83" s="979" t="s">
        <v>771</v>
      </c>
    </row>
    <row r="84" spans="1:25" ht="13.5" thickBot="1">
      <c r="A84" s="979" t="s">
        <v>744</v>
      </c>
      <c r="B84" s="320" t="s">
        <v>126</v>
      </c>
      <c r="C84" s="979" t="s">
        <v>805</v>
      </c>
      <c r="D84" s="979" t="s">
        <v>665</v>
      </c>
      <c r="E84" s="979" t="s">
        <v>740</v>
      </c>
      <c r="F84" s="979" t="s">
        <v>746</v>
      </c>
      <c r="G84" s="979" t="s">
        <v>747</v>
      </c>
      <c r="H84" s="979" t="s">
        <v>665</v>
      </c>
      <c r="I84" s="979" t="s">
        <v>52</v>
      </c>
      <c r="J84" s="979" t="s">
        <v>52</v>
      </c>
      <c r="K84" s="979" t="s">
        <v>52</v>
      </c>
      <c r="L84" s="979" t="s">
        <v>743</v>
      </c>
      <c r="M84" s="979" t="s">
        <v>798</v>
      </c>
      <c r="N84" s="979" t="s">
        <v>61</v>
      </c>
      <c r="O84" s="979" t="s">
        <v>749</v>
      </c>
      <c r="P84" s="979" t="s">
        <v>59</v>
      </c>
      <c r="Q84" s="979" t="s">
        <v>66</v>
      </c>
      <c r="R84" s="979" t="s">
        <v>56</v>
      </c>
      <c r="S84" s="979" t="s">
        <v>54</v>
      </c>
      <c r="T84" s="979" t="s">
        <v>753</v>
      </c>
      <c r="U84" s="979" t="s">
        <v>52</v>
      </c>
      <c r="V84" s="979" t="s">
        <v>55</v>
      </c>
      <c r="W84" s="979" t="s">
        <v>52</v>
      </c>
      <c r="X84" s="979" t="s">
        <v>54</v>
      </c>
      <c r="Y84" s="979" t="s">
        <v>754</v>
      </c>
    </row>
    <row r="85" spans="1:25" ht="13.5" thickBot="1">
      <c r="A85" s="979" t="s">
        <v>665</v>
      </c>
      <c r="B85" s="320" t="s">
        <v>127</v>
      </c>
      <c r="C85" s="979" t="s">
        <v>806</v>
      </c>
      <c r="D85" s="979" t="s">
        <v>659</v>
      </c>
      <c r="E85" s="979" t="s">
        <v>807</v>
      </c>
      <c r="F85" s="979" t="s">
        <v>808</v>
      </c>
      <c r="G85" s="979" t="s">
        <v>809</v>
      </c>
      <c r="H85" s="979" t="s">
        <v>659</v>
      </c>
      <c r="I85" s="979" t="s">
        <v>52</v>
      </c>
      <c r="J85" s="979" t="s">
        <v>52</v>
      </c>
      <c r="K85" s="979" t="s">
        <v>52</v>
      </c>
      <c r="L85" s="979" t="s">
        <v>781</v>
      </c>
      <c r="M85" s="979" t="s">
        <v>810</v>
      </c>
      <c r="N85" s="979" t="s">
        <v>56</v>
      </c>
      <c r="O85" s="979" t="s">
        <v>663</v>
      </c>
      <c r="P85" s="979" t="s">
        <v>66</v>
      </c>
      <c r="Q85" s="979" t="s">
        <v>59</v>
      </c>
      <c r="R85" s="979" t="s">
        <v>53</v>
      </c>
      <c r="S85" s="979" t="s">
        <v>53</v>
      </c>
      <c r="T85" s="979" t="s">
        <v>67</v>
      </c>
      <c r="U85" s="979" t="s">
        <v>53</v>
      </c>
      <c r="V85" s="979" t="s">
        <v>55</v>
      </c>
      <c r="W85" s="979" t="s">
        <v>53</v>
      </c>
      <c r="X85" s="979" t="s">
        <v>52</v>
      </c>
      <c r="Y85" s="979" t="s">
        <v>659</v>
      </c>
    </row>
    <row r="86" spans="1:25" ht="13.5" thickBot="1">
      <c r="A86" s="979" t="s">
        <v>740</v>
      </c>
      <c r="B86" s="320" t="s">
        <v>128</v>
      </c>
      <c r="C86" s="979" t="s">
        <v>808</v>
      </c>
      <c r="D86" s="979" t="s">
        <v>62</v>
      </c>
      <c r="E86" s="979" t="s">
        <v>62</v>
      </c>
      <c r="F86" s="979" t="s">
        <v>755</v>
      </c>
      <c r="G86" s="979" t="s">
        <v>664</v>
      </c>
      <c r="H86" s="979" t="s">
        <v>59</v>
      </c>
      <c r="I86" s="979" t="s">
        <v>54</v>
      </c>
      <c r="J86" s="979" t="s">
        <v>53</v>
      </c>
      <c r="K86" s="979" t="s">
        <v>52</v>
      </c>
      <c r="L86" s="979" t="s">
        <v>663</v>
      </c>
      <c r="M86" s="979" t="s">
        <v>745</v>
      </c>
      <c r="N86" s="979" t="s">
        <v>56</v>
      </c>
      <c r="O86" s="979" t="s">
        <v>58</v>
      </c>
      <c r="P86" s="979" t="s">
        <v>60</v>
      </c>
      <c r="Q86" s="979" t="s">
        <v>54</v>
      </c>
      <c r="R86" s="979" t="s">
        <v>52</v>
      </c>
      <c r="S86" s="979" t="s">
        <v>59</v>
      </c>
      <c r="T86" s="979" t="s">
        <v>53</v>
      </c>
      <c r="U86" s="979" t="s">
        <v>52</v>
      </c>
      <c r="V86" s="979" t="s">
        <v>54</v>
      </c>
      <c r="W86" s="979" t="s">
        <v>52</v>
      </c>
      <c r="X86" s="979" t="s">
        <v>52</v>
      </c>
      <c r="Y86" s="979" t="s">
        <v>62</v>
      </c>
    </row>
    <row r="87" spans="1:25" ht="13.5" thickBot="1">
      <c r="A87" s="979" t="s">
        <v>666</v>
      </c>
      <c r="B87" s="320" t="s">
        <v>48</v>
      </c>
      <c r="C87" s="979" t="s">
        <v>794</v>
      </c>
      <c r="D87" s="979" t="s">
        <v>666</v>
      </c>
      <c r="E87" s="979" t="s">
        <v>65</v>
      </c>
      <c r="F87" s="979" t="s">
        <v>771</v>
      </c>
      <c r="G87" s="979" t="s">
        <v>747</v>
      </c>
      <c r="H87" s="979" t="s">
        <v>744</v>
      </c>
      <c r="I87" s="979" t="s">
        <v>55</v>
      </c>
      <c r="J87" s="979" t="s">
        <v>52</v>
      </c>
      <c r="K87" s="979" t="s">
        <v>52</v>
      </c>
      <c r="L87" s="979" t="s">
        <v>662</v>
      </c>
      <c r="M87" s="979" t="s">
        <v>811</v>
      </c>
      <c r="N87" s="979" t="s">
        <v>56</v>
      </c>
      <c r="O87" s="979" t="s">
        <v>754</v>
      </c>
      <c r="P87" s="979" t="s">
        <v>62</v>
      </c>
      <c r="Q87" s="979" t="s">
        <v>663</v>
      </c>
      <c r="R87" s="979" t="s">
        <v>52</v>
      </c>
      <c r="S87" s="979" t="s">
        <v>56</v>
      </c>
      <c r="T87" s="979" t="s">
        <v>65</v>
      </c>
      <c r="U87" s="979" t="s">
        <v>52</v>
      </c>
      <c r="V87" s="979" t="s">
        <v>60</v>
      </c>
      <c r="W87" s="979" t="s">
        <v>54</v>
      </c>
      <c r="X87" s="979" t="s">
        <v>52</v>
      </c>
      <c r="Y87" s="979" t="s">
        <v>666</v>
      </c>
    </row>
    <row r="88" spans="1:25" ht="13.5" thickBot="1">
      <c r="A88" s="979" t="s">
        <v>756</v>
      </c>
      <c r="B88" s="320" t="s">
        <v>129</v>
      </c>
      <c r="C88" s="979" t="s">
        <v>812</v>
      </c>
      <c r="D88" s="979" t="s">
        <v>59</v>
      </c>
      <c r="E88" s="979" t="s">
        <v>66</v>
      </c>
      <c r="F88" s="979" t="s">
        <v>663</v>
      </c>
      <c r="G88" s="979" t="s">
        <v>754</v>
      </c>
      <c r="H88" s="979" t="s">
        <v>59</v>
      </c>
      <c r="I88" s="979" t="s">
        <v>52</v>
      </c>
      <c r="J88" s="979" t="s">
        <v>52</v>
      </c>
      <c r="K88" s="979" t="s">
        <v>52</v>
      </c>
      <c r="L88" s="979" t="s">
        <v>66</v>
      </c>
      <c r="M88" s="979" t="s">
        <v>771</v>
      </c>
      <c r="N88" s="979" t="s">
        <v>54</v>
      </c>
      <c r="O88" s="979" t="s">
        <v>56</v>
      </c>
      <c r="P88" s="979" t="s">
        <v>55</v>
      </c>
      <c r="Q88" s="979" t="s">
        <v>55</v>
      </c>
      <c r="R88" s="979" t="s">
        <v>52</v>
      </c>
      <c r="S88" s="979" t="s">
        <v>56</v>
      </c>
      <c r="T88" s="979" t="s">
        <v>53</v>
      </c>
      <c r="U88" s="979" t="s">
        <v>52</v>
      </c>
      <c r="V88" s="979" t="s">
        <v>53</v>
      </c>
      <c r="W88" s="979" t="s">
        <v>52</v>
      </c>
      <c r="X88" s="979" t="s">
        <v>52</v>
      </c>
      <c r="Y88" s="979" t="s">
        <v>59</v>
      </c>
    </row>
    <row r="89" spans="1:25">
      <c r="A89" s="1068" t="s">
        <v>2</v>
      </c>
      <c r="B89" s="1068"/>
      <c r="C89" s="979" t="s">
        <v>813</v>
      </c>
      <c r="D89" s="979" t="s">
        <v>667</v>
      </c>
      <c r="E89" s="979" t="s">
        <v>814</v>
      </c>
      <c r="F89" s="979" t="s">
        <v>815</v>
      </c>
      <c r="G89" s="979" t="s">
        <v>816</v>
      </c>
      <c r="H89" s="979" t="s">
        <v>840</v>
      </c>
      <c r="I89" s="979" t="s">
        <v>776</v>
      </c>
      <c r="J89" s="979" t="s">
        <v>64</v>
      </c>
      <c r="K89" s="979" t="s">
        <v>756</v>
      </c>
      <c r="L89" s="979" t="s">
        <v>817</v>
      </c>
      <c r="M89" s="979" t="s">
        <v>818</v>
      </c>
      <c r="N89" s="979" t="s">
        <v>802</v>
      </c>
      <c r="O89" s="979" t="s">
        <v>841</v>
      </c>
      <c r="P89" s="979" t="s">
        <v>804</v>
      </c>
      <c r="Q89" s="979" t="s">
        <v>838</v>
      </c>
      <c r="R89" s="979" t="s">
        <v>839</v>
      </c>
      <c r="S89" s="979" t="s">
        <v>786</v>
      </c>
      <c r="T89" s="979" t="s">
        <v>842</v>
      </c>
      <c r="U89" s="979" t="s">
        <v>754</v>
      </c>
      <c r="V89" s="979" t="s">
        <v>750</v>
      </c>
      <c r="W89" s="979" t="s">
        <v>59</v>
      </c>
      <c r="X89" s="979" t="s">
        <v>67</v>
      </c>
      <c r="Y89" s="979" t="s">
        <v>843</v>
      </c>
    </row>
  </sheetData>
  <mergeCells count="3">
    <mergeCell ref="A33:B33"/>
    <mergeCell ref="A61:B61"/>
    <mergeCell ref="A89:B89"/>
  </mergeCells>
  <pageMargins left="0.7" right="0.7" top="0.75" bottom="0.75" header="0.3" footer="0.3"/>
  <pageSetup paperSize="9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H37"/>
  <sheetViews>
    <sheetView topLeftCell="A19" workbookViewId="0">
      <selection activeCell="D10" sqref="D10:F10"/>
    </sheetView>
  </sheetViews>
  <sheetFormatPr defaultRowHeight="12.75"/>
  <cols>
    <col min="1" max="1" width="9.140625" style="314"/>
    <col min="2" max="2" width="28" style="314" customWidth="1"/>
    <col min="3" max="16384" width="9.140625" style="314"/>
  </cols>
  <sheetData>
    <row r="1" spans="1:8" ht="16.5">
      <c r="A1" s="312" t="s">
        <v>723</v>
      </c>
      <c r="B1" s="313"/>
      <c r="C1" s="313"/>
      <c r="D1" s="313"/>
      <c r="E1" s="313"/>
      <c r="F1" s="313"/>
      <c r="G1" s="313"/>
      <c r="H1" s="313"/>
    </row>
    <row r="2" spans="1:8" ht="14.25">
      <c r="B2" s="313"/>
      <c r="C2" s="313"/>
      <c r="D2" s="313"/>
      <c r="E2" s="313"/>
      <c r="F2" s="313"/>
      <c r="G2" s="313"/>
      <c r="H2" s="313"/>
    </row>
    <row r="3" spans="1:8" ht="14.25">
      <c r="A3" s="313" t="s">
        <v>724</v>
      </c>
      <c r="B3" s="313"/>
      <c r="C3" s="313"/>
      <c r="D3" s="313"/>
      <c r="E3" s="313"/>
      <c r="F3" s="313"/>
      <c r="G3" s="313"/>
      <c r="H3" s="313"/>
    </row>
    <row r="4" spans="1:8" ht="14.25">
      <c r="A4" s="313" t="s">
        <v>725</v>
      </c>
      <c r="B4" s="313"/>
      <c r="C4" s="313"/>
      <c r="D4" s="313"/>
      <c r="E4" s="313"/>
      <c r="F4" s="313"/>
      <c r="G4" s="313"/>
      <c r="H4" s="313"/>
    </row>
    <row r="5" spans="1:8" ht="14.25">
      <c r="B5" s="313"/>
      <c r="C5" s="313"/>
      <c r="D5" s="313"/>
      <c r="E5" s="313"/>
      <c r="F5" s="313"/>
      <c r="G5" s="313"/>
      <c r="H5" s="313"/>
    </row>
    <row r="6" spans="1:8" ht="14.25">
      <c r="A6" s="315" t="s">
        <v>726</v>
      </c>
      <c r="B6" s="313"/>
      <c r="C6" s="313"/>
      <c r="D6" s="313"/>
      <c r="E6" s="313"/>
      <c r="F6" s="313"/>
      <c r="G6" s="313"/>
      <c r="H6" s="313"/>
    </row>
    <row r="7" spans="1:8" ht="15" thickBot="1">
      <c r="A7" s="313"/>
      <c r="B7" s="313"/>
      <c r="C7" s="316"/>
      <c r="D7" s="316"/>
      <c r="E7" s="316"/>
      <c r="F7" s="316"/>
      <c r="G7" s="316"/>
      <c r="H7" s="316"/>
    </row>
    <row r="8" spans="1:8" ht="13.5" thickBot="1">
      <c r="A8" s="1069" t="s">
        <v>655</v>
      </c>
      <c r="B8" s="1069" t="s">
        <v>1</v>
      </c>
      <c r="C8" s="1072" t="s">
        <v>727</v>
      </c>
      <c r="D8" s="1073"/>
      <c r="E8" s="1073"/>
      <c r="F8" s="1073"/>
      <c r="G8" s="1073"/>
      <c r="H8" s="1074"/>
    </row>
    <row r="9" spans="1:8" ht="13.5" thickBot="1">
      <c r="A9" s="1070"/>
      <c r="B9" s="1070"/>
      <c r="C9" s="1069" t="s">
        <v>728</v>
      </c>
      <c r="D9" s="1072" t="s">
        <v>729</v>
      </c>
      <c r="E9" s="1073"/>
      <c r="F9" s="1074"/>
      <c r="G9" s="1072" t="s">
        <v>730</v>
      </c>
      <c r="H9" s="1074"/>
    </row>
    <row r="10" spans="1:8" ht="13.5" thickBot="1">
      <c r="A10" s="1071"/>
      <c r="B10" s="1071"/>
      <c r="C10" s="1071"/>
      <c r="D10" s="317" t="s">
        <v>731</v>
      </c>
      <c r="E10" s="318" t="s">
        <v>732</v>
      </c>
      <c r="F10" s="318" t="s">
        <v>733</v>
      </c>
      <c r="G10" s="317" t="s">
        <v>734</v>
      </c>
      <c r="H10" s="317" t="s">
        <v>735</v>
      </c>
    </row>
    <row r="11" spans="1:8" ht="13.5" thickBot="1">
      <c r="A11" s="319">
        <v>1</v>
      </c>
      <c r="B11" s="317">
        <v>2</v>
      </c>
      <c r="C11" s="320">
        <v>3</v>
      </c>
      <c r="D11" s="320">
        <v>4</v>
      </c>
      <c r="E11" s="320">
        <v>5</v>
      </c>
      <c r="F11" s="320">
        <v>6</v>
      </c>
      <c r="G11" s="320">
        <v>7</v>
      </c>
      <c r="H11" s="320">
        <v>8</v>
      </c>
    </row>
    <row r="12" spans="1:8" ht="13.5" thickBot="1">
      <c r="A12" s="319">
        <v>1</v>
      </c>
      <c r="B12" s="321" t="s">
        <v>4</v>
      </c>
      <c r="C12" s="320">
        <v>9</v>
      </c>
      <c r="D12" s="320">
        <v>0</v>
      </c>
      <c r="E12" s="320">
        <v>1</v>
      </c>
      <c r="F12" s="320">
        <v>8</v>
      </c>
      <c r="G12" s="320">
        <v>4</v>
      </c>
      <c r="H12" s="320">
        <v>5</v>
      </c>
    </row>
    <row r="13" spans="1:8" ht="13.5" thickBot="1">
      <c r="A13" s="319">
        <v>2</v>
      </c>
      <c r="B13" s="321" t="s">
        <v>111</v>
      </c>
      <c r="C13" s="320">
        <v>19</v>
      </c>
      <c r="D13" s="320">
        <v>0</v>
      </c>
      <c r="E13" s="320">
        <v>1</v>
      </c>
      <c r="F13" s="320">
        <v>18</v>
      </c>
      <c r="G13" s="320">
        <v>9</v>
      </c>
      <c r="H13" s="320">
        <v>10</v>
      </c>
    </row>
    <row r="14" spans="1:8" ht="13.5" thickBot="1">
      <c r="A14" s="319">
        <v>3</v>
      </c>
      <c r="B14" s="321" t="s">
        <v>112</v>
      </c>
      <c r="C14" s="320">
        <v>49</v>
      </c>
      <c r="D14" s="320">
        <v>0</v>
      </c>
      <c r="E14" s="320">
        <v>11</v>
      </c>
      <c r="F14" s="320">
        <v>38</v>
      </c>
      <c r="G14" s="320">
        <v>19</v>
      </c>
      <c r="H14" s="320">
        <v>30</v>
      </c>
    </row>
    <row r="15" spans="1:8" ht="13.5" thickBot="1">
      <c r="A15" s="319">
        <v>4</v>
      </c>
      <c r="B15" s="321" t="s">
        <v>113</v>
      </c>
      <c r="C15" s="320">
        <v>44</v>
      </c>
      <c r="D15" s="320">
        <v>2</v>
      </c>
      <c r="E15" s="320">
        <v>8</v>
      </c>
      <c r="F15" s="320">
        <v>34</v>
      </c>
      <c r="G15" s="320">
        <v>18</v>
      </c>
      <c r="H15" s="320">
        <v>26</v>
      </c>
    </row>
    <row r="16" spans="1:8" ht="13.5" thickBot="1">
      <c r="A16" s="319">
        <v>5</v>
      </c>
      <c r="B16" s="321" t="s">
        <v>114</v>
      </c>
      <c r="C16" s="320">
        <v>58</v>
      </c>
      <c r="D16" s="320">
        <v>1</v>
      </c>
      <c r="E16" s="320">
        <v>12</v>
      </c>
      <c r="F16" s="320">
        <v>45</v>
      </c>
      <c r="G16" s="320">
        <v>17</v>
      </c>
      <c r="H16" s="320">
        <v>41</v>
      </c>
    </row>
    <row r="17" spans="1:8" ht="13.5" thickBot="1">
      <c r="A17" s="319">
        <v>6</v>
      </c>
      <c r="B17" s="321" t="s">
        <v>115</v>
      </c>
      <c r="C17" s="320">
        <v>46</v>
      </c>
      <c r="D17" s="320">
        <v>5</v>
      </c>
      <c r="E17" s="320">
        <v>8</v>
      </c>
      <c r="F17" s="320">
        <v>33</v>
      </c>
      <c r="G17" s="320">
        <v>17</v>
      </c>
      <c r="H17" s="320">
        <v>29</v>
      </c>
    </row>
    <row r="18" spans="1:8" ht="13.5" thickBot="1">
      <c r="A18" s="319">
        <v>7</v>
      </c>
      <c r="B18" s="321" t="s">
        <v>45</v>
      </c>
      <c r="C18" s="320">
        <v>2</v>
      </c>
      <c r="D18" s="320">
        <v>1</v>
      </c>
      <c r="E18" s="320">
        <v>0</v>
      </c>
      <c r="F18" s="320">
        <v>1</v>
      </c>
      <c r="G18" s="320">
        <v>1</v>
      </c>
      <c r="H18" s="320">
        <v>1</v>
      </c>
    </row>
    <row r="19" spans="1:8" ht="13.5" thickBot="1">
      <c r="A19" s="319">
        <v>8</v>
      </c>
      <c r="B19" s="321" t="s">
        <v>116</v>
      </c>
      <c r="C19" s="320">
        <v>19</v>
      </c>
      <c r="D19" s="320">
        <v>2</v>
      </c>
      <c r="E19" s="320">
        <v>4</v>
      </c>
      <c r="F19" s="320">
        <v>13</v>
      </c>
      <c r="G19" s="320">
        <v>6</v>
      </c>
      <c r="H19" s="320">
        <v>13</v>
      </c>
    </row>
    <row r="20" spans="1:8" ht="13.5" thickBot="1">
      <c r="A20" s="319">
        <v>9</v>
      </c>
      <c r="B20" s="321" t="s">
        <v>130</v>
      </c>
      <c r="C20" s="320">
        <v>4</v>
      </c>
      <c r="D20" s="320">
        <v>0</v>
      </c>
      <c r="E20" s="320">
        <v>0</v>
      </c>
      <c r="F20" s="320">
        <v>4</v>
      </c>
      <c r="G20" s="320">
        <v>1</v>
      </c>
      <c r="H20" s="320">
        <v>3</v>
      </c>
    </row>
    <row r="21" spans="1:8" ht="13.5" thickBot="1">
      <c r="A21" s="319">
        <v>10</v>
      </c>
      <c r="B21" s="321" t="s">
        <v>117</v>
      </c>
      <c r="C21" s="320">
        <v>26</v>
      </c>
      <c r="D21" s="320">
        <v>1</v>
      </c>
      <c r="E21" s="320">
        <v>5</v>
      </c>
      <c r="F21" s="320">
        <v>20</v>
      </c>
      <c r="G21" s="320">
        <v>7</v>
      </c>
      <c r="H21" s="320">
        <v>19</v>
      </c>
    </row>
    <row r="22" spans="1:8" ht="13.5" thickBot="1">
      <c r="A22" s="319">
        <v>11</v>
      </c>
      <c r="B22" s="321" t="s">
        <v>118</v>
      </c>
      <c r="C22" s="320">
        <v>20</v>
      </c>
      <c r="D22" s="320">
        <v>1</v>
      </c>
      <c r="E22" s="320">
        <v>3</v>
      </c>
      <c r="F22" s="320">
        <v>16</v>
      </c>
      <c r="G22" s="320">
        <v>4</v>
      </c>
      <c r="H22" s="320">
        <v>16</v>
      </c>
    </row>
    <row r="23" spans="1:8" ht="13.5" thickBot="1">
      <c r="A23" s="319">
        <v>12</v>
      </c>
      <c r="B23" s="321" t="s">
        <v>119</v>
      </c>
      <c r="C23" s="320">
        <v>22</v>
      </c>
      <c r="D23" s="320">
        <v>0</v>
      </c>
      <c r="E23" s="320">
        <v>1</v>
      </c>
      <c r="F23" s="320">
        <v>21</v>
      </c>
      <c r="G23" s="320">
        <v>8</v>
      </c>
      <c r="H23" s="320">
        <v>14</v>
      </c>
    </row>
    <row r="24" spans="1:8" ht="13.5" thickBot="1">
      <c r="A24" s="319">
        <v>13</v>
      </c>
      <c r="B24" s="321" t="s">
        <v>120</v>
      </c>
      <c r="C24" s="320">
        <v>37</v>
      </c>
      <c r="D24" s="320">
        <v>2</v>
      </c>
      <c r="E24" s="320">
        <v>2</v>
      </c>
      <c r="F24" s="320">
        <v>33</v>
      </c>
      <c r="G24" s="320">
        <v>12</v>
      </c>
      <c r="H24" s="320">
        <v>25</v>
      </c>
    </row>
    <row r="25" spans="1:8" ht="13.5" thickBot="1">
      <c r="A25" s="319">
        <v>14</v>
      </c>
      <c r="B25" s="321" t="s">
        <v>121</v>
      </c>
      <c r="C25" s="320">
        <v>15</v>
      </c>
      <c r="D25" s="320">
        <v>0</v>
      </c>
      <c r="E25" s="320">
        <v>3</v>
      </c>
      <c r="F25" s="320">
        <v>12</v>
      </c>
      <c r="G25" s="320">
        <v>5</v>
      </c>
      <c r="H25" s="320">
        <v>10</v>
      </c>
    </row>
    <row r="26" spans="1:8" ht="13.5" thickBot="1">
      <c r="A26" s="319">
        <v>15</v>
      </c>
      <c r="B26" s="321" t="s">
        <v>122</v>
      </c>
      <c r="C26" s="320">
        <v>51</v>
      </c>
      <c r="D26" s="320">
        <v>0</v>
      </c>
      <c r="E26" s="320">
        <v>6</v>
      </c>
      <c r="F26" s="320">
        <v>45</v>
      </c>
      <c r="G26" s="320">
        <v>20</v>
      </c>
      <c r="H26" s="320">
        <v>31</v>
      </c>
    </row>
    <row r="27" spans="1:8" ht="13.5" thickBot="1">
      <c r="A27" s="319">
        <v>16</v>
      </c>
      <c r="B27" s="321" t="s">
        <v>46</v>
      </c>
      <c r="C27" s="320">
        <v>28</v>
      </c>
      <c r="D27" s="320">
        <v>0</v>
      </c>
      <c r="E27" s="320">
        <v>5</v>
      </c>
      <c r="F27" s="320">
        <v>23</v>
      </c>
      <c r="G27" s="320">
        <v>9</v>
      </c>
      <c r="H27" s="320">
        <v>19</v>
      </c>
    </row>
    <row r="28" spans="1:8" ht="13.5" thickBot="1">
      <c r="A28" s="319">
        <v>17</v>
      </c>
      <c r="B28" s="321" t="s">
        <v>123</v>
      </c>
      <c r="C28" s="320">
        <v>29</v>
      </c>
      <c r="D28" s="320">
        <v>2</v>
      </c>
      <c r="E28" s="320">
        <v>5</v>
      </c>
      <c r="F28" s="320">
        <v>22</v>
      </c>
      <c r="G28" s="320">
        <v>12</v>
      </c>
      <c r="H28" s="320">
        <v>17</v>
      </c>
    </row>
    <row r="29" spans="1:8" ht="13.5" customHeight="1" thickBot="1">
      <c r="A29" s="319">
        <v>18</v>
      </c>
      <c r="B29" s="321" t="s">
        <v>124</v>
      </c>
      <c r="C29" s="320">
        <v>16</v>
      </c>
      <c r="D29" s="320">
        <v>1</v>
      </c>
      <c r="E29" s="320">
        <v>4</v>
      </c>
      <c r="F29" s="320">
        <v>11</v>
      </c>
      <c r="G29" s="320">
        <v>5</v>
      </c>
      <c r="H29" s="320">
        <v>11</v>
      </c>
    </row>
    <row r="30" spans="1:8" ht="13.5" thickBot="1">
      <c r="A30" s="319">
        <v>19</v>
      </c>
      <c r="B30" s="321" t="s">
        <v>125</v>
      </c>
      <c r="C30" s="320">
        <v>15</v>
      </c>
      <c r="D30" s="320">
        <v>0</v>
      </c>
      <c r="E30" s="320">
        <v>5</v>
      </c>
      <c r="F30" s="320">
        <v>10</v>
      </c>
      <c r="G30" s="320">
        <v>3</v>
      </c>
      <c r="H30" s="320">
        <v>12</v>
      </c>
    </row>
    <row r="31" spans="1:8" ht="13.5" thickBot="1">
      <c r="A31" s="319">
        <v>20</v>
      </c>
      <c r="B31" s="321" t="s">
        <v>47</v>
      </c>
      <c r="C31" s="320">
        <v>16</v>
      </c>
      <c r="D31" s="320">
        <v>0</v>
      </c>
      <c r="E31" s="320">
        <v>3</v>
      </c>
      <c r="F31" s="320">
        <v>13</v>
      </c>
      <c r="G31" s="320">
        <v>9</v>
      </c>
      <c r="H31" s="320">
        <v>7</v>
      </c>
    </row>
    <row r="32" spans="1:8" ht="13.5" thickBot="1">
      <c r="A32" s="319">
        <v>21</v>
      </c>
      <c r="B32" s="321" t="s">
        <v>126</v>
      </c>
      <c r="C32" s="320">
        <v>29</v>
      </c>
      <c r="D32" s="320">
        <v>0</v>
      </c>
      <c r="E32" s="320">
        <v>7</v>
      </c>
      <c r="F32" s="320">
        <v>22</v>
      </c>
      <c r="G32" s="320">
        <v>8</v>
      </c>
      <c r="H32" s="320">
        <v>21</v>
      </c>
    </row>
    <row r="33" spans="1:8" ht="13.5" thickBot="1">
      <c r="A33" s="319">
        <v>22</v>
      </c>
      <c r="B33" s="321" t="s">
        <v>127</v>
      </c>
      <c r="C33" s="320">
        <v>41</v>
      </c>
      <c r="D33" s="320">
        <v>12</v>
      </c>
      <c r="E33" s="320">
        <v>7</v>
      </c>
      <c r="F33" s="320">
        <v>22</v>
      </c>
      <c r="G33" s="320">
        <v>21</v>
      </c>
      <c r="H33" s="320">
        <v>20</v>
      </c>
    </row>
    <row r="34" spans="1:8" ht="13.5" thickBot="1">
      <c r="A34" s="319">
        <v>23</v>
      </c>
      <c r="B34" s="321" t="s">
        <v>128</v>
      </c>
      <c r="C34" s="320">
        <v>34</v>
      </c>
      <c r="D34" s="320">
        <v>1</v>
      </c>
      <c r="E34" s="320">
        <v>6</v>
      </c>
      <c r="F34" s="320">
        <v>27</v>
      </c>
      <c r="G34" s="320">
        <v>18</v>
      </c>
      <c r="H34" s="320">
        <v>16</v>
      </c>
    </row>
    <row r="35" spans="1:8" ht="13.5" thickBot="1">
      <c r="A35" s="319">
        <v>24</v>
      </c>
      <c r="B35" s="321" t="s">
        <v>48</v>
      </c>
      <c r="C35" s="320">
        <v>5</v>
      </c>
      <c r="D35" s="320">
        <v>1</v>
      </c>
      <c r="E35" s="320">
        <v>0</v>
      </c>
      <c r="F35" s="320">
        <v>4</v>
      </c>
      <c r="G35" s="320">
        <v>2</v>
      </c>
      <c r="H35" s="320">
        <v>3</v>
      </c>
    </row>
    <row r="36" spans="1:8" ht="13.5" thickBot="1">
      <c r="A36" s="319">
        <v>25</v>
      </c>
      <c r="B36" s="321" t="s">
        <v>129</v>
      </c>
      <c r="C36" s="320">
        <v>8</v>
      </c>
      <c r="D36" s="320">
        <v>0</v>
      </c>
      <c r="E36" s="320">
        <v>1</v>
      </c>
      <c r="F36" s="320">
        <v>7</v>
      </c>
      <c r="G36" s="320">
        <v>2</v>
      </c>
      <c r="H36" s="320">
        <v>6</v>
      </c>
    </row>
    <row r="37" spans="1:8" ht="13.5" thickBot="1">
      <c r="A37" s="1065" t="s">
        <v>2</v>
      </c>
      <c r="B37" s="1066"/>
      <c r="C37" s="320">
        <v>642</v>
      </c>
      <c r="D37" s="320">
        <v>32</v>
      </c>
      <c r="E37" s="320">
        <v>108</v>
      </c>
      <c r="F37" s="320">
        <v>502</v>
      </c>
      <c r="G37" s="320">
        <v>237</v>
      </c>
      <c r="H37" s="320">
        <v>405</v>
      </c>
    </row>
  </sheetData>
  <mergeCells count="7">
    <mergeCell ref="A37:B37"/>
    <mergeCell ref="A8:A10"/>
    <mergeCell ref="B8:B10"/>
    <mergeCell ref="C8:H8"/>
    <mergeCell ref="C9:C10"/>
    <mergeCell ref="D9:F9"/>
    <mergeCell ref="G9:H9"/>
  </mergeCells>
  <pageMargins left="0.7" right="0.7" top="0.75" bottom="0.75" header="0.3" footer="0.3"/>
  <pageSetup paperSize="9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H37"/>
  <sheetViews>
    <sheetView topLeftCell="A28" workbookViewId="0">
      <selection activeCell="E19" sqref="E19"/>
    </sheetView>
  </sheetViews>
  <sheetFormatPr defaultRowHeight="12.75"/>
  <cols>
    <col min="1" max="1" width="9.140625" style="314"/>
    <col min="2" max="2" width="18.85546875" style="314" customWidth="1"/>
    <col min="3" max="3" width="11.85546875" style="314" customWidth="1"/>
    <col min="4" max="8" width="9.140625" style="314"/>
    <col min="9" max="9" width="21.7109375" style="314" customWidth="1"/>
    <col min="10" max="16384" width="9.140625" style="314"/>
  </cols>
  <sheetData>
    <row r="1" spans="1:8" ht="16.5">
      <c r="A1" s="312" t="s">
        <v>723</v>
      </c>
    </row>
    <row r="3" spans="1:8" ht="14.25">
      <c r="A3" s="313" t="s">
        <v>724</v>
      </c>
    </row>
    <row r="4" spans="1:8" ht="14.25">
      <c r="A4" s="313" t="s">
        <v>725</v>
      </c>
    </row>
    <row r="6" spans="1:8">
      <c r="A6" s="315" t="s">
        <v>726</v>
      </c>
    </row>
    <row r="8" spans="1:8">
      <c r="A8" s="1075" t="s">
        <v>655</v>
      </c>
      <c r="B8" s="1075" t="s">
        <v>1</v>
      </c>
      <c r="C8" s="1075" t="s">
        <v>736</v>
      </c>
      <c r="D8" s="1075"/>
      <c r="E8" s="1075"/>
      <c r="F8" s="1075"/>
      <c r="G8" s="1075"/>
      <c r="H8" s="1075"/>
    </row>
    <row r="9" spans="1:8">
      <c r="A9" s="1075"/>
      <c r="B9" s="1075"/>
      <c r="C9" s="1075" t="s">
        <v>728</v>
      </c>
      <c r="D9" s="1075" t="s">
        <v>729</v>
      </c>
      <c r="E9" s="1075"/>
      <c r="F9" s="1075"/>
      <c r="G9" s="1075" t="s">
        <v>730</v>
      </c>
      <c r="H9" s="1075"/>
    </row>
    <row r="10" spans="1:8">
      <c r="A10" s="1075"/>
      <c r="B10" s="1075"/>
      <c r="C10" s="1075"/>
      <c r="D10" s="322" t="s">
        <v>731</v>
      </c>
      <c r="E10" s="322" t="s">
        <v>737</v>
      </c>
      <c r="F10" s="322" t="s">
        <v>738</v>
      </c>
      <c r="G10" s="322" t="s">
        <v>734</v>
      </c>
      <c r="H10" s="322" t="s">
        <v>735</v>
      </c>
    </row>
    <row r="11" spans="1:8">
      <c r="A11" s="322" t="s">
        <v>53</v>
      </c>
      <c r="B11" s="322" t="s">
        <v>54</v>
      </c>
      <c r="C11" s="322" t="s">
        <v>55</v>
      </c>
      <c r="D11" s="322" t="s">
        <v>56</v>
      </c>
      <c r="E11" s="322" t="s">
        <v>58</v>
      </c>
      <c r="F11" s="322" t="s">
        <v>59</v>
      </c>
      <c r="G11" s="322" t="s">
        <v>60</v>
      </c>
      <c r="H11" s="322" t="s">
        <v>61</v>
      </c>
    </row>
    <row r="12" spans="1:8" ht="13.5" thickBot="1">
      <c r="A12" s="322" t="s">
        <v>53</v>
      </c>
      <c r="B12" s="321" t="s">
        <v>4</v>
      </c>
      <c r="C12" s="323" t="s">
        <v>61</v>
      </c>
      <c r="D12" s="323" t="s">
        <v>52</v>
      </c>
      <c r="E12" s="323" t="s">
        <v>54</v>
      </c>
      <c r="F12" s="323" t="s">
        <v>59</v>
      </c>
      <c r="G12" s="323" t="s">
        <v>53</v>
      </c>
      <c r="H12" s="323" t="s">
        <v>60</v>
      </c>
    </row>
    <row r="13" spans="1:8" ht="13.5" thickBot="1">
      <c r="A13" s="322" t="s">
        <v>54</v>
      </c>
      <c r="B13" s="321" t="s">
        <v>111</v>
      </c>
      <c r="C13" s="323" t="s">
        <v>659</v>
      </c>
      <c r="D13" s="323" t="s">
        <v>52</v>
      </c>
      <c r="E13" s="323" t="s">
        <v>52</v>
      </c>
      <c r="F13" s="323" t="s">
        <v>659</v>
      </c>
      <c r="G13" s="323" t="s">
        <v>64</v>
      </c>
      <c r="H13" s="323" t="s">
        <v>62</v>
      </c>
    </row>
    <row r="14" spans="1:8" ht="13.5" thickBot="1">
      <c r="A14" s="322" t="s">
        <v>55</v>
      </c>
      <c r="B14" s="321" t="s">
        <v>112</v>
      </c>
      <c r="C14" s="323" t="s">
        <v>64</v>
      </c>
      <c r="D14" s="323" t="s">
        <v>52</v>
      </c>
      <c r="E14" s="323" t="s">
        <v>54</v>
      </c>
      <c r="F14" s="323" t="s">
        <v>61</v>
      </c>
      <c r="G14" s="323" t="s">
        <v>52</v>
      </c>
      <c r="H14" s="323" t="s">
        <v>64</v>
      </c>
    </row>
    <row r="15" spans="1:8" ht="13.5" thickBot="1">
      <c r="A15" s="322" t="s">
        <v>56</v>
      </c>
      <c r="B15" s="321" t="s">
        <v>113</v>
      </c>
      <c r="C15" s="323" t="s">
        <v>739</v>
      </c>
      <c r="D15" s="323" t="s">
        <v>52</v>
      </c>
      <c r="E15" s="323" t="s">
        <v>60</v>
      </c>
      <c r="F15" s="323" t="s">
        <v>740</v>
      </c>
      <c r="G15" s="323" t="s">
        <v>65</v>
      </c>
      <c r="H15" s="323" t="s">
        <v>659</v>
      </c>
    </row>
    <row r="16" spans="1:8" ht="13.5" thickBot="1">
      <c r="A16" s="322" t="s">
        <v>58</v>
      </c>
      <c r="B16" s="321" t="s">
        <v>114</v>
      </c>
      <c r="C16" s="323" t="s">
        <v>741</v>
      </c>
      <c r="D16" s="323" t="s">
        <v>52</v>
      </c>
      <c r="E16" s="323" t="s">
        <v>62</v>
      </c>
      <c r="F16" s="323" t="s">
        <v>742</v>
      </c>
      <c r="G16" s="323" t="s">
        <v>65</v>
      </c>
      <c r="H16" s="323" t="s">
        <v>743</v>
      </c>
    </row>
    <row r="17" spans="1:8" ht="13.5" thickBot="1">
      <c r="A17" s="322" t="s">
        <v>59</v>
      </c>
      <c r="B17" s="321" t="s">
        <v>115</v>
      </c>
      <c r="C17" s="323" t="s">
        <v>64</v>
      </c>
      <c r="D17" s="323" t="s">
        <v>52</v>
      </c>
      <c r="E17" s="323" t="s">
        <v>54</v>
      </c>
      <c r="F17" s="323" t="s">
        <v>61</v>
      </c>
      <c r="G17" s="323" t="s">
        <v>54</v>
      </c>
      <c r="H17" s="323" t="s">
        <v>61</v>
      </c>
    </row>
    <row r="18" spans="1:8" ht="13.5" thickBot="1">
      <c r="A18" s="322" t="s">
        <v>60</v>
      </c>
      <c r="B18" s="321" t="s">
        <v>45</v>
      </c>
      <c r="C18" s="323" t="s">
        <v>744</v>
      </c>
      <c r="D18" s="323" t="s">
        <v>52</v>
      </c>
      <c r="E18" s="323" t="s">
        <v>52</v>
      </c>
      <c r="F18" s="323" t="s">
        <v>744</v>
      </c>
      <c r="G18" s="323" t="s">
        <v>64</v>
      </c>
      <c r="H18" s="323" t="s">
        <v>65</v>
      </c>
    </row>
    <row r="19" spans="1:8" ht="13.5" thickBot="1">
      <c r="A19" s="322" t="s">
        <v>61</v>
      </c>
      <c r="B19" s="321" t="s">
        <v>116</v>
      </c>
      <c r="C19" s="323" t="s">
        <v>745</v>
      </c>
      <c r="D19" s="323" t="s">
        <v>59</v>
      </c>
      <c r="E19" s="323" t="s">
        <v>67</v>
      </c>
      <c r="F19" s="323" t="s">
        <v>746</v>
      </c>
      <c r="G19" s="323" t="s">
        <v>665</v>
      </c>
      <c r="H19" s="323" t="s">
        <v>741</v>
      </c>
    </row>
    <row r="20" spans="1:8" ht="13.5" thickBot="1">
      <c r="A20" s="322" t="s">
        <v>62</v>
      </c>
      <c r="B20" s="321" t="s">
        <v>130</v>
      </c>
      <c r="C20" s="323" t="s">
        <v>59</v>
      </c>
      <c r="D20" s="323" t="s">
        <v>53</v>
      </c>
      <c r="E20" s="323" t="s">
        <v>55</v>
      </c>
      <c r="F20" s="323" t="s">
        <v>54</v>
      </c>
      <c r="G20" s="323" t="s">
        <v>54</v>
      </c>
      <c r="H20" s="323" t="s">
        <v>56</v>
      </c>
    </row>
    <row r="21" spans="1:8" ht="13.5" thickBot="1">
      <c r="A21" s="322" t="s">
        <v>64</v>
      </c>
      <c r="B21" s="321" t="s">
        <v>117</v>
      </c>
      <c r="C21" s="323" t="s">
        <v>60</v>
      </c>
      <c r="D21" s="323" t="s">
        <v>52</v>
      </c>
      <c r="E21" s="323" t="s">
        <v>52</v>
      </c>
      <c r="F21" s="323" t="s">
        <v>60</v>
      </c>
      <c r="G21" s="323" t="s">
        <v>53</v>
      </c>
      <c r="H21" s="323" t="s">
        <v>59</v>
      </c>
    </row>
    <row r="22" spans="1:8" ht="13.5" thickBot="1">
      <c r="A22" s="322" t="s">
        <v>65</v>
      </c>
      <c r="B22" s="321" t="s">
        <v>118</v>
      </c>
      <c r="C22" s="323" t="s">
        <v>56</v>
      </c>
      <c r="D22" s="323" t="s">
        <v>52</v>
      </c>
      <c r="E22" s="323" t="s">
        <v>52</v>
      </c>
      <c r="F22" s="323" t="s">
        <v>56</v>
      </c>
      <c r="G22" s="323" t="s">
        <v>54</v>
      </c>
      <c r="H22" s="323" t="s">
        <v>54</v>
      </c>
    </row>
    <row r="23" spans="1:8" ht="13.5" thickBot="1">
      <c r="A23" s="322" t="s">
        <v>66</v>
      </c>
      <c r="B23" s="321" t="s">
        <v>119</v>
      </c>
      <c r="C23" s="323" t="s">
        <v>67</v>
      </c>
      <c r="D23" s="323" t="s">
        <v>52</v>
      </c>
      <c r="E23" s="323" t="s">
        <v>55</v>
      </c>
      <c r="F23" s="323" t="s">
        <v>64</v>
      </c>
      <c r="G23" s="323" t="s">
        <v>56</v>
      </c>
      <c r="H23" s="323" t="s">
        <v>62</v>
      </c>
    </row>
    <row r="24" spans="1:8" ht="13.5" thickBot="1">
      <c r="A24" s="322" t="s">
        <v>67</v>
      </c>
      <c r="B24" s="321" t="s">
        <v>120</v>
      </c>
      <c r="C24" s="323" t="s">
        <v>747</v>
      </c>
      <c r="D24" s="323" t="s">
        <v>52</v>
      </c>
      <c r="E24" s="323" t="s">
        <v>58</v>
      </c>
      <c r="F24" s="323" t="s">
        <v>741</v>
      </c>
      <c r="G24" s="323" t="s">
        <v>663</v>
      </c>
      <c r="H24" s="323" t="s">
        <v>748</v>
      </c>
    </row>
    <row r="25" spans="1:8" ht="13.5" thickBot="1">
      <c r="A25" s="322" t="s">
        <v>749</v>
      </c>
      <c r="B25" s="321" t="s">
        <v>121</v>
      </c>
      <c r="C25" s="323" t="s">
        <v>60</v>
      </c>
      <c r="D25" s="323" t="s">
        <v>52</v>
      </c>
      <c r="E25" s="323" t="s">
        <v>52</v>
      </c>
      <c r="F25" s="323" t="s">
        <v>60</v>
      </c>
      <c r="G25" s="323" t="s">
        <v>55</v>
      </c>
      <c r="H25" s="323" t="s">
        <v>56</v>
      </c>
    </row>
    <row r="26" spans="1:8" ht="13.5" thickBot="1">
      <c r="A26" s="322" t="s">
        <v>663</v>
      </c>
      <c r="B26" s="321" t="s">
        <v>122</v>
      </c>
      <c r="C26" s="323" t="s">
        <v>750</v>
      </c>
      <c r="D26" s="323" t="s">
        <v>52</v>
      </c>
      <c r="E26" s="323" t="s">
        <v>60</v>
      </c>
      <c r="F26" s="323" t="s">
        <v>751</v>
      </c>
      <c r="G26" s="323" t="s">
        <v>662</v>
      </c>
      <c r="H26" s="323" t="s">
        <v>742</v>
      </c>
    </row>
    <row r="27" spans="1:8" ht="13.5" thickBot="1">
      <c r="A27" s="322" t="s">
        <v>752</v>
      </c>
      <c r="B27" s="321" t="s">
        <v>46</v>
      </c>
      <c r="C27" s="323" t="s">
        <v>742</v>
      </c>
      <c r="D27" s="323" t="s">
        <v>52</v>
      </c>
      <c r="E27" s="323" t="s">
        <v>54</v>
      </c>
      <c r="F27" s="323" t="s">
        <v>743</v>
      </c>
      <c r="G27" s="323" t="s">
        <v>62</v>
      </c>
      <c r="H27" s="323" t="s">
        <v>659</v>
      </c>
    </row>
    <row r="28" spans="1:8" ht="13.5" thickBot="1">
      <c r="A28" s="322" t="s">
        <v>753</v>
      </c>
      <c r="B28" s="321" t="s">
        <v>123</v>
      </c>
      <c r="C28" s="323" t="s">
        <v>742</v>
      </c>
      <c r="D28" s="323" t="s">
        <v>56</v>
      </c>
      <c r="E28" s="323" t="s">
        <v>60</v>
      </c>
      <c r="F28" s="323" t="s">
        <v>753</v>
      </c>
      <c r="G28" s="323" t="s">
        <v>56</v>
      </c>
      <c r="H28" s="323" t="s">
        <v>666</v>
      </c>
    </row>
    <row r="29" spans="1:8" ht="24.75" thickBot="1">
      <c r="A29" s="322" t="s">
        <v>662</v>
      </c>
      <c r="B29" s="321" t="s">
        <v>124</v>
      </c>
      <c r="C29" s="323" t="s">
        <v>60</v>
      </c>
      <c r="D29" s="323" t="s">
        <v>52</v>
      </c>
      <c r="E29" s="323" t="s">
        <v>52</v>
      </c>
      <c r="F29" s="323" t="s">
        <v>60</v>
      </c>
      <c r="G29" s="323" t="s">
        <v>54</v>
      </c>
      <c r="H29" s="323" t="s">
        <v>58</v>
      </c>
    </row>
    <row r="30" spans="1:8" ht="13.5" thickBot="1">
      <c r="A30" s="322" t="s">
        <v>659</v>
      </c>
      <c r="B30" s="321" t="s">
        <v>125</v>
      </c>
      <c r="C30" s="323" t="s">
        <v>665</v>
      </c>
      <c r="D30" s="323" t="s">
        <v>52</v>
      </c>
      <c r="E30" s="323" t="s">
        <v>53</v>
      </c>
      <c r="F30" s="323" t="s">
        <v>744</v>
      </c>
      <c r="G30" s="323" t="s">
        <v>59</v>
      </c>
      <c r="H30" s="323" t="s">
        <v>752</v>
      </c>
    </row>
    <row r="31" spans="1:8" ht="13.5" thickBot="1">
      <c r="A31" s="322" t="s">
        <v>754</v>
      </c>
      <c r="B31" s="321" t="s">
        <v>47</v>
      </c>
      <c r="C31" s="323" t="s">
        <v>754</v>
      </c>
      <c r="D31" s="323" t="s">
        <v>52</v>
      </c>
      <c r="E31" s="323" t="s">
        <v>58</v>
      </c>
      <c r="F31" s="323" t="s">
        <v>663</v>
      </c>
      <c r="G31" s="323" t="s">
        <v>59</v>
      </c>
      <c r="H31" s="323" t="s">
        <v>749</v>
      </c>
    </row>
    <row r="32" spans="1:8" ht="13.5" thickBot="1">
      <c r="A32" s="322" t="s">
        <v>744</v>
      </c>
      <c r="B32" s="321" t="s">
        <v>126</v>
      </c>
      <c r="C32" s="323" t="s">
        <v>751</v>
      </c>
      <c r="D32" s="323" t="s">
        <v>55</v>
      </c>
      <c r="E32" s="323" t="s">
        <v>61</v>
      </c>
      <c r="F32" s="323" t="s">
        <v>742</v>
      </c>
      <c r="G32" s="323" t="s">
        <v>64</v>
      </c>
      <c r="H32" s="323" t="s">
        <v>755</v>
      </c>
    </row>
    <row r="33" spans="1:8" ht="13.5" thickBot="1">
      <c r="A33" s="322" t="s">
        <v>665</v>
      </c>
      <c r="B33" s="321" t="s">
        <v>127</v>
      </c>
      <c r="C33" s="323" t="s">
        <v>60</v>
      </c>
      <c r="D33" s="323" t="s">
        <v>52</v>
      </c>
      <c r="E33" s="323" t="s">
        <v>54</v>
      </c>
      <c r="F33" s="323" t="s">
        <v>58</v>
      </c>
      <c r="G33" s="323" t="s">
        <v>55</v>
      </c>
      <c r="H33" s="323" t="s">
        <v>56</v>
      </c>
    </row>
    <row r="34" spans="1:8" ht="13.5" thickBot="1">
      <c r="A34" s="322" t="s">
        <v>740</v>
      </c>
      <c r="B34" s="321" t="s">
        <v>128</v>
      </c>
      <c r="C34" s="323" t="s">
        <v>753</v>
      </c>
      <c r="D34" s="323" t="s">
        <v>52</v>
      </c>
      <c r="E34" s="323" t="s">
        <v>52</v>
      </c>
      <c r="F34" s="323" t="s">
        <v>753</v>
      </c>
      <c r="G34" s="323" t="s">
        <v>58</v>
      </c>
      <c r="H34" s="323" t="s">
        <v>66</v>
      </c>
    </row>
    <row r="35" spans="1:8" ht="13.5" thickBot="1">
      <c r="A35" s="322" t="s">
        <v>666</v>
      </c>
      <c r="B35" s="321" t="s">
        <v>48</v>
      </c>
      <c r="C35" s="323" t="s">
        <v>67</v>
      </c>
      <c r="D35" s="323" t="s">
        <v>52</v>
      </c>
      <c r="E35" s="323" t="s">
        <v>54</v>
      </c>
      <c r="F35" s="323" t="s">
        <v>65</v>
      </c>
      <c r="G35" s="323" t="s">
        <v>52</v>
      </c>
      <c r="H35" s="323" t="s">
        <v>67</v>
      </c>
    </row>
    <row r="36" spans="1:8" ht="13.5" thickBot="1">
      <c r="A36" s="322" t="s">
        <v>756</v>
      </c>
      <c r="B36" s="321" t="s">
        <v>129</v>
      </c>
      <c r="C36" s="323" t="s">
        <v>56</v>
      </c>
      <c r="D36" s="323" t="s">
        <v>52</v>
      </c>
      <c r="E36" s="323" t="s">
        <v>52</v>
      </c>
      <c r="F36" s="323" t="s">
        <v>56</v>
      </c>
      <c r="G36" s="323" t="s">
        <v>53</v>
      </c>
      <c r="H36" s="323" t="s">
        <v>55</v>
      </c>
    </row>
    <row r="37" spans="1:8">
      <c r="A37" s="1067" t="s">
        <v>2</v>
      </c>
      <c r="B37" s="1067"/>
      <c r="C37" s="323" t="s">
        <v>757</v>
      </c>
      <c r="D37" s="323" t="s">
        <v>749</v>
      </c>
      <c r="E37" s="323" t="s">
        <v>758</v>
      </c>
      <c r="F37" s="323" t="s">
        <v>759</v>
      </c>
      <c r="G37" s="323" t="s">
        <v>760</v>
      </c>
      <c r="H37" s="323" t="s">
        <v>761</v>
      </c>
    </row>
  </sheetData>
  <mergeCells count="7">
    <mergeCell ref="A37:B37"/>
    <mergeCell ref="A8:A10"/>
    <mergeCell ref="B8:B10"/>
    <mergeCell ref="C8:H8"/>
    <mergeCell ref="C9:C10"/>
    <mergeCell ref="D9:F9"/>
    <mergeCell ref="G9:H9"/>
  </mergeCells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>
  <dimension ref="A1:H37"/>
  <sheetViews>
    <sheetView topLeftCell="A22" workbookViewId="0">
      <selection activeCell="C38" sqref="C38"/>
    </sheetView>
  </sheetViews>
  <sheetFormatPr defaultRowHeight="12.75"/>
  <cols>
    <col min="1" max="1" width="9.140625" style="314"/>
    <col min="2" max="2" width="20.42578125" style="314" customWidth="1"/>
    <col min="3" max="3" width="10.85546875" style="314" customWidth="1"/>
    <col min="4" max="16384" width="9.140625" style="314"/>
  </cols>
  <sheetData>
    <row r="1" spans="1:8" ht="16.5">
      <c r="A1" s="312" t="s">
        <v>723</v>
      </c>
    </row>
    <row r="3" spans="1:8" ht="14.25">
      <c r="A3" s="313" t="s">
        <v>724</v>
      </c>
    </row>
    <row r="4" spans="1:8" ht="14.25">
      <c r="A4" s="313" t="s">
        <v>725</v>
      </c>
    </row>
    <row r="6" spans="1:8">
      <c r="A6" s="315" t="s">
        <v>726</v>
      </c>
    </row>
    <row r="8" spans="1:8">
      <c r="A8" s="1068" t="s">
        <v>655</v>
      </c>
      <c r="B8" s="1068" t="s">
        <v>1</v>
      </c>
      <c r="C8" s="1068" t="s">
        <v>762</v>
      </c>
      <c r="D8" s="1068"/>
      <c r="E8" s="1068"/>
      <c r="F8" s="1068"/>
      <c r="G8" s="1068"/>
      <c r="H8" s="1068"/>
    </row>
    <row r="9" spans="1:8">
      <c r="A9" s="1068"/>
      <c r="B9" s="1068"/>
      <c r="C9" s="1068" t="s">
        <v>728</v>
      </c>
      <c r="D9" s="1068" t="s">
        <v>729</v>
      </c>
      <c r="E9" s="1068"/>
      <c r="F9" s="1068"/>
      <c r="G9" s="1068" t="s">
        <v>730</v>
      </c>
      <c r="H9" s="1068"/>
    </row>
    <row r="10" spans="1:8">
      <c r="A10" s="1068"/>
      <c r="B10" s="1068"/>
      <c r="C10" s="1068"/>
      <c r="D10" s="323" t="s">
        <v>731</v>
      </c>
      <c r="E10" s="323" t="s">
        <v>737</v>
      </c>
      <c r="F10" s="323" t="s">
        <v>738</v>
      </c>
      <c r="G10" s="323" t="s">
        <v>734</v>
      </c>
      <c r="H10" s="323" t="s">
        <v>735</v>
      </c>
    </row>
    <row r="11" spans="1:8">
      <c r="A11" s="323" t="s">
        <v>53</v>
      </c>
      <c r="B11" s="323" t="s">
        <v>54</v>
      </c>
      <c r="C11" s="323" t="s">
        <v>55</v>
      </c>
      <c r="D11" s="323" t="s">
        <v>56</v>
      </c>
      <c r="E11" s="323" t="s">
        <v>58</v>
      </c>
      <c r="F11" s="323" t="s">
        <v>59</v>
      </c>
      <c r="G11" s="323" t="s">
        <v>60</v>
      </c>
      <c r="H11" s="323" t="s">
        <v>61</v>
      </c>
    </row>
    <row r="12" spans="1:8" ht="13.5" thickBot="1">
      <c r="A12" s="323" t="s">
        <v>53</v>
      </c>
      <c r="B12" s="320" t="s">
        <v>4</v>
      </c>
      <c r="C12" s="323" t="s">
        <v>753</v>
      </c>
      <c r="D12" s="323" t="s">
        <v>58</v>
      </c>
      <c r="E12" s="323" t="s">
        <v>60</v>
      </c>
      <c r="F12" s="323" t="s">
        <v>58</v>
      </c>
      <c r="G12" s="323" t="s">
        <v>55</v>
      </c>
      <c r="H12" s="323" t="s">
        <v>749</v>
      </c>
    </row>
    <row r="13" spans="1:8" ht="13.5" thickBot="1">
      <c r="A13" s="323" t="s">
        <v>54</v>
      </c>
      <c r="B13" s="320" t="s">
        <v>111</v>
      </c>
      <c r="C13" s="323" t="s">
        <v>763</v>
      </c>
      <c r="D13" s="323" t="s">
        <v>56</v>
      </c>
      <c r="E13" s="323" t="s">
        <v>662</v>
      </c>
      <c r="F13" s="323" t="s">
        <v>743</v>
      </c>
      <c r="G13" s="323" t="s">
        <v>60</v>
      </c>
      <c r="H13" s="323" t="s">
        <v>764</v>
      </c>
    </row>
    <row r="14" spans="1:8" ht="13.5" thickBot="1">
      <c r="A14" s="323" t="s">
        <v>55</v>
      </c>
      <c r="B14" s="320" t="s">
        <v>112</v>
      </c>
      <c r="C14" s="323" t="s">
        <v>765</v>
      </c>
      <c r="D14" s="323" t="s">
        <v>740</v>
      </c>
      <c r="E14" s="323" t="s">
        <v>766</v>
      </c>
      <c r="F14" s="323" t="s">
        <v>767</v>
      </c>
      <c r="G14" s="323" t="s">
        <v>744</v>
      </c>
      <c r="H14" s="323" t="s">
        <v>768</v>
      </c>
    </row>
    <row r="15" spans="1:8" ht="13.5" thickBot="1">
      <c r="A15" s="323" t="s">
        <v>56</v>
      </c>
      <c r="B15" s="320" t="s">
        <v>113</v>
      </c>
      <c r="C15" s="323" t="s">
        <v>769</v>
      </c>
      <c r="D15" s="323" t="s">
        <v>746</v>
      </c>
      <c r="E15" s="323" t="s">
        <v>766</v>
      </c>
      <c r="F15" s="323" t="s">
        <v>770</v>
      </c>
      <c r="G15" s="323" t="s">
        <v>771</v>
      </c>
      <c r="H15" s="323" t="s">
        <v>772</v>
      </c>
    </row>
    <row r="16" spans="1:8" ht="13.5" thickBot="1">
      <c r="A16" s="323" t="s">
        <v>58</v>
      </c>
      <c r="B16" s="320" t="s">
        <v>114</v>
      </c>
      <c r="C16" s="323" t="s">
        <v>773</v>
      </c>
      <c r="D16" s="323" t="s">
        <v>66</v>
      </c>
      <c r="E16" s="323" t="s">
        <v>756</v>
      </c>
      <c r="F16" s="323" t="s">
        <v>774</v>
      </c>
      <c r="G16" s="323" t="s">
        <v>67</v>
      </c>
      <c r="H16" s="323" t="s">
        <v>775</v>
      </c>
    </row>
    <row r="17" spans="1:8" ht="13.5" thickBot="1">
      <c r="A17" s="323" t="s">
        <v>59</v>
      </c>
      <c r="B17" s="320" t="s">
        <v>115</v>
      </c>
      <c r="C17" s="323" t="s">
        <v>743</v>
      </c>
      <c r="D17" s="323" t="s">
        <v>56</v>
      </c>
      <c r="E17" s="323" t="s">
        <v>62</v>
      </c>
      <c r="F17" s="323" t="s">
        <v>67</v>
      </c>
      <c r="G17" s="323" t="s">
        <v>52</v>
      </c>
      <c r="H17" s="323" t="s">
        <v>743</v>
      </c>
    </row>
    <row r="18" spans="1:8" ht="13.5" thickBot="1">
      <c r="A18" s="323" t="s">
        <v>60</v>
      </c>
      <c r="B18" s="320" t="s">
        <v>45</v>
      </c>
      <c r="C18" s="323" t="s">
        <v>774</v>
      </c>
      <c r="D18" s="323" t="s">
        <v>54</v>
      </c>
      <c r="E18" s="323" t="s">
        <v>64</v>
      </c>
      <c r="F18" s="323" t="s">
        <v>743</v>
      </c>
      <c r="G18" s="323" t="s">
        <v>58</v>
      </c>
      <c r="H18" s="323" t="s">
        <v>776</v>
      </c>
    </row>
    <row r="19" spans="1:8" ht="13.5" thickBot="1">
      <c r="A19" s="323" t="s">
        <v>61</v>
      </c>
      <c r="B19" s="320" t="s">
        <v>116</v>
      </c>
      <c r="C19" s="323" t="s">
        <v>777</v>
      </c>
      <c r="D19" s="323" t="s">
        <v>61</v>
      </c>
      <c r="E19" s="323" t="s">
        <v>754</v>
      </c>
      <c r="F19" s="323" t="s">
        <v>746</v>
      </c>
      <c r="G19" s="323" t="s">
        <v>62</v>
      </c>
      <c r="H19" s="323" t="s">
        <v>745</v>
      </c>
    </row>
    <row r="20" spans="1:8" ht="13.5" thickBot="1">
      <c r="A20" s="323" t="s">
        <v>62</v>
      </c>
      <c r="B20" s="320" t="s">
        <v>130</v>
      </c>
      <c r="C20" s="323" t="s">
        <v>743</v>
      </c>
      <c r="D20" s="323" t="s">
        <v>59</v>
      </c>
      <c r="E20" s="323" t="s">
        <v>62</v>
      </c>
      <c r="F20" s="323" t="s">
        <v>65</v>
      </c>
      <c r="G20" s="323" t="s">
        <v>59</v>
      </c>
      <c r="H20" s="323" t="s">
        <v>754</v>
      </c>
    </row>
    <row r="21" spans="1:8" ht="13.5" thickBot="1">
      <c r="A21" s="323" t="s">
        <v>64</v>
      </c>
      <c r="B21" s="320" t="s">
        <v>117</v>
      </c>
      <c r="C21" s="323" t="s">
        <v>661</v>
      </c>
      <c r="D21" s="323" t="s">
        <v>60</v>
      </c>
      <c r="E21" s="323" t="s">
        <v>67</v>
      </c>
      <c r="F21" s="323" t="s">
        <v>65</v>
      </c>
      <c r="G21" s="323" t="s">
        <v>56</v>
      </c>
      <c r="H21" s="323" t="s">
        <v>748</v>
      </c>
    </row>
    <row r="22" spans="1:8" ht="13.5" thickBot="1">
      <c r="A22" s="323" t="s">
        <v>65</v>
      </c>
      <c r="B22" s="320" t="s">
        <v>118</v>
      </c>
      <c r="C22" s="323" t="s">
        <v>778</v>
      </c>
      <c r="D22" s="323" t="s">
        <v>752</v>
      </c>
      <c r="E22" s="323" t="s">
        <v>755</v>
      </c>
      <c r="F22" s="323" t="s">
        <v>779</v>
      </c>
      <c r="G22" s="323" t="s">
        <v>752</v>
      </c>
      <c r="H22" s="323" t="s">
        <v>767</v>
      </c>
    </row>
    <row r="23" spans="1:8" ht="13.5" thickBot="1">
      <c r="A23" s="323" t="s">
        <v>66</v>
      </c>
      <c r="B23" s="320" t="s">
        <v>119</v>
      </c>
      <c r="C23" s="323" t="s">
        <v>780</v>
      </c>
      <c r="D23" s="323" t="s">
        <v>663</v>
      </c>
      <c r="E23" s="323" t="s">
        <v>755</v>
      </c>
      <c r="F23" s="323" t="s">
        <v>754</v>
      </c>
      <c r="G23" s="323" t="s">
        <v>67</v>
      </c>
      <c r="H23" s="323" t="s">
        <v>781</v>
      </c>
    </row>
    <row r="24" spans="1:8" ht="13.5" thickBot="1">
      <c r="A24" s="323" t="s">
        <v>67</v>
      </c>
      <c r="B24" s="320" t="s">
        <v>120</v>
      </c>
      <c r="C24" s="323" t="s">
        <v>782</v>
      </c>
      <c r="D24" s="323" t="s">
        <v>756</v>
      </c>
      <c r="E24" s="323" t="s">
        <v>783</v>
      </c>
      <c r="F24" s="323" t="s">
        <v>784</v>
      </c>
      <c r="G24" s="323" t="s">
        <v>666</v>
      </c>
      <c r="H24" s="323" t="s">
        <v>785</v>
      </c>
    </row>
    <row r="25" spans="1:8" ht="13.5" thickBot="1">
      <c r="A25" s="323" t="s">
        <v>749</v>
      </c>
      <c r="B25" s="320" t="s">
        <v>121</v>
      </c>
      <c r="C25" s="323" t="s">
        <v>775</v>
      </c>
      <c r="D25" s="323" t="s">
        <v>67</v>
      </c>
      <c r="E25" s="323" t="s">
        <v>742</v>
      </c>
      <c r="F25" s="323" t="s">
        <v>744</v>
      </c>
      <c r="G25" s="323" t="s">
        <v>64</v>
      </c>
      <c r="H25" s="323" t="s">
        <v>786</v>
      </c>
    </row>
    <row r="26" spans="1:8" ht="13.5" thickBot="1">
      <c r="A26" s="323" t="s">
        <v>663</v>
      </c>
      <c r="B26" s="320" t="s">
        <v>122</v>
      </c>
      <c r="C26" s="323" t="s">
        <v>787</v>
      </c>
      <c r="D26" s="323" t="s">
        <v>749</v>
      </c>
      <c r="E26" s="323" t="s">
        <v>750</v>
      </c>
      <c r="F26" s="323" t="s">
        <v>780</v>
      </c>
      <c r="G26" s="323" t="s">
        <v>754</v>
      </c>
      <c r="H26" s="323" t="s">
        <v>788</v>
      </c>
    </row>
    <row r="27" spans="1:8" ht="13.5" thickBot="1">
      <c r="A27" s="323" t="s">
        <v>752</v>
      </c>
      <c r="B27" s="320" t="s">
        <v>46</v>
      </c>
      <c r="C27" s="323" t="s">
        <v>789</v>
      </c>
      <c r="D27" s="323" t="s">
        <v>754</v>
      </c>
      <c r="E27" s="323" t="s">
        <v>755</v>
      </c>
      <c r="F27" s="323" t="s">
        <v>781</v>
      </c>
      <c r="G27" s="323" t="s">
        <v>665</v>
      </c>
      <c r="H27" s="323" t="s">
        <v>790</v>
      </c>
    </row>
    <row r="28" spans="1:8" ht="13.5" thickBot="1">
      <c r="A28" s="323" t="s">
        <v>753</v>
      </c>
      <c r="B28" s="320" t="s">
        <v>123</v>
      </c>
      <c r="C28" s="323" t="s">
        <v>791</v>
      </c>
      <c r="D28" s="323" t="s">
        <v>664</v>
      </c>
      <c r="E28" s="323" t="s">
        <v>792</v>
      </c>
      <c r="F28" s="323" t="s">
        <v>793</v>
      </c>
      <c r="G28" s="323" t="s">
        <v>786</v>
      </c>
      <c r="H28" s="323" t="s">
        <v>794</v>
      </c>
    </row>
    <row r="29" spans="1:8" ht="13.5" thickBot="1">
      <c r="A29" s="323" t="s">
        <v>662</v>
      </c>
      <c r="B29" s="320" t="s">
        <v>124</v>
      </c>
      <c r="C29" s="323" t="s">
        <v>795</v>
      </c>
      <c r="D29" s="323" t="s">
        <v>752</v>
      </c>
      <c r="E29" s="323" t="s">
        <v>739</v>
      </c>
      <c r="F29" s="323" t="s">
        <v>741</v>
      </c>
      <c r="G29" s="323" t="s">
        <v>749</v>
      </c>
      <c r="H29" s="323" t="s">
        <v>796</v>
      </c>
    </row>
    <row r="30" spans="1:8" ht="13.5" thickBot="1">
      <c r="A30" s="323" t="s">
        <v>659</v>
      </c>
      <c r="B30" s="320" t="s">
        <v>125</v>
      </c>
      <c r="C30" s="323" t="s">
        <v>797</v>
      </c>
      <c r="D30" s="323" t="s">
        <v>661</v>
      </c>
      <c r="E30" s="323" t="s">
        <v>798</v>
      </c>
      <c r="F30" s="323" t="s">
        <v>799</v>
      </c>
      <c r="G30" s="323" t="s">
        <v>776</v>
      </c>
      <c r="H30" s="323" t="s">
        <v>800</v>
      </c>
    </row>
    <row r="31" spans="1:8" ht="13.5" thickBot="1">
      <c r="A31" s="323" t="s">
        <v>754</v>
      </c>
      <c r="B31" s="320" t="s">
        <v>47</v>
      </c>
      <c r="C31" s="323" t="s">
        <v>801</v>
      </c>
      <c r="D31" s="323" t="s">
        <v>741</v>
      </c>
      <c r="E31" s="323" t="s">
        <v>802</v>
      </c>
      <c r="F31" s="323" t="s">
        <v>803</v>
      </c>
      <c r="G31" s="323" t="s">
        <v>741</v>
      </c>
      <c r="H31" s="323" t="s">
        <v>804</v>
      </c>
    </row>
    <row r="32" spans="1:8" ht="13.5" thickBot="1">
      <c r="A32" s="323" t="s">
        <v>744</v>
      </c>
      <c r="B32" s="320" t="s">
        <v>126</v>
      </c>
      <c r="C32" s="323" t="s">
        <v>805</v>
      </c>
      <c r="D32" s="323" t="s">
        <v>740</v>
      </c>
      <c r="E32" s="323" t="s">
        <v>746</v>
      </c>
      <c r="F32" s="323" t="s">
        <v>747</v>
      </c>
      <c r="G32" s="323" t="s">
        <v>743</v>
      </c>
      <c r="H32" s="323" t="s">
        <v>798</v>
      </c>
    </row>
    <row r="33" spans="1:8" ht="13.5" thickBot="1">
      <c r="A33" s="323" t="s">
        <v>665</v>
      </c>
      <c r="B33" s="320" t="s">
        <v>127</v>
      </c>
      <c r="C33" s="323" t="s">
        <v>806</v>
      </c>
      <c r="D33" s="323" t="s">
        <v>807</v>
      </c>
      <c r="E33" s="323" t="s">
        <v>808</v>
      </c>
      <c r="F33" s="323" t="s">
        <v>809</v>
      </c>
      <c r="G33" s="323" t="s">
        <v>781</v>
      </c>
      <c r="H33" s="323" t="s">
        <v>810</v>
      </c>
    </row>
    <row r="34" spans="1:8" ht="13.5" thickBot="1">
      <c r="A34" s="323" t="s">
        <v>740</v>
      </c>
      <c r="B34" s="320" t="s">
        <v>128</v>
      </c>
      <c r="C34" s="323" t="s">
        <v>808</v>
      </c>
      <c r="D34" s="323" t="s">
        <v>62</v>
      </c>
      <c r="E34" s="323" t="s">
        <v>755</v>
      </c>
      <c r="F34" s="323" t="s">
        <v>664</v>
      </c>
      <c r="G34" s="323" t="s">
        <v>663</v>
      </c>
      <c r="H34" s="323" t="s">
        <v>745</v>
      </c>
    </row>
    <row r="35" spans="1:8" ht="13.5" thickBot="1">
      <c r="A35" s="323" t="s">
        <v>666</v>
      </c>
      <c r="B35" s="320" t="s">
        <v>48</v>
      </c>
      <c r="C35" s="323" t="s">
        <v>794</v>
      </c>
      <c r="D35" s="323" t="s">
        <v>65</v>
      </c>
      <c r="E35" s="323" t="s">
        <v>771</v>
      </c>
      <c r="F35" s="323" t="s">
        <v>747</v>
      </c>
      <c r="G35" s="323" t="s">
        <v>662</v>
      </c>
      <c r="H35" s="323" t="s">
        <v>811</v>
      </c>
    </row>
    <row r="36" spans="1:8" ht="13.5" thickBot="1">
      <c r="A36" s="323" t="s">
        <v>756</v>
      </c>
      <c r="B36" s="320" t="s">
        <v>129</v>
      </c>
      <c r="C36" s="323" t="s">
        <v>812</v>
      </c>
      <c r="D36" s="323" t="s">
        <v>66</v>
      </c>
      <c r="E36" s="323" t="s">
        <v>663</v>
      </c>
      <c r="F36" s="323" t="s">
        <v>754</v>
      </c>
      <c r="G36" s="323" t="s">
        <v>66</v>
      </c>
      <c r="H36" s="323" t="s">
        <v>771</v>
      </c>
    </row>
    <row r="37" spans="1:8">
      <c r="A37" s="1068" t="s">
        <v>2</v>
      </c>
      <c r="B37" s="1068"/>
      <c r="C37" s="323" t="s">
        <v>813</v>
      </c>
      <c r="D37" s="323" t="s">
        <v>814</v>
      </c>
      <c r="E37" s="323" t="s">
        <v>815</v>
      </c>
      <c r="F37" s="323" t="s">
        <v>816</v>
      </c>
      <c r="G37" s="323" t="s">
        <v>817</v>
      </c>
      <c r="H37" s="323" t="s">
        <v>818</v>
      </c>
    </row>
  </sheetData>
  <mergeCells count="7">
    <mergeCell ref="A37:B37"/>
    <mergeCell ref="A8:A10"/>
    <mergeCell ref="B8:B10"/>
    <mergeCell ref="C8:H8"/>
    <mergeCell ref="C9:C10"/>
    <mergeCell ref="D9:F9"/>
    <mergeCell ref="G9:H9"/>
  </mergeCells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>
  <dimension ref="A1:S39"/>
  <sheetViews>
    <sheetView topLeftCell="A10" workbookViewId="0">
      <selection activeCell="B14" sqref="B14:B38"/>
    </sheetView>
  </sheetViews>
  <sheetFormatPr defaultRowHeight="12.75"/>
  <cols>
    <col min="1" max="1" width="7.28515625" style="314" customWidth="1"/>
    <col min="2" max="2" width="17.28515625" style="314" customWidth="1"/>
    <col min="3" max="3" width="15" style="314" customWidth="1"/>
    <col min="4" max="4" width="11" style="314" customWidth="1"/>
    <col min="5" max="5" width="11.140625" style="314" customWidth="1"/>
    <col min="6" max="6" width="9.85546875" style="314" customWidth="1"/>
    <col min="7" max="7" width="12.140625" style="314" customWidth="1"/>
    <col min="8" max="8" width="11" style="314" customWidth="1"/>
    <col min="9" max="16384" width="9.140625" style="314"/>
  </cols>
  <sheetData>
    <row r="1" spans="1:19" ht="16.5">
      <c r="A1" s="312" t="s">
        <v>723</v>
      </c>
    </row>
    <row r="3" spans="1:19" ht="14.25">
      <c r="A3" s="313" t="s">
        <v>819</v>
      </c>
    </row>
    <row r="4" spans="1:19" ht="14.25">
      <c r="A4" s="313" t="s">
        <v>820</v>
      </c>
    </row>
    <row r="6" spans="1:19">
      <c r="A6" s="315" t="s">
        <v>726</v>
      </c>
    </row>
    <row r="7" spans="1:19" ht="13.5" thickBot="1"/>
    <row r="8" spans="1:19" ht="13.5" thickBot="1">
      <c r="A8" s="324" t="s">
        <v>655</v>
      </c>
      <c r="B8" s="325" t="s">
        <v>1</v>
      </c>
      <c r="C8" s="1072" t="s">
        <v>727</v>
      </c>
      <c r="D8" s="1073"/>
      <c r="E8" s="1073"/>
      <c r="F8" s="1073"/>
      <c r="G8" s="1073"/>
      <c r="H8" s="1073"/>
      <c r="I8" s="1073"/>
      <c r="J8" s="1073"/>
      <c r="K8" s="1073"/>
      <c r="L8" s="1073"/>
      <c r="M8" s="1073"/>
      <c r="N8" s="1073"/>
      <c r="O8" s="1073"/>
      <c r="P8" s="1073"/>
      <c r="Q8" s="1073"/>
      <c r="R8" s="1073"/>
      <c r="S8" s="1074"/>
    </row>
    <row r="9" spans="1:19">
      <c r="A9" s="1078"/>
      <c r="B9" s="1078"/>
      <c r="C9" s="1079" t="s">
        <v>821</v>
      </c>
      <c r="D9" s="1080"/>
      <c r="E9" s="1080"/>
      <c r="F9" s="1081"/>
      <c r="G9" s="1079" t="s">
        <v>729</v>
      </c>
      <c r="H9" s="1080"/>
      <c r="I9" s="1080"/>
      <c r="J9" s="1081"/>
      <c r="K9" s="1079" t="s">
        <v>730</v>
      </c>
      <c r="L9" s="1081"/>
      <c r="M9" s="1079" t="s">
        <v>822</v>
      </c>
      <c r="N9" s="1080"/>
      <c r="O9" s="1080"/>
      <c r="P9" s="1080"/>
      <c r="Q9" s="1081"/>
      <c r="R9" s="1079" t="s">
        <v>823</v>
      </c>
      <c r="S9" s="1081"/>
    </row>
    <row r="10" spans="1:19" ht="13.5" thickBot="1">
      <c r="A10" s="1078"/>
      <c r="B10" s="1078"/>
      <c r="C10" s="1082"/>
      <c r="D10" s="1083"/>
      <c r="E10" s="1083"/>
      <c r="F10" s="1084"/>
      <c r="G10" s="1082"/>
      <c r="H10" s="1083"/>
      <c r="I10" s="1083"/>
      <c r="J10" s="1084"/>
      <c r="K10" s="1082"/>
      <c r="L10" s="1084"/>
      <c r="M10" s="1082"/>
      <c r="N10" s="1083"/>
      <c r="O10" s="1083"/>
      <c r="P10" s="1083"/>
      <c r="Q10" s="1084"/>
      <c r="R10" s="1082"/>
      <c r="S10" s="1084"/>
    </row>
    <row r="11" spans="1:19">
      <c r="A11" s="1078"/>
      <c r="B11" s="1078"/>
      <c r="C11" s="1076" t="s">
        <v>824</v>
      </c>
      <c r="D11" s="1069" t="s">
        <v>825</v>
      </c>
      <c r="E11" s="1069" t="s">
        <v>826</v>
      </c>
      <c r="F11" s="1069" t="s">
        <v>827</v>
      </c>
      <c r="G11" s="1069" t="s">
        <v>828</v>
      </c>
      <c r="H11" s="1069" t="s">
        <v>829</v>
      </c>
      <c r="I11" s="1069" t="s">
        <v>830</v>
      </c>
      <c r="J11" s="1076" t="s">
        <v>831</v>
      </c>
      <c r="K11" s="1069" t="s">
        <v>734</v>
      </c>
      <c r="L11" s="1069" t="s">
        <v>735</v>
      </c>
      <c r="M11" s="1076" t="s">
        <v>832</v>
      </c>
      <c r="N11" s="1076" t="s">
        <v>833</v>
      </c>
      <c r="O11" s="1069" t="s">
        <v>834</v>
      </c>
      <c r="P11" s="1069" t="s">
        <v>500</v>
      </c>
      <c r="Q11" s="1069" t="s">
        <v>835</v>
      </c>
      <c r="R11" s="1069" t="s">
        <v>836</v>
      </c>
      <c r="S11" s="1069" t="s">
        <v>837</v>
      </c>
    </row>
    <row r="12" spans="1:19" ht="13.5" thickBot="1">
      <c r="A12" s="1077"/>
      <c r="B12" s="1077"/>
      <c r="C12" s="1077"/>
      <c r="D12" s="1071"/>
      <c r="E12" s="1071"/>
      <c r="F12" s="1071"/>
      <c r="G12" s="1071"/>
      <c r="H12" s="1071"/>
      <c r="I12" s="1071"/>
      <c r="J12" s="1077"/>
      <c r="K12" s="1071"/>
      <c r="L12" s="1071"/>
      <c r="M12" s="1077"/>
      <c r="N12" s="1077"/>
      <c r="O12" s="1071"/>
      <c r="P12" s="1071"/>
      <c r="Q12" s="1071"/>
      <c r="R12" s="1071"/>
      <c r="S12" s="1071"/>
    </row>
    <row r="13" spans="1:19" ht="13.5" thickBot="1">
      <c r="A13" s="319">
        <v>1</v>
      </c>
      <c r="B13" s="317">
        <v>2</v>
      </c>
      <c r="C13" s="320">
        <v>3</v>
      </c>
      <c r="D13" s="320">
        <v>4</v>
      </c>
      <c r="E13" s="320">
        <v>5</v>
      </c>
      <c r="F13" s="320">
        <v>6</v>
      </c>
      <c r="G13" s="320">
        <v>7</v>
      </c>
      <c r="H13" s="320">
        <v>8</v>
      </c>
      <c r="I13" s="320">
        <v>9</v>
      </c>
      <c r="J13" s="320">
        <v>10</v>
      </c>
      <c r="K13" s="320">
        <v>11</v>
      </c>
      <c r="L13" s="320">
        <v>12</v>
      </c>
      <c r="M13" s="320">
        <v>13</v>
      </c>
      <c r="N13" s="320">
        <v>14</v>
      </c>
      <c r="O13" s="320">
        <v>15</v>
      </c>
      <c r="P13" s="320">
        <v>16</v>
      </c>
      <c r="Q13" s="320">
        <v>17</v>
      </c>
      <c r="R13" s="320">
        <v>18</v>
      </c>
      <c r="S13" s="320">
        <v>19</v>
      </c>
    </row>
    <row r="14" spans="1:19" ht="13.5" thickBot="1">
      <c r="A14" s="319">
        <v>1</v>
      </c>
      <c r="B14" s="321" t="s">
        <v>4</v>
      </c>
      <c r="C14" s="320">
        <v>35</v>
      </c>
      <c r="D14" s="320">
        <v>6</v>
      </c>
      <c r="E14" s="320">
        <v>27</v>
      </c>
      <c r="F14" s="320">
        <v>2</v>
      </c>
      <c r="G14" s="320">
        <v>16</v>
      </c>
      <c r="H14" s="320">
        <v>10</v>
      </c>
      <c r="I14" s="320">
        <v>6</v>
      </c>
      <c r="J14" s="320">
        <v>3</v>
      </c>
      <c r="K14" s="320">
        <v>18</v>
      </c>
      <c r="L14" s="320">
        <v>17</v>
      </c>
      <c r="M14" s="320">
        <v>4</v>
      </c>
      <c r="N14" s="320">
        <v>19</v>
      </c>
      <c r="O14" s="320">
        <v>10</v>
      </c>
      <c r="P14" s="320">
        <v>2</v>
      </c>
      <c r="Q14" s="320">
        <v>0</v>
      </c>
      <c r="R14" s="320">
        <v>0</v>
      </c>
      <c r="S14" s="320">
        <v>35</v>
      </c>
    </row>
    <row r="15" spans="1:19" ht="13.5" thickBot="1">
      <c r="A15" s="319">
        <v>2</v>
      </c>
      <c r="B15" s="321" t="s">
        <v>111</v>
      </c>
      <c r="C15" s="320">
        <v>85</v>
      </c>
      <c r="D15" s="320">
        <v>32</v>
      </c>
      <c r="E15" s="320">
        <v>48</v>
      </c>
      <c r="F15" s="320">
        <v>5</v>
      </c>
      <c r="G15" s="320">
        <v>56</v>
      </c>
      <c r="H15" s="320">
        <v>22</v>
      </c>
      <c r="I15" s="320">
        <v>6</v>
      </c>
      <c r="J15" s="320">
        <v>1</v>
      </c>
      <c r="K15" s="320">
        <v>38</v>
      </c>
      <c r="L15" s="320">
        <v>47</v>
      </c>
      <c r="M15" s="320">
        <v>29</v>
      </c>
      <c r="N15" s="320">
        <v>34</v>
      </c>
      <c r="O15" s="320">
        <v>21</v>
      </c>
      <c r="P15" s="320">
        <v>1</v>
      </c>
      <c r="Q15" s="320">
        <v>0</v>
      </c>
      <c r="R15" s="320">
        <v>7</v>
      </c>
      <c r="S15" s="320">
        <v>78</v>
      </c>
    </row>
    <row r="16" spans="1:19" ht="13.5" thickBot="1">
      <c r="A16" s="319">
        <v>3</v>
      </c>
      <c r="B16" s="321" t="s">
        <v>112</v>
      </c>
      <c r="C16" s="320">
        <v>121</v>
      </c>
      <c r="D16" s="320">
        <v>42</v>
      </c>
      <c r="E16" s="320">
        <v>70</v>
      </c>
      <c r="F16" s="320">
        <v>9</v>
      </c>
      <c r="G16" s="320">
        <v>85</v>
      </c>
      <c r="H16" s="320">
        <v>25</v>
      </c>
      <c r="I16" s="320">
        <v>9</v>
      </c>
      <c r="J16" s="320">
        <v>2</v>
      </c>
      <c r="K16" s="320">
        <v>55</v>
      </c>
      <c r="L16" s="320">
        <v>66</v>
      </c>
      <c r="M16" s="320">
        <v>13</v>
      </c>
      <c r="N16" s="320">
        <v>83</v>
      </c>
      <c r="O16" s="320">
        <v>20</v>
      </c>
      <c r="P16" s="320">
        <v>5</v>
      </c>
      <c r="Q16" s="320">
        <v>0</v>
      </c>
      <c r="R16" s="320">
        <v>8</v>
      </c>
      <c r="S16" s="320">
        <v>113</v>
      </c>
    </row>
    <row r="17" spans="1:19" ht="13.5" thickBot="1">
      <c r="A17" s="319">
        <v>4</v>
      </c>
      <c r="B17" s="321" t="s">
        <v>113</v>
      </c>
      <c r="C17" s="320">
        <v>132</v>
      </c>
      <c r="D17" s="320">
        <v>43</v>
      </c>
      <c r="E17" s="320">
        <v>72</v>
      </c>
      <c r="F17" s="320">
        <v>17</v>
      </c>
      <c r="G17" s="320">
        <v>73</v>
      </c>
      <c r="H17" s="320">
        <v>34</v>
      </c>
      <c r="I17" s="320">
        <v>25</v>
      </c>
      <c r="J17" s="320">
        <v>0</v>
      </c>
      <c r="K17" s="320">
        <v>66</v>
      </c>
      <c r="L17" s="320">
        <v>66</v>
      </c>
      <c r="M17" s="320">
        <v>24</v>
      </c>
      <c r="N17" s="320">
        <v>56</v>
      </c>
      <c r="O17" s="320">
        <v>43</v>
      </c>
      <c r="P17" s="320">
        <v>9</v>
      </c>
      <c r="Q17" s="320">
        <v>0</v>
      </c>
      <c r="R17" s="320">
        <v>13</v>
      </c>
      <c r="S17" s="320">
        <v>119</v>
      </c>
    </row>
    <row r="18" spans="1:19" ht="13.5" thickBot="1">
      <c r="A18" s="319">
        <v>5</v>
      </c>
      <c r="B18" s="321" t="s">
        <v>114</v>
      </c>
      <c r="C18" s="320">
        <v>115</v>
      </c>
      <c r="D18" s="320">
        <v>42</v>
      </c>
      <c r="E18" s="320">
        <v>67</v>
      </c>
      <c r="F18" s="320">
        <v>6</v>
      </c>
      <c r="G18" s="320">
        <v>58</v>
      </c>
      <c r="H18" s="320">
        <v>24</v>
      </c>
      <c r="I18" s="320">
        <v>28</v>
      </c>
      <c r="J18" s="320">
        <v>5</v>
      </c>
      <c r="K18" s="320">
        <v>45</v>
      </c>
      <c r="L18" s="320">
        <v>70</v>
      </c>
      <c r="M18" s="320">
        <v>11</v>
      </c>
      <c r="N18" s="320">
        <v>69</v>
      </c>
      <c r="O18" s="320">
        <v>34</v>
      </c>
      <c r="P18" s="320">
        <v>1</v>
      </c>
      <c r="Q18" s="320">
        <v>0</v>
      </c>
      <c r="R18" s="320">
        <v>6</v>
      </c>
      <c r="S18" s="320">
        <v>109</v>
      </c>
    </row>
    <row r="19" spans="1:19" ht="13.5" thickBot="1">
      <c r="A19" s="319">
        <v>6</v>
      </c>
      <c r="B19" s="321" t="s">
        <v>115</v>
      </c>
      <c r="C19" s="320">
        <v>135</v>
      </c>
      <c r="D19" s="320">
        <v>32</v>
      </c>
      <c r="E19" s="320">
        <v>78</v>
      </c>
      <c r="F19" s="320">
        <v>25</v>
      </c>
      <c r="G19" s="320">
        <v>67</v>
      </c>
      <c r="H19" s="320">
        <v>33</v>
      </c>
      <c r="I19" s="320">
        <v>25</v>
      </c>
      <c r="J19" s="320">
        <v>10</v>
      </c>
      <c r="K19" s="320">
        <v>57</v>
      </c>
      <c r="L19" s="320">
        <v>78</v>
      </c>
      <c r="M19" s="320">
        <v>17</v>
      </c>
      <c r="N19" s="320">
        <v>88</v>
      </c>
      <c r="O19" s="320">
        <v>29</v>
      </c>
      <c r="P19" s="320">
        <v>1</v>
      </c>
      <c r="Q19" s="320">
        <v>0</v>
      </c>
      <c r="R19" s="320">
        <v>1</v>
      </c>
      <c r="S19" s="320">
        <v>134</v>
      </c>
    </row>
    <row r="20" spans="1:19" ht="13.5" thickBot="1">
      <c r="A20" s="319">
        <v>7</v>
      </c>
      <c r="B20" s="321" t="s">
        <v>45</v>
      </c>
      <c r="C20" s="320">
        <v>18</v>
      </c>
      <c r="D20" s="320">
        <v>10</v>
      </c>
      <c r="E20" s="320">
        <v>8</v>
      </c>
      <c r="F20" s="320">
        <v>0</v>
      </c>
      <c r="G20" s="320">
        <v>10</v>
      </c>
      <c r="H20" s="320">
        <v>7</v>
      </c>
      <c r="I20" s="320">
        <v>1</v>
      </c>
      <c r="J20" s="320">
        <v>0</v>
      </c>
      <c r="K20" s="320">
        <v>10</v>
      </c>
      <c r="L20" s="320">
        <v>8</v>
      </c>
      <c r="M20" s="320">
        <v>7</v>
      </c>
      <c r="N20" s="320">
        <v>5</v>
      </c>
      <c r="O20" s="320">
        <v>6</v>
      </c>
      <c r="P20" s="320">
        <v>0</v>
      </c>
      <c r="Q20" s="320">
        <v>0</v>
      </c>
      <c r="R20" s="320">
        <v>1</v>
      </c>
      <c r="S20" s="320">
        <v>17</v>
      </c>
    </row>
    <row r="21" spans="1:19" ht="13.5" thickBot="1">
      <c r="A21" s="319">
        <v>8</v>
      </c>
      <c r="B21" s="321" t="s">
        <v>116</v>
      </c>
      <c r="C21" s="320">
        <v>72</v>
      </c>
      <c r="D21" s="320">
        <v>46</v>
      </c>
      <c r="E21" s="320">
        <v>22</v>
      </c>
      <c r="F21" s="320">
        <v>4</v>
      </c>
      <c r="G21" s="320">
        <v>48</v>
      </c>
      <c r="H21" s="320">
        <v>13</v>
      </c>
      <c r="I21" s="320">
        <v>9</v>
      </c>
      <c r="J21" s="320">
        <v>2</v>
      </c>
      <c r="K21" s="320">
        <v>32</v>
      </c>
      <c r="L21" s="320">
        <v>40</v>
      </c>
      <c r="M21" s="320">
        <v>26</v>
      </c>
      <c r="N21" s="320">
        <v>35</v>
      </c>
      <c r="O21" s="320">
        <v>11</v>
      </c>
      <c r="P21" s="320">
        <v>0</v>
      </c>
      <c r="Q21" s="320">
        <v>0</v>
      </c>
      <c r="R21" s="320">
        <v>2</v>
      </c>
      <c r="S21" s="320">
        <v>70</v>
      </c>
    </row>
    <row r="22" spans="1:19" ht="13.5" thickBot="1">
      <c r="A22" s="319">
        <v>9</v>
      </c>
      <c r="B22" s="321" t="s">
        <v>130</v>
      </c>
      <c r="C22" s="320">
        <v>39</v>
      </c>
      <c r="D22" s="320">
        <v>7</v>
      </c>
      <c r="E22" s="320">
        <v>29</v>
      </c>
      <c r="F22" s="320">
        <v>3</v>
      </c>
      <c r="G22" s="320">
        <v>10</v>
      </c>
      <c r="H22" s="320">
        <v>17</v>
      </c>
      <c r="I22" s="320">
        <v>11</v>
      </c>
      <c r="J22" s="320">
        <v>1</v>
      </c>
      <c r="K22" s="320">
        <v>15</v>
      </c>
      <c r="L22" s="320">
        <v>24</v>
      </c>
      <c r="M22" s="320">
        <v>12</v>
      </c>
      <c r="N22" s="320">
        <v>15</v>
      </c>
      <c r="O22" s="320">
        <v>10</v>
      </c>
      <c r="P22" s="320">
        <v>2</v>
      </c>
      <c r="Q22" s="320">
        <v>0</v>
      </c>
      <c r="R22" s="320">
        <v>0</v>
      </c>
      <c r="S22" s="320">
        <v>39</v>
      </c>
    </row>
    <row r="23" spans="1:19" ht="13.5" thickBot="1">
      <c r="A23" s="319">
        <v>10</v>
      </c>
      <c r="B23" s="321" t="s">
        <v>117</v>
      </c>
      <c r="C23" s="320">
        <v>61</v>
      </c>
      <c r="D23" s="320">
        <v>14</v>
      </c>
      <c r="E23" s="320">
        <v>28</v>
      </c>
      <c r="F23" s="320">
        <v>19</v>
      </c>
      <c r="G23" s="320">
        <v>37</v>
      </c>
      <c r="H23" s="320">
        <v>15</v>
      </c>
      <c r="I23" s="320">
        <v>8</v>
      </c>
      <c r="J23" s="320">
        <v>1</v>
      </c>
      <c r="K23" s="320">
        <v>28</v>
      </c>
      <c r="L23" s="320">
        <v>33</v>
      </c>
      <c r="M23" s="320">
        <v>14</v>
      </c>
      <c r="N23" s="320">
        <v>23</v>
      </c>
      <c r="O23" s="320">
        <v>24</v>
      </c>
      <c r="P23" s="320">
        <v>0</v>
      </c>
      <c r="Q23" s="320">
        <v>0</v>
      </c>
      <c r="R23" s="320">
        <v>9</v>
      </c>
      <c r="S23" s="320">
        <v>52</v>
      </c>
    </row>
    <row r="24" spans="1:19" ht="13.5" thickBot="1">
      <c r="A24" s="319">
        <v>11</v>
      </c>
      <c r="B24" s="321" t="s">
        <v>118</v>
      </c>
      <c r="C24" s="320">
        <v>75</v>
      </c>
      <c r="D24" s="320">
        <v>20</v>
      </c>
      <c r="E24" s="320">
        <v>51</v>
      </c>
      <c r="F24" s="320">
        <v>4</v>
      </c>
      <c r="G24" s="320">
        <v>49</v>
      </c>
      <c r="H24" s="320">
        <v>17</v>
      </c>
      <c r="I24" s="320">
        <v>5</v>
      </c>
      <c r="J24" s="320">
        <v>4</v>
      </c>
      <c r="K24" s="320">
        <v>25</v>
      </c>
      <c r="L24" s="320">
        <v>50</v>
      </c>
      <c r="M24" s="320">
        <v>9</v>
      </c>
      <c r="N24" s="320">
        <v>54</v>
      </c>
      <c r="O24" s="320">
        <v>12</v>
      </c>
      <c r="P24" s="320">
        <v>0</v>
      </c>
      <c r="Q24" s="320">
        <v>0</v>
      </c>
      <c r="R24" s="320">
        <v>4</v>
      </c>
      <c r="S24" s="320">
        <v>71</v>
      </c>
    </row>
    <row r="25" spans="1:19" ht="13.5" thickBot="1">
      <c r="A25" s="319">
        <v>12</v>
      </c>
      <c r="B25" s="321" t="s">
        <v>119</v>
      </c>
      <c r="C25" s="320">
        <v>103</v>
      </c>
      <c r="D25" s="320">
        <v>26</v>
      </c>
      <c r="E25" s="320">
        <v>47</v>
      </c>
      <c r="F25" s="320">
        <v>30</v>
      </c>
      <c r="G25" s="320">
        <v>52</v>
      </c>
      <c r="H25" s="320">
        <v>28</v>
      </c>
      <c r="I25" s="320">
        <v>16</v>
      </c>
      <c r="J25" s="320">
        <v>7</v>
      </c>
      <c r="K25" s="320">
        <v>44</v>
      </c>
      <c r="L25" s="320">
        <v>59</v>
      </c>
      <c r="M25" s="320">
        <v>20</v>
      </c>
      <c r="N25" s="320">
        <v>50</v>
      </c>
      <c r="O25" s="320">
        <v>26</v>
      </c>
      <c r="P25" s="320">
        <v>7</v>
      </c>
      <c r="Q25" s="320">
        <v>0</v>
      </c>
      <c r="R25" s="320">
        <v>7</v>
      </c>
      <c r="S25" s="320">
        <v>96</v>
      </c>
    </row>
    <row r="26" spans="1:19" ht="13.5" thickBot="1">
      <c r="A26" s="319">
        <v>13</v>
      </c>
      <c r="B26" s="321" t="s">
        <v>120</v>
      </c>
      <c r="C26" s="320">
        <v>105</v>
      </c>
      <c r="D26" s="320">
        <v>38</v>
      </c>
      <c r="E26" s="320">
        <v>50</v>
      </c>
      <c r="F26" s="320">
        <v>17</v>
      </c>
      <c r="G26" s="320">
        <v>66</v>
      </c>
      <c r="H26" s="320">
        <v>22</v>
      </c>
      <c r="I26" s="320">
        <v>15</v>
      </c>
      <c r="J26" s="320">
        <v>2</v>
      </c>
      <c r="K26" s="320">
        <v>42</v>
      </c>
      <c r="L26" s="320">
        <v>63</v>
      </c>
      <c r="M26" s="320">
        <v>21</v>
      </c>
      <c r="N26" s="320">
        <v>48</v>
      </c>
      <c r="O26" s="320">
        <v>31</v>
      </c>
      <c r="P26" s="320">
        <v>5</v>
      </c>
      <c r="Q26" s="320">
        <v>0</v>
      </c>
      <c r="R26" s="320">
        <v>4</v>
      </c>
      <c r="S26" s="320">
        <v>101</v>
      </c>
    </row>
    <row r="27" spans="1:19" ht="13.5" thickBot="1">
      <c r="A27" s="319">
        <v>14</v>
      </c>
      <c r="B27" s="321" t="s">
        <v>121</v>
      </c>
      <c r="C27" s="320">
        <v>92</v>
      </c>
      <c r="D27" s="320">
        <v>36</v>
      </c>
      <c r="E27" s="320">
        <v>47</v>
      </c>
      <c r="F27" s="320">
        <v>9</v>
      </c>
      <c r="G27" s="320">
        <v>40</v>
      </c>
      <c r="H27" s="320">
        <v>26</v>
      </c>
      <c r="I27" s="320">
        <v>21</v>
      </c>
      <c r="J27" s="320">
        <v>5</v>
      </c>
      <c r="K27" s="320">
        <v>50</v>
      </c>
      <c r="L27" s="320">
        <v>42</v>
      </c>
      <c r="M27" s="320">
        <v>20</v>
      </c>
      <c r="N27" s="320">
        <v>45</v>
      </c>
      <c r="O27" s="320">
        <v>24</v>
      </c>
      <c r="P27" s="320">
        <v>3</v>
      </c>
      <c r="Q27" s="320">
        <v>0</v>
      </c>
      <c r="R27" s="320">
        <v>5</v>
      </c>
      <c r="S27" s="320">
        <v>87</v>
      </c>
    </row>
    <row r="28" spans="1:19" ht="13.5" thickBot="1">
      <c r="A28" s="319">
        <v>15</v>
      </c>
      <c r="B28" s="321" t="s">
        <v>122</v>
      </c>
      <c r="C28" s="320">
        <v>102</v>
      </c>
      <c r="D28" s="320">
        <v>31</v>
      </c>
      <c r="E28" s="320">
        <v>61</v>
      </c>
      <c r="F28" s="320">
        <v>10</v>
      </c>
      <c r="G28" s="320">
        <v>63</v>
      </c>
      <c r="H28" s="320">
        <v>29</v>
      </c>
      <c r="I28" s="320">
        <v>10</v>
      </c>
      <c r="J28" s="320">
        <v>0</v>
      </c>
      <c r="K28" s="320">
        <v>34</v>
      </c>
      <c r="L28" s="320">
        <v>68</v>
      </c>
      <c r="M28" s="320">
        <v>8</v>
      </c>
      <c r="N28" s="320">
        <v>55</v>
      </c>
      <c r="O28" s="320">
        <v>35</v>
      </c>
      <c r="P28" s="320">
        <v>4</v>
      </c>
      <c r="Q28" s="320">
        <v>0</v>
      </c>
      <c r="R28" s="320">
        <v>6</v>
      </c>
      <c r="S28" s="320">
        <v>96</v>
      </c>
    </row>
    <row r="29" spans="1:19" ht="13.5" thickBot="1">
      <c r="A29" s="319">
        <v>16</v>
      </c>
      <c r="B29" s="321" t="s">
        <v>46</v>
      </c>
      <c r="C29" s="320">
        <v>37</v>
      </c>
      <c r="D29" s="320">
        <v>11</v>
      </c>
      <c r="E29" s="320">
        <v>21</v>
      </c>
      <c r="F29" s="320">
        <v>5</v>
      </c>
      <c r="G29" s="320">
        <v>19</v>
      </c>
      <c r="H29" s="320">
        <v>9</v>
      </c>
      <c r="I29" s="320">
        <v>8</v>
      </c>
      <c r="J29" s="320">
        <v>1</v>
      </c>
      <c r="K29" s="320">
        <v>17</v>
      </c>
      <c r="L29" s="320">
        <v>20</v>
      </c>
      <c r="M29" s="320">
        <v>6</v>
      </c>
      <c r="N29" s="320">
        <v>20</v>
      </c>
      <c r="O29" s="320">
        <v>11</v>
      </c>
      <c r="P29" s="320">
        <v>0</v>
      </c>
      <c r="Q29" s="320">
        <v>0</v>
      </c>
      <c r="R29" s="320">
        <v>1</v>
      </c>
      <c r="S29" s="320">
        <v>36</v>
      </c>
    </row>
    <row r="30" spans="1:19" ht="13.5" thickBot="1">
      <c r="A30" s="319">
        <v>17</v>
      </c>
      <c r="B30" s="321" t="s">
        <v>123</v>
      </c>
      <c r="C30" s="320">
        <v>112</v>
      </c>
      <c r="D30" s="320">
        <v>46</v>
      </c>
      <c r="E30" s="320">
        <v>55</v>
      </c>
      <c r="F30" s="320">
        <v>11</v>
      </c>
      <c r="G30" s="320">
        <v>63</v>
      </c>
      <c r="H30" s="320">
        <v>27</v>
      </c>
      <c r="I30" s="320">
        <v>16</v>
      </c>
      <c r="J30" s="320">
        <v>6</v>
      </c>
      <c r="K30" s="320">
        <v>45</v>
      </c>
      <c r="L30" s="320">
        <v>67</v>
      </c>
      <c r="M30" s="320">
        <v>32</v>
      </c>
      <c r="N30" s="320">
        <v>45</v>
      </c>
      <c r="O30" s="320">
        <v>32</v>
      </c>
      <c r="P30" s="320">
        <v>3</v>
      </c>
      <c r="Q30" s="320">
        <v>0</v>
      </c>
      <c r="R30" s="320">
        <v>14</v>
      </c>
      <c r="S30" s="320">
        <v>98</v>
      </c>
    </row>
    <row r="31" spans="1:19" ht="24.75" thickBot="1">
      <c r="A31" s="319">
        <v>18</v>
      </c>
      <c r="B31" s="321" t="s">
        <v>124</v>
      </c>
      <c r="C31" s="320">
        <v>61</v>
      </c>
      <c r="D31" s="320">
        <v>22</v>
      </c>
      <c r="E31" s="320">
        <v>37</v>
      </c>
      <c r="F31" s="320">
        <v>2</v>
      </c>
      <c r="G31" s="320">
        <v>32</v>
      </c>
      <c r="H31" s="320">
        <v>15</v>
      </c>
      <c r="I31" s="320">
        <v>13</v>
      </c>
      <c r="J31" s="320">
        <v>1</v>
      </c>
      <c r="K31" s="320">
        <v>20</v>
      </c>
      <c r="L31" s="320">
        <v>41</v>
      </c>
      <c r="M31" s="320">
        <v>10</v>
      </c>
      <c r="N31" s="320">
        <v>32</v>
      </c>
      <c r="O31" s="320">
        <v>18</v>
      </c>
      <c r="P31" s="320">
        <v>1</v>
      </c>
      <c r="Q31" s="320">
        <v>0</v>
      </c>
      <c r="R31" s="320">
        <v>5</v>
      </c>
      <c r="S31" s="320">
        <v>56</v>
      </c>
    </row>
    <row r="32" spans="1:19" ht="13.5" thickBot="1">
      <c r="A32" s="319">
        <v>19</v>
      </c>
      <c r="B32" s="321" t="s">
        <v>125</v>
      </c>
      <c r="C32" s="320">
        <v>112</v>
      </c>
      <c r="D32" s="320">
        <v>47</v>
      </c>
      <c r="E32" s="320">
        <v>48</v>
      </c>
      <c r="F32" s="320">
        <v>17</v>
      </c>
      <c r="G32" s="320">
        <v>69</v>
      </c>
      <c r="H32" s="320">
        <v>25</v>
      </c>
      <c r="I32" s="320">
        <v>17</v>
      </c>
      <c r="J32" s="320">
        <v>1</v>
      </c>
      <c r="K32" s="320">
        <v>50</v>
      </c>
      <c r="L32" s="320">
        <v>62</v>
      </c>
      <c r="M32" s="320">
        <v>17</v>
      </c>
      <c r="N32" s="320">
        <v>66</v>
      </c>
      <c r="O32" s="320">
        <v>22</v>
      </c>
      <c r="P32" s="320">
        <v>7</v>
      </c>
      <c r="Q32" s="320">
        <v>0</v>
      </c>
      <c r="R32" s="320">
        <v>9</v>
      </c>
      <c r="S32" s="320">
        <v>103</v>
      </c>
    </row>
    <row r="33" spans="1:19" ht="13.5" thickBot="1">
      <c r="A33" s="319">
        <v>20</v>
      </c>
      <c r="B33" s="321" t="s">
        <v>47</v>
      </c>
      <c r="C33" s="320">
        <v>68</v>
      </c>
      <c r="D33" s="320">
        <v>37</v>
      </c>
      <c r="E33" s="320">
        <v>24</v>
      </c>
      <c r="F33" s="320">
        <v>7</v>
      </c>
      <c r="G33" s="320">
        <v>39</v>
      </c>
      <c r="H33" s="320">
        <v>18</v>
      </c>
      <c r="I33" s="320">
        <v>9</v>
      </c>
      <c r="J33" s="320">
        <v>2</v>
      </c>
      <c r="K33" s="320">
        <v>29</v>
      </c>
      <c r="L33" s="320">
        <v>39</v>
      </c>
      <c r="M33" s="320">
        <v>8</v>
      </c>
      <c r="N33" s="320">
        <v>41</v>
      </c>
      <c r="O33" s="320">
        <v>13</v>
      </c>
      <c r="P33" s="320">
        <v>5</v>
      </c>
      <c r="Q33" s="320">
        <v>1</v>
      </c>
      <c r="R33" s="320">
        <v>3</v>
      </c>
      <c r="S33" s="320">
        <v>65</v>
      </c>
    </row>
    <row r="34" spans="1:19" ht="13.5" thickBot="1">
      <c r="A34" s="319">
        <v>21</v>
      </c>
      <c r="B34" s="321" t="s">
        <v>126</v>
      </c>
      <c r="C34" s="320">
        <v>162</v>
      </c>
      <c r="D34" s="320">
        <v>41</v>
      </c>
      <c r="E34" s="320">
        <v>108</v>
      </c>
      <c r="F34" s="320">
        <v>13</v>
      </c>
      <c r="G34" s="320">
        <v>75</v>
      </c>
      <c r="H34" s="320">
        <v>57</v>
      </c>
      <c r="I34" s="320">
        <v>30</v>
      </c>
      <c r="J34" s="320">
        <v>0</v>
      </c>
      <c r="K34" s="320">
        <v>76</v>
      </c>
      <c r="L34" s="320">
        <v>86</v>
      </c>
      <c r="M34" s="320">
        <v>14</v>
      </c>
      <c r="N34" s="320">
        <v>104</v>
      </c>
      <c r="O34" s="320">
        <v>39</v>
      </c>
      <c r="P34" s="320">
        <v>5</v>
      </c>
      <c r="Q34" s="320">
        <v>0</v>
      </c>
      <c r="R34" s="320">
        <v>15</v>
      </c>
      <c r="S34" s="320">
        <v>147</v>
      </c>
    </row>
    <row r="35" spans="1:19" ht="13.5" thickBot="1">
      <c r="A35" s="319">
        <v>22</v>
      </c>
      <c r="B35" s="321" t="s">
        <v>127</v>
      </c>
      <c r="C35" s="320">
        <v>191</v>
      </c>
      <c r="D35" s="320">
        <v>31</v>
      </c>
      <c r="E35" s="320">
        <v>135</v>
      </c>
      <c r="F35" s="320">
        <v>25</v>
      </c>
      <c r="G35" s="320">
        <v>68</v>
      </c>
      <c r="H35" s="320">
        <v>68</v>
      </c>
      <c r="I35" s="320">
        <v>47</v>
      </c>
      <c r="J35" s="320">
        <v>8</v>
      </c>
      <c r="K35" s="320">
        <v>85</v>
      </c>
      <c r="L35" s="320">
        <v>106</v>
      </c>
      <c r="M35" s="320">
        <v>14</v>
      </c>
      <c r="N35" s="320">
        <v>80</v>
      </c>
      <c r="O35" s="320">
        <v>87</v>
      </c>
      <c r="P35" s="320">
        <v>10</v>
      </c>
      <c r="Q35" s="320">
        <v>0</v>
      </c>
      <c r="R35" s="320">
        <v>51</v>
      </c>
      <c r="S35" s="320">
        <v>140</v>
      </c>
    </row>
    <row r="36" spans="1:19" ht="13.5" thickBot="1">
      <c r="A36" s="319">
        <v>23</v>
      </c>
      <c r="B36" s="321" t="s">
        <v>128</v>
      </c>
      <c r="C36" s="320">
        <v>75</v>
      </c>
      <c r="D36" s="320">
        <v>13</v>
      </c>
      <c r="E36" s="320">
        <v>29</v>
      </c>
      <c r="F36" s="320">
        <v>33</v>
      </c>
      <c r="G36" s="320">
        <v>42</v>
      </c>
      <c r="H36" s="320">
        <v>18</v>
      </c>
      <c r="I36" s="320">
        <v>12</v>
      </c>
      <c r="J36" s="320">
        <v>3</v>
      </c>
      <c r="K36" s="320">
        <v>22</v>
      </c>
      <c r="L36" s="320">
        <v>53</v>
      </c>
      <c r="M36" s="320">
        <v>18</v>
      </c>
      <c r="N36" s="320">
        <v>28</v>
      </c>
      <c r="O36" s="320">
        <v>23</v>
      </c>
      <c r="P36" s="320">
        <v>6</v>
      </c>
      <c r="Q36" s="320">
        <v>0</v>
      </c>
      <c r="R36" s="320">
        <v>8</v>
      </c>
      <c r="S36" s="320">
        <v>67</v>
      </c>
    </row>
    <row r="37" spans="1:19" ht="13.5" thickBot="1">
      <c r="A37" s="319">
        <v>24</v>
      </c>
      <c r="B37" s="321" t="s">
        <v>48</v>
      </c>
      <c r="C37" s="320">
        <v>34</v>
      </c>
      <c r="D37" s="320">
        <v>10</v>
      </c>
      <c r="E37" s="320">
        <v>24</v>
      </c>
      <c r="F37" s="320">
        <v>0</v>
      </c>
      <c r="G37" s="320">
        <v>21</v>
      </c>
      <c r="H37" s="320">
        <v>8</v>
      </c>
      <c r="I37" s="320">
        <v>5</v>
      </c>
      <c r="J37" s="320">
        <v>0</v>
      </c>
      <c r="K37" s="320">
        <v>19</v>
      </c>
      <c r="L37" s="320">
        <v>15</v>
      </c>
      <c r="M37" s="320">
        <v>19</v>
      </c>
      <c r="N37" s="320">
        <v>9</v>
      </c>
      <c r="O37" s="320">
        <v>6</v>
      </c>
      <c r="P37" s="320">
        <v>0</v>
      </c>
      <c r="Q37" s="320">
        <v>0</v>
      </c>
      <c r="R37" s="320">
        <v>0</v>
      </c>
      <c r="S37" s="320">
        <v>34</v>
      </c>
    </row>
    <row r="38" spans="1:19" ht="13.5" thickBot="1">
      <c r="A38" s="319">
        <v>25</v>
      </c>
      <c r="B38" s="321" t="s">
        <v>129</v>
      </c>
      <c r="C38" s="320">
        <v>53</v>
      </c>
      <c r="D38" s="320">
        <v>15</v>
      </c>
      <c r="E38" s="320">
        <v>38</v>
      </c>
      <c r="F38" s="320">
        <v>0</v>
      </c>
      <c r="G38" s="320">
        <v>27</v>
      </c>
      <c r="H38" s="320">
        <v>12</v>
      </c>
      <c r="I38" s="320">
        <v>14</v>
      </c>
      <c r="J38" s="320">
        <v>0</v>
      </c>
      <c r="K38" s="320">
        <v>23</v>
      </c>
      <c r="L38" s="320">
        <v>30</v>
      </c>
      <c r="M38" s="320">
        <v>17</v>
      </c>
      <c r="N38" s="320">
        <v>18</v>
      </c>
      <c r="O38" s="320">
        <v>17</v>
      </c>
      <c r="P38" s="320">
        <v>1</v>
      </c>
      <c r="Q38" s="320">
        <v>0</v>
      </c>
      <c r="R38" s="320">
        <v>1</v>
      </c>
      <c r="S38" s="320">
        <v>52</v>
      </c>
    </row>
    <row r="39" spans="1:19" ht="13.5" thickBot="1">
      <c r="A39" s="1065" t="s">
        <v>2</v>
      </c>
      <c r="B39" s="1066"/>
      <c r="C39" s="326">
        <v>2195</v>
      </c>
      <c r="D39" s="320">
        <v>698</v>
      </c>
      <c r="E39" s="326">
        <v>1224</v>
      </c>
      <c r="F39" s="320">
        <v>273</v>
      </c>
      <c r="G39" s="326">
        <v>1185</v>
      </c>
      <c r="H39" s="320">
        <v>579</v>
      </c>
      <c r="I39" s="320">
        <v>366</v>
      </c>
      <c r="J39" s="320">
        <v>65</v>
      </c>
      <c r="K39" s="320">
        <v>945</v>
      </c>
      <c r="L39" s="326">
        <v>1250</v>
      </c>
      <c r="M39" s="320">
        <v>390</v>
      </c>
      <c r="N39" s="326">
        <v>1122</v>
      </c>
      <c r="O39" s="320">
        <v>604</v>
      </c>
      <c r="P39" s="320">
        <v>78</v>
      </c>
      <c r="Q39" s="320">
        <v>1</v>
      </c>
      <c r="R39" s="320">
        <v>180</v>
      </c>
      <c r="S39" s="326">
        <v>2015</v>
      </c>
    </row>
  </sheetData>
  <mergeCells count="28">
    <mergeCell ref="A9:A10"/>
    <mergeCell ref="B9:B10"/>
    <mergeCell ref="C9:F10"/>
    <mergeCell ref="G9:J10"/>
    <mergeCell ref="K9:L10"/>
    <mergeCell ref="F11:F12"/>
    <mergeCell ref="C8:S8"/>
    <mergeCell ref="M9:Q10"/>
    <mergeCell ref="R9:S10"/>
    <mergeCell ref="S11:S12"/>
    <mergeCell ref="Q11:Q12"/>
    <mergeCell ref="R11:R12"/>
    <mergeCell ref="A39:B39"/>
    <mergeCell ref="M11:M12"/>
    <mergeCell ref="N11:N12"/>
    <mergeCell ref="O11:O12"/>
    <mergeCell ref="P11:P12"/>
    <mergeCell ref="G11:G12"/>
    <mergeCell ref="H11:H12"/>
    <mergeCell ref="I11:I12"/>
    <mergeCell ref="J11:J12"/>
    <mergeCell ref="K11:K12"/>
    <mergeCell ref="L11:L12"/>
    <mergeCell ref="A11:A12"/>
    <mergeCell ref="B11:B12"/>
    <mergeCell ref="C11:C12"/>
    <mergeCell ref="D11:D12"/>
    <mergeCell ref="E11:E12"/>
  </mergeCells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>
  <dimension ref="A1:S38"/>
  <sheetViews>
    <sheetView topLeftCell="A6" workbookViewId="0">
      <selection activeCell="D28" sqref="D28"/>
    </sheetView>
  </sheetViews>
  <sheetFormatPr defaultRowHeight="12.75"/>
  <cols>
    <col min="1" max="1" width="7.5703125" style="314" customWidth="1"/>
    <col min="2" max="2" width="23.28515625" style="314" customWidth="1"/>
    <col min="3" max="16384" width="9.140625" style="314"/>
  </cols>
  <sheetData>
    <row r="1" spans="1:19" ht="16.5">
      <c r="A1" s="312" t="s">
        <v>723</v>
      </c>
    </row>
    <row r="3" spans="1:19" ht="14.25">
      <c r="A3" s="313" t="s">
        <v>819</v>
      </c>
    </row>
    <row r="4" spans="1:19" ht="14.25">
      <c r="A4" s="313" t="s">
        <v>820</v>
      </c>
    </row>
    <row r="6" spans="1:19">
      <c r="A6" s="315" t="s">
        <v>726</v>
      </c>
    </row>
    <row r="8" spans="1:19" ht="13.5" thickBot="1"/>
    <row r="9" spans="1:19" ht="13.5" thickBot="1">
      <c r="A9" s="1069" t="s">
        <v>655</v>
      </c>
      <c r="B9" s="1069" t="s">
        <v>1</v>
      </c>
      <c r="C9" s="1072" t="s">
        <v>736</v>
      </c>
      <c r="D9" s="1073"/>
      <c r="E9" s="1073"/>
      <c r="F9" s="1073"/>
      <c r="G9" s="1073"/>
      <c r="H9" s="1073"/>
      <c r="I9" s="1073"/>
      <c r="J9" s="1073"/>
      <c r="K9" s="1073"/>
      <c r="L9" s="1073"/>
      <c r="M9" s="1073"/>
      <c r="N9" s="1073"/>
      <c r="O9" s="1073"/>
      <c r="P9" s="1073"/>
      <c r="Q9" s="1073"/>
      <c r="R9" s="1073"/>
      <c r="S9" s="1074"/>
    </row>
    <row r="10" spans="1:19" ht="13.5" thickBot="1">
      <c r="A10" s="1070"/>
      <c r="B10" s="1070"/>
      <c r="C10" s="1072" t="s">
        <v>821</v>
      </c>
      <c r="D10" s="1073"/>
      <c r="E10" s="1073"/>
      <c r="F10" s="1074"/>
      <c r="G10" s="1072" t="s">
        <v>729</v>
      </c>
      <c r="H10" s="1073"/>
      <c r="I10" s="1073"/>
      <c r="J10" s="1074"/>
      <c r="K10" s="1072" t="s">
        <v>730</v>
      </c>
      <c r="L10" s="1074"/>
      <c r="M10" s="1072" t="s">
        <v>822</v>
      </c>
      <c r="N10" s="1073"/>
      <c r="O10" s="1073"/>
      <c r="P10" s="1073"/>
      <c r="Q10" s="1074"/>
      <c r="R10" s="1072" t="s">
        <v>823</v>
      </c>
      <c r="S10" s="1074"/>
    </row>
    <row r="11" spans="1:19" ht="48.75" thickBot="1">
      <c r="A11" s="1071"/>
      <c r="B11" s="1071"/>
      <c r="C11" s="320" t="s">
        <v>824</v>
      </c>
      <c r="D11" s="320" t="s">
        <v>825</v>
      </c>
      <c r="E11" s="320" t="s">
        <v>826</v>
      </c>
      <c r="F11" s="320" t="s">
        <v>827</v>
      </c>
      <c r="G11" s="320" t="s">
        <v>828</v>
      </c>
      <c r="H11" s="320" t="s">
        <v>829</v>
      </c>
      <c r="I11" s="320" t="s">
        <v>830</v>
      </c>
      <c r="J11" s="320" t="s">
        <v>831</v>
      </c>
      <c r="K11" s="320" t="s">
        <v>734</v>
      </c>
      <c r="L11" s="320" t="s">
        <v>735</v>
      </c>
      <c r="M11" s="320" t="s">
        <v>832</v>
      </c>
      <c r="N11" s="320" t="s">
        <v>833</v>
      </c>
      <c r="O11" s="320" t="s">
        <v>834</v>
      </c>
      <c r="P11" s="320" t="s">
        <v>500</v>
      </c>
      <c r="Q11" s="320" t="s">
        <v>835</v>
      </c>
      <c r="R11" s="320" t="s">
        <v>836</v>
      </c>
      <c r="S11" s="320" t="s">
        <v>837</v>
      </c>
    </row>
    <row r="12" spans="1:19" ht="13.5" thickBot="1">
      <c r="A12" s="319">
        <v>1</v>
      </c>
      <c r="B12" s="317">
        <v>2</v>
      </c>
      <c r="C12" s="320">
        <v>3</v>
      </c>
      <c r="D12" s="320">
        <v>4</v>
      </c>
      <c r="E12" s="320">
        <v>5</v>
      </c>
      <c r="F12" s="320">
        <v>6</v>
      </c>
      <c r="G12" s="320">
        <v>7</v>
      </c>
      <c r="H12" s="320">
        <v>8</v>
      </c>
      <c r="I12" s="320">
        <v>9</v>
      </c>
      <c r="J12" s="320">
        <v>10</v>
      </c>
      <c r="K12" s="320">
        <v>11</v>
      </c>
      <c r="L12" s="320">
        <v>12</v>
      </c>
      <c r="M12" s="320">
        <v>13</v>
      </c>
      <c r="N12" s="320">
        <v>14</v>
      </c>
      <c r="O12" s="320">
        <v>15</v>
      </c>
      <c r="P12" s="320">
        <v>16</v>
      </c>
      <c r="Q12" s="320">
        <v>17</v>
      </c>
      <c r="R12" s="320">
        <v>18</v>
      </c>
      <c r="S12" s="320">
        <v>19</v>
      </c>
    </row>
    <row r="13" spans="1:19" ht="13.5" thickBot="1">
      <c r="A13" s="319">
        <v>1</v>
      </c>
      <c r="B13" s="321" t="s">
        <v>4</v>
      </c>
      <c r="C13" s="320">
        <v>111</v>
      </c>
      <c r="D13" s="320">
        <v>21</v>
      </c>
      <c r="E13" s="320">
        <v>77</v>
      </c>
      <c r="F13" s="320">
        <v>13</v>
      </c>
      <c r="G13" s="320">
        <v>15</v>
      </c>
      <c r="H13" s="320">
        <v>30</v>
      </c>
      <c r="I13" s="320">
        <v>44</v>
      </c>
      <c r="J13" s="320">
        <v>22</v>
      </c>
      <c r="K13" s="320">
        <v>53</v>
      </c>
      <c r="L13" s="320">
        <v>58</v>
      </c>
      <c r="M13" s="320">
        <v>6</v>
      </c>
      <c r="N13" s="320">
        <v>24</v>
      </c>
      <c r="O13" s="320">
        <v>42</v>
      </c>
      <c r="P13" s="320">
        <v>36</v>
      </c>
      <c r="Q13" s="320">
        <v>3</v>
      </c>
      <c r="R13" s="320">
        <v>16</v>
      </c>
      <c r="S13" s="320">
        <v>95</v>
      </c>
    </row>
    <row r="14" spans="1:19" ht="13.5" thickBot="1">
      <c r="A14" s="319">
        <v>2</v>
      </c>
      <c r="B14" s="321" t="s">
        <v>111</v>
      </c>
      <c r="C14" s="320">
        <v>422</v>
      </c>
      <c r="D14" s="320">
        <v>160</v>
      </c>
      <c r="E14" s="320">
        <v>238</v>
      </c>
      <c r="F14" s="320">
        <v>24</v>
      </c>
      <c r="G14" s="320">
        <v>43</v>
      </c>
      <c r="H14" s="320">
        <v>107</v>
      </c>
      <c r="I14" s="320">
        <v>199</v>
      </c>
      <c r="J14" s="320">
        <v>73</v>
      </c>
      <c r="K14" s="320">
        <v>218</v>
      </c>
      <c r="L14" s="320">
        <v>204</v>
      </c>
      <c r="M14" s="320">
        <v>18</v>
      </c>
      <c r="N14" s="320">
        <v>115</v>
      </c>
      <c r="O14" s="320">
        <v>180</v>
      </c>
      <c r="P14" s="320">
        <v>93</v>
      </c>
      <c r="Q14" s="320">
        <v>16</v>
      </c>
      <c r="R14" s="320">
        <v>118</v>
      </c>
      <c r="S14" s="320">
        <v>304</v>
      </c>
    </row>
    <row r="15" spans="1:19" ht="13.5" thickBot="1">
      <c r="A15" s="319">
        <v>3</v>
      </c>
      <c r="B15" s="321" t="s">
        <v>112</v>
      </c>
      <c r="C15" s="320">
        <v>661</v>
      </c>
      <c r="D15" s="320">
        <v>140</v>
      </c>
      <c r="E15" s="320">
        <v>350</v>
      </c>
      <c r="F15" s="320">
        <v>171</v>
      </c>
      <c r="G15" s="320">
        <v>93</v>
      </c>
      <c r="H15" s="320">
        <v>154</v>
      </c>
      <c r="I15" s="320">
        <v>319</v>
      </c>
      <c r="J15" s="320">
        <v>95</v>
      </c>
      <c r="K15" s="320">
        <v>313</v>
      </c>
      <c r="L15" s="320">
        <v>348</v>
      </c>
      <c r="M15" s="320">
        <v>17</v>
      </c>
      <c r="N15" s="320">
        <v>197</v>
      </c>
      <c r="O15" s="320">
        <v>217</v>
      </c>
      <c r="P15" s="320">
        <v>187</v>
      </c>
      <c r="Q15" s="320">
        <v>43</v>
      </c>
      <c r="R15" s="320">
        <v>193</v>
      </c>
      <c r="S15" s="320">
        <v>468</v>
      </c>
    </row>
    <row r="16" spans="1:19" ht="13.5" thickBot="1">
      <c r="A16" s="319">
        <v>4</v>
      </c>
      <c r="B16" s="321" t="s">
        <v>113</v>
      </c>
      <c r="C16" s="320">
        <v>858</v>
      </c>
      <c r="D16" s="320">
        <v>223</v>
      </c>
      <c r="E16" s="320">
        <v>576</v>
      </c>
      <c r="F16" s="320">
        <v>59</v>
      </c>
      <c r="G16" s="320">
        <v>78</v>
      </c>
      <c r="H16" s="320">
        <v>213</v>
      </c>
      <c r="I16" s="320">
        <v>363</v>
      </c>
      <c r="J16" s="320">
        <v>204</v>
      </c>
      <c r="K16" s="320">
        <v>407</v>
      </c>
      <c r="L16" s="320">
        <v>451</v>
      </c>
      <c r="M16" s="320">
        <v>26</v>
      </c>
      <c r="N16" s="320">
        <v>260</v>
      </c>
      <c r="O16" s="320">
        <v>264</v>
      </c>
      <c r="P16" s="320">
        <v>253</v>
      </c>
      <c r="Q16" s="320">
        <v>55</v>
      </c>
      <c r="R16" s="320">
        <v>138</v>
      </c>
      <c r="S16" s="320">
        <v>720</v>
      </c>
    </row>
    <row r="17" spans="1:19" ht="13.5" thickBot="1">
      <c r="A17" s="319">
        <v>5</v>
      </c>
      <c r="B17" s="321" t="s">
        <v>114</v>
      </c>
      <c r="C17" s="326">
        <v>1069</v>
      </c>
      <c r="D17" s="320">
        <v>182</v>
      </c>
      <c r="E17" s="320">
        <v>852</v>
      </c>
      <c r="F17" s="320">
        <v>35</v>
      </c>
      <c r="G17" s="320">
        <v>95</v>
      </c>
      <c r="H17" s="320">
        <v>226</v>
      </c>
      <c r="I17" s="320">
        <v>571</v>
      </c>
      <c r="J17" s="320">
        <v>177</v>
      </c>
      <c r="K17" s="320">
        <v>559</v>
      </c>
      <c r="L17" s="320">
        <v>510</v>
      </c>
      <c r="M17" s="320">
        <v>20</v>
      </c>
      <c r="N17" s="320">
        <v>293</v>
      </c>
      <c r="O17" s="320">
        <v>415</v>
      </c>
      <c r="P17" s="320">
        <v>290</v>
      </c>
      <c r="Q17" s="320">
        <v>51</v>
      </c>
      <c r="R17" s="320">
        <v>254</v>
      </c>
      <c r="S17" s="320">
        <v>815</v>
      </c>
    </row>
    <row r="18" spans="1:19" ht="13.5" thickBot="1">
      <c r="A18" s="319">
        <v>6</v>
      </c>
      <c r="B18" s="321" t="s">
        <v>115</v>
      </c>
      <c r="C18" s="320">
        <v>313</v>
      </c>
      <c r="D18" s="320">
        <v>64</v>
      </c>
      <c r="E18" s="320">
        <v>156</v>
      </c>
      <c r="F18" s="320">
        <v>93</v>
      </c>
      <c r="G18" s="320">
        <v>15</v>
      </c>
      <c r="H18" s="320">
        <v>69</v>
      </c>
      <c r="I18" s="320">
        <v>140</v>
      </c>
      <c r="J18" s="320">
        <v>89</v>
      </c>
      <c r="K18" s="320">
        <v>166</v>
      </c>
      <c r="L18" s="320">
        <v>147</v>
      </c>
      <c r="M18" s="320">
        <v>6</v>
      </c>
      <c r="N18" s="320">
        <v>93</v>
      </c>
      <c r="O18" s="320">
        <v>123</v>
      </c>
      <c r="P18" s="320">
        <v>78</v>
      </c>
      <c r="Q18" s="320">
        <v>13</v>
      </c>
      <c r="R18" s="320">
        <v>21</v>
      </c>
      <c r="S18" s="320">
        <v>292</v>
      </c>
    </row>
    <row r="19" spans="1:19" ht="13.5" thickBot="1">
      <c r="A19" s="319">
        <v>7</v>
      </c>
      <c r="B19" s="321" t="s">
        <v>45</v>
      </c>
      <c r="C19" s="320">
        <v>729</v>
      </c>
      <c r="D19" s="320">
        <v>64</v>
      </c>
      <c r="E19" s="320">
        <v>488</v>
      </c>
      <c r="F19" s="320">
        <v>177</v>
      </c>
      <c r="G19" s="320">
        <v>60</v>
      </c>
      <c r="H19" s="320">
        <v>166</v>
      </c>
      <c r="I19" s="320">
        <v>397</v>
      </c>
      <c r="J19" s="320">
        <v>106</v>
      </c>
      <c r="K19" s="320">
        <v>362</v>
      </c>
      <c r="L19" s="320">
        <v>367</v>
      </c>
      <c r="M19" s="320">
        <v>4</v>
      </c>
      <c r="N19" s="320">
        <v>103</v>
      </c>
      <c r="O19" s="320">
        <v>240</v>
      </c>
      <c r="P19" s="320">
        <v>315</v>
      </c>
      <c r="Q19" s="320">
        <v>67</v>
      </c>
      <c r="R19" s="320">
        <v>310</v>
      </c>
      <c r="S19" s="320">
        <v>419</v>
      </c>
    </row>
    <row r="20" spans="1:19" ht="13.5" thickBot="1">
      <c r="A20" s="319">
        <v>8</v>
      </c>
      <c r="B20" s="321" t="s">
        <v>116</v>
      </c>
      <c r="C20" s="326">
        <v>1556</v>
      </c>
      <c r="D20" s="320">
        <v>132</v>
      </c>
      <c r="E20" s="320">
        <v>954</v>
      </c>
      <c r="F20" s="320">
        <v>470</v>
      </c>
      <c r="G20" s="320">
        <v>167</v>
      </c>
      <c r="H20" s="320">
        <v>371</v>
      </c>
      <c r="I20" s="320">
        <v>887</v>
      </c>
      <c r="J20" s="320">
        <v>131</v>
      </c>
      <c r="K20" s="320">
        <v>846</v>
      </c>
      <c r="L20" s="320">
        <v>710</v>
      </c>
      <c r="M20" s="320">
        <v>27</v>
      </c>
      <c r="N20" s="320">
        <v>282</v>
      </c>
      <c r="O20" s="320">
        <v>681</v>
      </c>
      <c r="P20" s="320">
        <v>493</v>
      </c>
      <c r="Q20" s="320">
        <v>73</v>
      </c>
      <c r="R20" s="320">
        <v>769</v>
      </c>
      <c r="S20" s="320">
        <v>787</v>
      </c>
    </row>
    <row r="21" spans="1:19" ht="13.5" thickBot="1">
      <c r="A21" s="319">
        <v>9</v>
      </c>
      <c r="B21" s="321" t="s">
        <v>130</v>
      </c>
      <c r="C21" s="320">
        <v>140</v>
      </c>
      <c r="D21" s="320">
        <v>30</v>
      </c>
      <c r="E21" s="320">
        <v>86</v>
      </c>
      <c r="F21" s="320">
        <v>24</v>
      </c>
      <c r="G21" s="320">
        <v>8</v>
      </c>
      <c r="H21" s="320">
        <v>37</v>
      </c>
      <c r="I21" s="320">
        <v>71</v>
      </c>
      <c r="J21" s="320">
        <v>24</v>
      </c>
      <c r="K21" s="320">
        <v>61</v>
      </c>
      <c r="L21" s="320">
        <v>79</v>
      </c>
      <c r="M21" s="320">
        <v>9</v>
      </c>
      <c r="N21" s="320">
        <v>57</v>
      </c>
      <c r="O21" s="320">
        <v>35</v>
      </c>
      <c r="P21" s="320">
        <v>33</v>
      </c>
      <c r="Q21" s="320">
        <v>6</v>
      </c>
      <c r="R21" s="320">
        <v>19</v>
      </c>
      <c r="S21" s="320">
        <v>121</v>
      </c>
    </row>
    <row r="22" spans="1:19" ht="13.5" thickBot="1">
      <c r="A22" s="319">
        <v>10</v>
      </c>
      <c r="B22" s="321" t="s">
        <v>117</v>
      </c>
      <c r="C22" s="320">
        <v>310</v>
      </c>
      <c r="D22" s="320">
        <v>89</v>
      </c>
      <c r="E22" s="320">
        <v>132</v>
      </c>
      <c r="F22" s="320">
        <v>89</v>
      </c>
      <c r="G22" s="320">
        <v>29</v>
      </c>
      <c r="H22" s="320">
        <v>59</v>
      </c>
      <c r="I22" s="320">
        <v>146</v>
      </c>
      <c r="J22" s="320">
        <v>76</v>
      </c>
      <c r="K22" s="320">
        <v>193</v>
      </c>
      <c r="L22" s="320">
        <v>117</v>
      </c>
      <c r="M22" s="320">
        <v>18</v>
      </c>
      <c r="N22" s="320">
        <v>76</v>
      </c>
      <c r="O22" s="320">
        <v>123</v>
      </c>
      <c r="P22" s="320">
        <v>78</v>
      </c>
      <c r="Q22" s="320">
        <v>15</v>
      </c>
      <c r="R22" s="320">
        <v>74</v>
      </c>
      <c r="S22" s="320">
        <v>236</v>
      </c>
    </row>
    <row r="23" spans="1:19" ht="13.5" thickBot="1">
      <c r="A23" s="319">
        <v>11</v>
      </c>
      <c r="B23" s="321" t="s">
        <v>118</v>
      </c>
      <c r="C23" s="320">
        <v>287</v>
      </c>
      <c r="D23" s="320">
        <v>100</v>
      </c>
      <c r="E23" s="320">
        <v>160</v>
      </c>
      <c r="F23" s="320">
        <v>27</v>
      </c>
      <c r="G23" s="320">
        <v>37</v>
      </c>
      <c r="H23" s="320">
        <v>64</v>
      </c>
      <c r="I23" s="320">
        <v>91</v>
      </c>
      <c r="J23" s="320">
        <v>95</v>
      </c>
      <c r="K23" s="320">
        <v>132</v>
      </c>
      <c r="L23" s="320">
        <v>155</v>
      </c>
      <c r="M23" s="320">
        <v>12</v>
      </c>
      <c r="N23" s="320">
        <v>124</v>
      </c>
      <c r="O23" s="320">
        <v>69</v>
      </c>
      <c r="P23" s="320">
        <v>72</v>
      </c>
      <c r="Q23" s="320">
        <v>10</v>
      </c>
      <c r="R23" s="320">
        <v>32</v>
      </c>
      <c r="S23" s="320">
        <v>255</v>
      </c>
    </row>
    <row r="24" spans="1:19" ht="13.5" thickBot="1">
      <c r="A24" s="319">
        <v>12</v>
      </c>
      <c r="B24" s="321" t="s">
        <v>119</v>
      </c>
      <c r="C24" s="320">
        <v>531</v>
      </c>
      <c r="D24" s="320">
        <v>103</v>
      </c>
      <c r="E24" s="320">
        <v>242</v>
      </c>
      <c r="F24" s="320">
        <v>186</v>
      </c>
      <c r="G24" s="320">
        <v>38</v>
      </c>
      <c r="H24" s="320">
        <v>103</v>
      </c>
      <c r="I24" s="320">
        <v>264</v>
      </c>
      <c r="J24" s="320">
        <v>126</v>
      </c>
      <c r="K24" s="320">
        <v>307</v>
      </c>
      <c r="L24" s="320">
        <v>224</v>
      </c>
      <c r="M24" s="320">
        <v>44</v>
      </c>
      <c r="N24" s="320">
        <v>125</v>
      </c>
      <c r="O24" s="320">
        <v>197</v>
      </c>
      <c r="P24" s="320">
        <v>131</v>
      </c>
      <c r="Q24" s="320">
        <v>34</v>
      </c>
      <c r="R24" s="320">
        <v>139</v>
      </c>
      <c r="S24" s="320">
        <v>392</v>
      </c>
    </row>
    <row r="25" spans="1:19" ht="13.5" thickBot="1">
      <c r="A25" s="319">
        <v>13</v>
      </c>
      <c r="B25" s="321" t="s">
        <v>120</v>
      </c>
      <c r="C25" s="320">
        <v>865</v>
      </c>
      <c r="D25" s="320">
        <v>208</v>
      </c>
      <c r="E25" s="320">
        <v>447</v>
      </c>
      <c r="F25" s="320">
        <v>210</v>
      </c>
      <c r="G25" s="320">
        <v>82</v>
      </c>
      <c r="H25" s="320">
        <v>151</v>
      </c>
      <c r="I25" s="320">
        <v>412</v>
      </c>
      <c r="J25" s="320">
        <v>220</v>
      </c>
      <c r="K25" s="320">
        <v>496</v>
      </c>
      <c r="L25" s="320">
        <v>369</v>
      </c>
      <c r="M25" s="320">
        <v>26</v>
      </c>
      <c r="N25" s="320">
        <v>195</v>
      </c>
      <c r="O25" s="320">
        <v>343</v>
      </c>
      <c r="P25" s="320">
        <v>251</v>
      </c>
      <c r="Q25" s="320">
        <v>50</v>
      </c>
      <c r="R25" s="320">
        <v>219</v>
      </c>
      <c r="S25" s="320">
        <v>646</v>
      </c>
    </row>
    <row r="26" spans="1:19" ht="13.5" thickBot="1">
      <c r="A26" s="319">
        <v>14</v>
      </c>
      <c r="B26" s="321" t="s">
        <v>121</v>
      </c>
      <c r="C26" s="320">
        <v>433</v>
      </c>
      <c r="D26" s="320">
        <v>125</v>
      </c>
      <c r="E26" s="320">
        <v>264</v>
      </c>
      <c r="F26" s="320">
        <v>44</v>
      </c>
      <c r="G26" s="320">
        <v>43</v>
      </c>
      <c r="H26" s="320">
        <v>79</v>
      </c>
      <c r="I26" s="320">
        <v>221</v>
      </c>
      <c r="J26" s="320">
        <v>90</v>
      </c>
      <c r="K26" s="320">
        <v>261</v>
      </c>
      <c r="L26" s="320">
        <v>172</v>
      </c>
      <c r="M26" s="320">
        <v>26</v>
      </c>
      <c r="N26" s="320">
        <v>125</v>
      </c>
      <c r="O26" s="320">
        <v>160</v>
      </c>
      <c r="P26" s="320">
        <v>103</v>
      </c>
      <c r="Q26" s="320">
        <v>19</v>
      </c>
      <c r="R26" s="320">
        <v>68</v>
      </c>
      <c r="S26" s="320">
        <v>365</v>
      </c>
    </row>
    <row r="27" spans="1:19" ht="13.5" thickBot="1">
      <c r="A27" s="319">
        <v>15</v>
      </c>
      <c r="B27" s="321" t="s">
        <v>122</v>
      </c>
      <c r="C27" s="320">
        <v>444</v>
      </c>
      <c r="D27" s="320">
        <v>123</v>
      </c>
      <c r="E27" s="320">
        <v>276</v>
      </c>
      <c r="F27" s="320">
        <v>45</v>
      </c>
      <c r="G27" s="320">
        <v>69</v>
      </c>
      <c r="H27" s="320">
        <v>98</v>
      </c>
      <c r="I27" s="320">
        <v>180</v>
      </c>
      <c r="J27" s="320">
        <v>97</v>
      </c>
      <c r="K27" s="320">
        <v>220</v>
      </c>
      <c r="L27" s="320">
        <v>224</v>
      </c>
      <c r="M27" s="320">
        <v>7</v>
      </c>
      <c r="N27" s="320">
        <v>156</v>
      </c>
      <c r="O27" s="320">
        <v>176</v>
      </c>
      <c r="P27" s="320">
        <v>90</v>
      </c>
      <c r="Q27" s="320">
        <v>15</v>
      </c>
      <c r="R27" s="320">
        <v>69</v>
      </c>
      <c r="S27" s="320">
        <v>375</v>
      </c>
    </row>
    <row r="28" spans="1:19" ht="13.5" thickBot="1">
      <c r="A28" s="319">
        <v>16</v>
      </c>
      <c r="B28" s="321" t="s">
        <v>46</v>
      </c>
      <c r="C28" s="320">
        <v>498</v>
      </c>
      <c r="D28" s="320">
        <v>142</v>
      </c>
      <c r="E28" s="320">
        <v>293</v>
      </c>
      <c r="F28" s="320">
        <v>63</v>
      </c>
      <c r="G28" s="320">
        <v>52</v>
      </c>
      <c r="H28" s="320">
        <v>117</v>
      </c>
      <c r="I28" s="320">
        <v>233</v>
      </c>
      <c r="J28" s="320">
        <v>96</v>
      </c>
      <c r="K28" s="320">
        <v>232</v>
      </c>
      <c r="L28" s="320">
        <v>266</v>
      </c>
      <c r="M28" s="320">
        <v>11</v>
      </c>
      <c r="N28" s="320">
        <v>110</v>
      </c>
      <c r="O28" s="320">
        <v>142</v>
      </c>
      <c r="P28" s="320">
        <v>199</v>
      </c>
      <c r="Q28" s="320">
        <v>36</v>
      </c>
      <c r="R28" s="320">
        <v>87</v>
      </c>
      <c r="S28" s="320">
        <v>411</v>
      </c>
    </row>
    <row r="29" spans="1:19" ht="13.5" thickBot="1">
      <c r="A29" s="319">
        <v>17</v>
      </c>
      <c r="B29" s="321" t="s">
        <v>123</v>
      </c>
      <c r="C29" s="320">
        <v>483</v>
      </c>
      <c r="D29" s="320">
        <v>70</v>
      </c>
      <c r="E29" s="320">
        <v>340</v>
      </c>
      <c r="F29" s="320">
        <v>73</v>
      </c>
      <c r="G29" s="320">
        <v>62</v>
      </c>
      <c r="H29" s="320">
        <v>87</v>
      </c>
      <c r="I29" s="320">
        <v>241</v>
      </c>
      <c r="J29" s="320">
        <v>93</v>
      </c>
      <c r="K29" s="320">
        <v>231</v>
      </c>
      <c r="L29" s="320">
        <v>252</v>
      </c>
      <c r="M29" s="320">
        <v>17</v>
      </c>
      <c r="N29" s="320">
        <v>116</v>
      </c>
      <c r="O29" s="320">
        <v>197</v>
      </c>
      <c r="P29" s="320">
        <v>133</v>
      </c>
      <c r="Q29" s="320">
        <v>20</v>
      </c>
      <c r="R29" s="320">
        <v>160</v>
      </c>
      <c r="S29" s="320">
        <v>323</v>
      </c>
    </row>
    <row r="30" spans="1:19" ht="13.5" thickBot="1">
      <c r="A30" s="319">
        <v>18</v>
      </c>
      <c r="B30" s="321" t="s">
        <v>124</v>
      </c>
      <c r="C30" s="320">
        <v>582</v>
      </c>
      <c r="D30" s="320">
        <v>199</v>
      </c>
      <c r="E30" s="320">
        <v>356</v>
      </c>
      <c r="F30" s="320">
        <v>27</v>
      </c>
      <c r="G30" s="320">
        <v>56</v>
      </c>
      <c r="H30" s="320">
        <v>111</v>
      </c>
      <c r="I30" s="320">
        <v>287</v>
      </c>
      <c r="J30" s="320">
        <v>128</v>
      </c>
      <c r="K30" s="320">
        <v>296</v>
      </c>
      <c r="L30" s="320">
        <v>286</v>
      </c>
      <c r="M30" s="320">
        <v>7</v>
      </c>
      <c r="N30" s="320">
        <v>179</v>
      </c>
      <c r="O30" s="320">
        <v>220</v>
      </c>
      <c r="P30" s="320">
        <v>153</v>
      </c>
      <c r="Q30" s="320">
        <v>23</v>
      </c>
      <c r="R30" s="320">
        <v>143</v>
      </c>
      <c r="S30" s="320">
        <v>439</v>
      </c>
    </row>
    <row r="31" spans="1:19" ht="13.5" thickBot="1">
      <c r="A31" s="319">
        <v>19</v>
      </c>
      <c r="B31" s="321" t="s">
        <v>125</v>
      </c>
      <c r="C31" s="326">
        <v>1002</v>
      </c>
      <c r="D31" s="320">
        <v>57</v>
      </c>
      <c r="E31" s="320">
        <v>297</v>
      </c>
      <c r="F31" s="320">
        <v>648</v>
      </c>
      <c r="G31" s="320">
        <v>51</v>
      </c>
      <c r="H31" s="320">
        <v>211</v>
      </c>
      <c r="I31" s="320">
        <v>646</v>
      </c>
      <c r="J31" s="320">
        <v>94</v>
      </c>
      <c r="K31" s="320">
        <v>610</v>
      </c>
      <c r="L31" s="320">
        <v>392</v>
      </c>
      <c r="M31" s="320">
        <v>11</v>
      </c>
      <c r="N31" s="320">
        <v>196</v>
      </c>
      <c r="O31" s="320">
        <v>488</v>
      </c>
      <c r="P31" s="320">
        <v>260</v>
      </c>
      <c r="Q31" s="320">
        <v>47</v>
      </c>
      <c r="R31" s="320">
        <v>554</v>
      </c>
      <c r="S31" s="320">
        <v>448</v>
      </c>
    </row>
    <row r="32" spans="1:19" ht="13.5" thickBot="1">
      <c r="A32" s="319">
        <v>20</v>
      </c>
      <c r="B32" s="321" t="s">
        <v>47</v>
      </c>
      <c r="C32" s="320">
        <v>989</v>
      </c>
      <c r="D32" s="320">
        <v>36</v>
      </c>
      <c r="E32" s="320">
        <v>457</v>
      </c>
      <c r="F32" s="320">
        <v>496</v>
      </c>
      <c r="G32" s="320">
        <v>66</v>
      </c>
      <c r="H32" s="320">
        <v>229</v>
      </c>
      <c r="I32" s="320">
        <v>573</v>
      </c>
      <c r="J32" s="320">
        <v>121</v>
      </c>
      <c r="K32" s="320">
        <v>508</v>
      </c>
      <c r="L32" s="320">
        <v>481</v>
      </c>
      <c r="M32" s="320">
        <v>17</v>
      </c>
      <c r="N32" s="320">
        <v>139</v>
      </c>
      <c r="O32" s="320">
        <v>322</v>
      </c>
      <c r="P32" s="320">
        <v>370</v>
      </c>
      <c r="Q32" s="320">
        <v>141</v>
      </c>
      <c r="R32" s="320">
        <v>378</v>
      </c>
      <c r="S32" s="320">
        <v>611</v>
      </c>
    </row>
    <row r="33" spans="1:19" ht="13.5" thickBot="1">
      <c r="A33" s="319">
        <v>21</v>
      </c>
      <c r="B33" s="321" t="s">
        <v>126</v>
      </c>
      <c r="C33" s="320">
        <v>711</v>
      </c>
      <c r="D33" s="320">
        <v>72</v>
      </c>
      <c r="E33" s="320">
        <v>450</v>
      </c>
      <c r="F33" s="320">
        <v>189</v>
      </c>
      <c r="G33" s="320">
        <v>69</v>
      </c>
      <c r="H33" s="320">
        <v>165</v>
      </c>
      <c r="I33" s="320">
        <v>374</v>
      </c>
      <c r="J33" s="320">
        <v>103</v>
      </c>
      <c r="K33" s="320">
        <v>370</v>
      </c>
      <c r="L33" s="320">
        <v>341</v>
      </c>
      <c r="M33" s="320">
        <v>21</v>
      </c>
      <c r="N33" s="320">
        <v>187</v>
      </c>
      <c r="O33" s="320">
        <v>288</v>
      </c>
      <c r="P33" s="320">
        <v>170</v>
      </c>
      <c r="Q33" s="320">
        <v>45</v>
      </c>
      <c r="R33" s="320">
        <v>242</v>
      </c>
      <c r="S33" s="320">
        <v>469</v>
      </c>
    </row>
    <row r="34" spans="1:19" ht="13.5" thickBot="1">
      <c r="A34" s="319">
        <v>22</v>
      </c>
      <c r="B34" s="321" t="s">
        <v>127</v>
      </c>
      <c r="C34" s="326">
        <v>1191</v>
      </c>
      <c r="D34" s="320">
        <v>186</v>
      </c>
      <c r="E34" s="320">
        <v>881</v>
      </c>
      <c r="F34" s="320">
        <v>124</v>
      </c>
      <c r="G34" s="320">
        <v>77</v>
      </c>
      <c r="H34" s="320">
        <v>250</v>
      </c>
      <c r="I34" s="320">
        <v>667</v>
      </c>
      <c r="J34" s="320">
        <v>197</v>
      </c>
      <c r="K34" s="320">
        <v>720</v>
      </c>
      <c r="L34" s="320">
        <v>471</v>
      </c>
      <c r="M34" s="320">
        <v>30</v>
      </c>
      <c r="N34" s="320">
        <v>279</v>
      </c>
      <c r="O34" s="320">
        <v>472</v>
      </c>
      <c r="P34" s="320">
        <v>333</v>
      </c>
      <c r="Q34" s="320">
        <v>77</v>
      </c>
      <c r="R34" s="320">
        <v>501</v>
      </c>
      <c r="S34" s="320">
        <v>690</v>
      </c>
    </row>
    <row r="35" spans="1:19" ht="13.5" thickBot="1">
      <c r="A35" s="319">
        <v>23</v>
      </c>
      <c r="B35" s="321" t="s">
        <v>128</v>
      </c>
      <c r="C35" s="320">
        <v>461</v>
      </c>
      <c r="D35" s="320">
        <v>25</v>
      </c>
      <c r="E35" s="320">
        <v>244</v>
      </c>
      <c r="F35" s="320">
        <v>192</v>
      </c>
      <c r="G35" s="320">
        <v>34</v>
      </c>
      <c r="H35" s="320">
        <v>115</v>
      </c>
      <c r="I35" s="320">
        <v>268</v>
      </c>
      <c r="J35" s="320">
        <v>44</v>
      </c>
      <c r="K35" s="320">
        <v>260</v>
      </c>
      <c r="L35" s="320">
        <v>201</v>
      </c>
      <c r="M35" s="320">
        <v>51</v>
      </c>
      <c r="N35" s="320">
        <v>72</v>
      </c>
      <c r="O35" s="320">
        <v>185</v>
      </c>
      <c r="P35" s="320">
        <v>131</v>
      </c>
      <c r="Q35" s="320">
        <v>22</v>
      </c>
      <c r="R35" s="320">
        <v>241</v>
      </c>
      <c r="S35" s="320">
        <v>220</v>
      </c>
    </row>
    <row r="36" spans="1:19" ht="13.5" thickBot="1">
      <c r="A36" s="319">
        <v>24</v>
      </c>
      <c r="B36" s="321" t="s">
        <v>48</v>
      </c>
      <c r="C36" s="320">
        <v>288</v>
      </c>
      <c r="D36" s="320">
        <v>76</v>
      </c>
      <c r="E36" s="320">
        <v>205</v>
      </c>
      <c r="F36" s="320">
        <v>7</v>
      </c>
      <c r="G36" s="320">
        <v>30</v>
      </c>
      <c r="H36" s="320">
        <v>62</v>
      </c>
      <c r="I36" s="320">
        <v>136</v>
      </c>
      <c r="J36" s="320">
        <v>60</v>
      </c>
      <c r="K36" s="320">
        <v>130</v>
      </c>
      <c r="L36" s="320">
        <v>158</v>
      </c>
      <c r="M36" s="320">
        <v>14</v>
      </c>
      <c r="N36" s="320">
        <v>47</v>
      </c>
      <c r="O36" s="320">
        <v>92</v>
      </c>
      <c r="P36" s="320">
        <v>105</v>
      </c>
      <c r="Q36" s="320">
        <v>30</v>
      </c>
      <c r="R36" s="320">
        <v>3</v>
      </c>
      <c r="S36" s="320">
        <v>285</v>
      </c>
    </row>
    <row r="37" spans="1:19" ht="13.5" thickBot="1">
      <c r="A37" s="319">
        <v>25</v>
      </c>
      <c r="B37" s="321" t="s">
        <v>129</v>
      </c>
      <c r="C37" s="320">
        <v>338</v>
      </c>
      <c r="D37" s="320">
        <v>88</v>
      </c>
      <c r="E37" s="320">
        <v>239</v>
      </c>
      <c r="F37" s="320">
        <v>11</v>
      </c>
      <c r="G37" s="320">
        <v>23</v>
      </c>
      <c r="H37" s="320">
        <v>67</v>
      </c>
      <c r="I37" s="320">
        <v>179</v>
      </c>
      <c r="J37" s="320">
        <v>69</v>
      </c>
      <c r="K37" s="320">
        <v>164</v>
      </c>
      <c r="L37" s="320">
        <v>174</v>
      </c>
      <c r="M37" s="320">
        <v>23</v>
      </c>
      <c r="N37" s="320">
        <v>93</v>
      </c>
      <c r="O37" s="320">
        <v>114</v>
      </c>
      <c r="P37" s="320">
        <v>89</v>
      </c>
      <c r="Q37" s="320">
        <v>19</v>
      </c>
      <c r="R37" s="320">
        <v>11</v>
      </c>
      <c r="S37" s="320">
        <v>327</v>
      </c>
    </row>
    <row r="38" spans="1:19" ht="13.5" thickBot="1">
      <c r="A38" s="1065" t="s">
        <v>2</v>
      </c>
      <c r="B38" s="1066"/>
      <c r="C38" s="326">
        <v>15272</v>
      </c>
      <c r="D38" s="326">
        <v>2715</v>
      </c>
      <c r="E38" s="326">
        <v>9060</v>
      </c>
      <c r="F38" s="326">
        <v>3497</v>
      </c>
      <c r="G38" s="326">
        <v>1392</v>
      </c>
      <c r="H38" s="326">
        <v>3341</v>
      </c>
      <c r="I38" s="326">
        <v>7909</v>
      </c>
      <c r="J38" s="326">
        <v>2630</v>
      </c>
      <c r="K38" s="326">
        <v>8115</v>
      </c>
      <c r="L38" s="326">
        <v>7157</v>
      </c>
      <c r="M38" s="320">
        <v>468</v>
      </c>
      <c r="N38" s="326">
        <v>3643</v>
      </c>
      <c r="O38" s="326">
        <v>5785</v>
      </c>
      <c r="P38" s="326">
        <v>4446</v>
      </c>
      <c r="Q38" s="320">
        <v>930</v>
      </c>
      <c r="R38" s="326">
        <v>4759</v>
      </c>
      <c r="S38" s="320">
        <v>10513</v>
      </c>
    </row>
  </sheetData>
  <mergeCells count="9">
    <mergeCell ref="A38:B38"/>
    <mergeCell ref="A9:A11"/>
    <mergeCell ref="B9:B11"/>
    <mergeCell ref="C9:S9"/>
    <mergeCell ref="C10:F10"/>
    <mergeCell ref="G10:J10"/>
    <mergeCell ref="K10:L10"/>
    <mergeCell ref="M10:Q10"/>
    <mergeCell ref="R10:S10"/>
  </mergeCells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>
  <dimension ref="A1:S37"/>
  <sheetViews>
    <sheetView topLeftCell="A10" workbookViewId="0">
      <selection activeCell="E5" sqref="E5"/>
    </sheetView>
  </sheetViews>
  <sheetFormatPr defaultRowHeight="12.75"/>
  <cols>
    <col min="1" max="1" width="9.140625" style="314"/>
    <col min="2" max="2" width="20.5703125" style="314" customWidth="1"/>
    <col min="3" max="16384" width="9.140625" style="314"/>
  </cols>
  <sheetData>
    <row r="1" spans="1:19" ht="16.5">
      <c r="A1" s="312" t="s">
        <v>723</v>
      </c>
    </row>
    <row r="3" spans="1:19" ht="14.25">
      <c r="A3" s="313" t="s">
        <v>819</v>
      </c>
    </row>
    <row r="4" spans="1:19" ht="14.25">
      <c r="A4" s="313" t="s">
        <v>820</v>
      </c>
    </row>
    <row r="6" spans="1:19">
      <c r="A6" s="315" t="s">
        <v>726</v>
      </c>
    </row>
    <row r="8" spans="1:19">
      <c r="A8" s="1075" t="s">
        <v>655</v>
      </c>
      <c r="B8" s="1075" t="s">
        <v>1</v>
      </c>
      <c r="C8" s="1075" t="s">
        <v>762</v>
      </c>
      <c r="D8" s="1075"/>
      <c r="E8" s="1075"/>
      <c r="F8" s="1075"/>
      <c r="G8" s="1075"/>
      <c r="H8" s="1075"/>
      <c r="I8" s="1075"/>
      <c r="J8" s="1075"/>
      <c r="K8" s="1075"/>
      <c r="L8" s="1075"/>
      <c r="M8" s="1075"/>
      <c r="N8" s="1075"/>
      <c r="O8" s="1075"/>
      <c r="P8" s="1075"/>
      <c r="Q8" s="1075"/>
      <c r="R8" s="1075"/>
      <c r="S8" s="1075"/>
    </row>
    <row r="9" spans="1:19">
      <c r="A9" s="1075"/>
      <c r="B9" s="1075"/>
      <c r="C9" s="1075" t="s">
        <v>821</v>
      </c>
      <c r="D9" s="1075"/>
      <c r="E9" s="1075"/>
      <c r="F9" s="1075"/>
      <c r="G9" s="1075" t="s">
        <v>729</v>
      </c>
      <c r="H9" s="1075"/>
      <c r="I9" s="1075"/>
      <c r="J9" s="1075"/>
      <c r="K9" s="1075" t="s">
        <v>730</v>
      </c>
      <c r="L9" s="1075"/>
      <c r="M9" s="1075" t="s">
        <v>822</v>
      </c>
      <c r="N9" s="1075"/>
      <c r="O9" s="1075"/>
      <c r="P9" s="1075"/>
      <c r="Q9" s="1075"/>
      <c r="R9" s="1075" t="s">
        <v>823</v>
      </c>
      <c r="S9" s="1075"/>
    </row>
    <row r="10" spans="1:19" ht="48">
      <c r="A10" s="1075"/>
      <c r="B10" s="1075"/>
      <c r="C10" s="327" t="s">
        <v>824</v>
      </c>
      <c r="D10" s="322" t="s">
        <v>825</v>
      </c>
      <c r="E10" s="322" t="s">
        <v>826</v>
      </c>
      <c r="F10" s="322" t="s">
        <v>827</v>
      </c>
      <c r="G10" s="322" t="s">
        <v>828</v>
      </c>
      <c r="H10" s="322" t="s">
        <v>829</v>
      </c>
      <c r="I10" s="322" t="s">
        <v>830</v>
      </c>
      <c r="J10" s="327" t="s">
        <v>831</v>
      </c>
      <c r="K10" s="322" t="s">
        <v>734</v>
      </c>
      <c r="L10" s="322" t="s">
        <v>735</v>
      </c>
      <c r="M10" s="328" t="s">
        <v>832</v>
      </c>
      <c r="N10" s="328" t="s">
        <v>833</v>
      </c>
      <c r="O10" s="322" t="s">
        <v>834</v>
      </c>
      <c r="P10" s="322" t="s">
        <v>500</v>
      </c>
      <c r="Q10" s="322" t="s">
        <v>835</v>
      </c>
      <c r="R10" s="322" t="s">
        <v>836</v>
      </c>
      <c r="S10" s="322" t="s">
        <v>837</v>
      </c>
    </row>
    <row r="11" spans="1:19">
      <c r="A11" s="322" t="s">
        <v>53</v>
      </c>
      <c r="B11" s="322" t="s">
        <v>54</v>
      </c>
      <c r="C11" s="322" t="s">
        <v>55</v>
      </c>
      <c r="D11" s="322" t="s">
        <v>56</v>
      </c>
      <c r="E11" s="322" t="s">
        <v>58</v>
      </c>
      <c r="F11" s="322" t="s">
        <v>59</v>
      </c>
      <c r="G11" s="322" t="s">
        <v>60</v>
      </c>
      <c r="H11" s="322" t="s">
        <v>61</v>
      </c>
      <c r="I11" s="322" t="s">
        <v>62</v>
      </c>
      <c r="J11" s="322" t="s">
        <v>64</v>
      </c>
      <c r="K11" s="322" t="s">
        <v>65</v>
      </c>
      <c r="L11" s="322" t="s">
        <v>66</v>
      </c>
      <c r="M11" s="322" t="s">
        <v>67</v>
      </c>
      <c r="N11" s="322" t="s">
        <v>749</v>
      </c>
      <c r="O11" s="322" t="s">
        <v>663</v>
      </c>
      <c r="P11" s="322" t="s">
        <v>752</v>
      </c>
      <c r="Q11" s="322" t="s">
        <v>753</v>
      </c>
      <c r="R11" s="322" t="s">
        <v>662</v>
      </c>
      <c r="S11" s="322" t="s">
        <v>659</v>
      </c>
    </row>
    <row r="12" spans="1:19" ht="13.5" thickBot="1">
      <c r="A12" s="322" t="s">
        <v>53</v>
      </c>
      <c r="B12" s="321" t="s">
        <v>4</v>
      </c>
      <c r="C12" s="323" t="s">
        <v>56</v>
      </c>
      <c r="D12" s="323" t="s">
        <v>53</v>
      </c>
      <c r="E12" s="323" t="s">
        <v>52</v>
      </c>
      <c r="F12" s="323" t="s">
        <v>55</v>
      </c>
      <c r="G12" s="323" t="s">
        <v>56</v>
      </c>
      <c r="H12" s="323" t="s">
        <v>52</v>
      </c>
      <c r="I12" s="323" t="s">
        <v>52</v>
      </c>
      <c r="J12" s="323" t="s">
        <v>52</v>
      </c>
      <c r="K12" s="323" t="s">
        <v>53</v>
      </c>
      <c r="L12" s="323" t="s">
        <v>55</v>
      </c>
      <c r="M12" s="323" t="s">
        <v>53</v>
      </c>
      <c r="N12" s="323" t="s">
        <v>55</v>
      </c>
      <c r="O12" s="323" t="s">
        <v>52</v>
      </c>
      <c r="P12" s="323" t="s">
        <v>52</v>
      </c>
      <c r="Q12" s="323" t="s">
        <v>52</v>
      </c>
      <c r="R12" s="323" t="s">
        <v>52</v>
      </c>
      <c r="S12" s="323" t="s">
        <v>56</v>
      </c>
    </row>
    <row r="13" spans="1:19" ht="13.5" thickBot="1">
      <c r="A13" s="322" t="s">
        <v>54</v>
      </c>
      <c r="B13" s="321" t="s">
        <v>111</v>
      </c>
      <c r="C13" s="323" t="s">
        <v>56</v>
      </c>
      <c r="D13" s="323" t="s">
        <v>54</v>
      </c>
      <c r="E13" s="323" t="s">
        <v>54</v>
      </c>
      <c r="F13" s="323" t="s">
        <v>52</v>
      </c>
      <c r="G13" s="323" t="s">
        <v>56</v>
      </c>
      <c r="H13" s="323" t="s">
        <v>52</v>
      </c>
      <c r="I13" s="323" t="s">
        <v>52</v>
      </c>
      <c r="J13" s="323" t="s">
        <v>52</v>
      </c>
      <c r="K13" s="323" t="s">
        <v>53</v>
      </c>
      <c r="L13" s="323" t="s">
        <v>55</v>
      </c>
      <c r="M13" s="323" t="s">
        <v>53</v>
      </c>
      <c r="N13" s="323" t="s">
        <v>55</v>
      </c>
      <c r="O13" s="323" t="s">
        <v>52</v>
      </c>
      <c r="P13" s="323" t="s">
        <v>52</v>
      </c>
      <c r="Q13" s="323" t="s">
        <v>52</v>
      </c>
      <c r="R13" s="323" t="s">
        <v>52</v>
      </c>
      <c r="S13" s="323" t="s">
        <v>56</v>
      </c>
    </row>
    <row r="14" spans="1:19" ht="13.5" thickBot="1">
      <c r="A14" s="322" t="s">
        <v>55</v>
      </c>
      <c r="B14" s="321" t="s">
        <v>112</v>
      </c>
      <c r="C14" s="323" t="s">
        <v>659</v>
      </c>
      <c r="D14" s="323" t="s">
        <v>62</v>
      </c>
      <c r="E14" s="323" t="s">
        <v>64</v>
      </c>
      <c r="F14" s="323" t="s">
        <v>52</v>
      </c>
      <c r="G14" s="323" t="s">
        <v>662</v>
      </c>
      <c r="H14" s="323" t="s">
        <v>53</v>
      </c>
      <c r="I14" s="323" t="s">
        <v>52</v>
      </c>
      <c r="J14" s="323" t="s">
        <v>52</v>
      </c>
      <c r="K14" s="323" t="s">
        <v>55</v>
      </c>
      <c r="L14" s="323" t="s">
        <v>752</v>
      </c>
      <c r="M14" s="323" t="s">
        <v>53</v>
      </c>
      <c r="N14" s="323" t="s">
        <v>663</v>
      </c>
      <c r="O14" s="323" t="s">
        <v>53</v>
      </c>
      <c r="P14" s="323" t="s">
        <v>54</v>
      </c>
      <c r="Q14" s="323" t="s">
        <v>52</v>
      </c>
      <c r="R14" s="323" t="s">
        <v>53</v>
      </c>
      <c r="S14" s="323" t="s">
        <v>662</v>
      </c>
    </row>
    <row r="15" spans="1:19" ht="13.5" thickBot="1">
      <c r="A15" s="322" t="s">
        <v>56</v>
      </c>
      <c r="B15" s="321" t="s">
        <v>113</v>
      </c>
      <c r="C15" s="323" t="s">
        <v>660</v>
      </c>
      <c r="D15" s="323" t="s">
        <v>771</v>
      </c>
      <c r="E15" s="323" t="s">
        <v>754</v>
      </c>
      <c r="F15" s="323" t="s">
        <v>53</v>
      </c>
      <c r="G15" s="323" t="s">
        <v>661</v>
      </c>
      <c r="H15" s="323" t="s">
        <v>66</v>
      </c>
      <c r="I15" s="323" t="s">
        <v>54</v>
      </c>
      <c r="J15" s="323" t="s">
        <v>65</v>
      </c>
      <c r="K15" s="323" t="s">
        <v>756</v>
      </c>
      <c r="L15" s="323" t="s">
        <v>661</v>
      </c>
      <c r="M15" s="323" t="s">
        <v>59</v>
      </c>
      <c r="N15" s="323" t="s">
        <v>755</v>
      </c>
      <c r="O15" s="323" t="s">
        <v>64</v>
      </c>
      <c r="P15" s="323" t="s">
        <v>64</v>
      </c>
      <c r="Q15" s="323" t="s">
        <v>53</v>
      </c>
      <c r="R15" s="323" t="s">
        <v>58</v>
      </c>
      <c r="S15" s="323" t="s">
        <v>781</v>
      </c>
    </row>
    <row r="16" spans="1:19" ht="13.5" thickBot="1">
      <c r="A16" s="322" t="s">
        <v>58</v>
      </c>
      <c r="B16" s="321" t="s">
        <v>114</v>
      </c>
      <c r="C16" s="323" t="s">
        <v>58</v>
      </c>
      <c r="D16" s="323" t="s">
        <v>56</v>
      </c>
      <c r="E16" s="323" t="s">
        <v>53</v>
      </c>
      <c r="F16" s="323" t="s">
        <v>52</v>
      </c>
      <c r="G16" s="323" t="s">
        <v>58</v>
      </c>
      <c r="H16" s="323" t="s">
        <v>52</v>
      </c>
      <c r="I16" s="323" t="s">
        <v>52</v>
      </c>
      <c r="J16" s="323" t="s">
        <v>52</v>
      </c>
      <c r="K16" s="323" t="s">
        <v>52</v>
      </c>
      <c r="L16" s="323" t="s">
        <v>58</v>
      </c>
      <c r="M16" s="323" t="s">
        <v>52</v>
      </c>
      <c r="N16" s="323" t="s">
        <v>58</v>
      </c>
      <c r="O16" s="323" t="s">
        <v>52</v>
      </c>
      <c r="P16" s="323" t="s">
        <v>52</v>
      </c>
      <c r="Q16" s="323" t="s">
        <v>52</v>
      </c>
      <c r="R16" s="323" t="s">
        <v>52</v>
      </c>
      <c r="S16" s="323" t="s">
        <v>58</v>
      </c>
    </row>
    <row r="17" spans="1:19" ht="13.5" thickBot="1">
      <c r="A17" s="322" t="s">
        <v>59</v>
      </c>
      <c r="B17" s="321" t="s">
        <v>115</v>
      </c>
      <c r="C17" s="323" t="s">
        <v>60</v>
      </c>
      <c r="D17" s="323" t="s">
        <v>54</v>
      </c>
      <c r="E17" s="323" t="s">
        <v>56</v>
      </c>
      <c r="F17" s="323" t="s">
        <v>53</v>
      </c>
      <c r="G17" s="323" t="s">
        <v>60</v>
      </c>
      <c r="H17" s="323" t="s">
        <v>52</v>
      </c>
      <c r="I17" s="323" t="s">
        <v>52</v>
      </c>
      <c r="J17" s="323" t="s">
        <v>52</v>
      </c>
      <c r="K17" s="323" t="s">
        <v>53</v>
      </c>
      <c r="L17" s="323" t="s">
        <v>59</v>
      </c>
      <c r="M17" s="323" t="s">
        <v>52</v>
      </c>
      <c r="N17" s="323" t="s">
        <v>60</v>
      </c>
      <c r="O17" s="323" t="s">
        <v>52</v>
      </c>
      <c r="P17" s="323" t="s">
        <v>52</v>
      </c>
      <c r="Q17" s="323" t="s">
        <v>52</v>
      </c>
      <c r="R17" s="323" t="s">
        <v>52</v>
      </c>
      <c r="S17" s="323" t="s">
        <v>60</v>
      </c>
    </row>
    <row r="18" spans="1:19" ht="13.5" thickBot="1">
      <c r="A18" s="322" t="s">
        <v>60</v>
      </c>
      <c r="B18" s="321" t="s">
        <v>45</v>
      </c>
      <c r="C18" s="323" t="s">
        <v>60</v>
      </c>
      <c r="D18" s="323" t="s">
        <v>56</v>
      </c>
      <c r="E18" s="323" t="s">
        <v>55</v>
      </c>
      <c r="F18" s="323" t="s">
        <v>52</v>
      </c>
      <c r="G18" s="323" t="s">
        <v>58</v>
      </c>
      <c r="H18" s="323" t="s">
        <v>54</v>
      </c>
      <c r="I18" s="323" t="s">
        <v>52</v>
      </c>
      <c r="J18" s="323" t="s">
        <v>52</v>
      </c>
      <c r="K18" s="323" t="s">
        <v>52</v>
      </c>
      <c r="L18" s="323" t="s">
        <v>60</v>
      </c>
      <c r="M18" s="323" t="s">
        <v>53</v>
      </c>
      <c r="N18" s="323" t="s">
        <v>56</v>
      </c>
      <c r="O18" s="323" t="s">
        <v>54</v>
      </c>
      <c r="P18" s="323" t="s">
        <v>52</v>
      </c>
      <c r="Q18" s="323" t="s">
        <v>52</v>
      </c>
      <c r="R18" s="323" t="s">
        <v>52</v>
      </c>
      <c r="S18" s="323" t="s">
        <v>60</v>
      </c>
    </row>
    <row r="19" spans="1:19" ht="13.5" thickBot="1">
      <c r="A19" s="322" t="s">
        <v>61</v>
      </c>
      <c r="B19" s="321" t="s">
        <v>116</v>
      </c>
      <c r="C19" s="323" t="s">
        <v>65</v>
      </c>
      <c r="D19" s="323" t="s">
        <v>56</v>
      </c>
      <c r="E19" s="323" t="s">
        <v>59</v>
      </c>
      <c r="F19" s="323" t="s">
        <v>53</v>
      </c>
      <c r="G19" s="323" t="s">
        <v>65</v>
      </c>
      <c r="H19" s="323" t="s">
        <v>52</v>
      </c>
      <c r="I19" s="323" t="s">
        <v>52</v>
      </c>
      <c r="J19" s="323" t="s">
        <v>52</v>
      </c>
      <c r="K19" s="323" t="s">
        <v>52</v>
      </c>
      <c r="L19" s="323" t="s">
        <v>65</v>
      </c>
      <c r="M19" s="323" t="s">
        <v>53</v>
      </c>
      <c r="N19" s="323" t="s">
        <v>61</v>
      </c>
      <c r="O19" s="323" t="s">
        <v>52</v>
      </c>
      <c r="P19" s="323" t="s">
        <v>54</v>
      </c>
      <c r="Q19" s="323" t="s">
        <v>52</v>
      </c>
      <c r="R19" s="323" t="s">
        <v>52</v>
      </c>
      <c r="S19" s="323" t="s">
        <v>65</v>
      </c>
    </row>
    <row r="20" spans="1:19" ht="13.5" thickBot="1">
      <c r="A20" s="322" t="s">
        <v>62</v>
      </c>
      <c r="B20" s="321" t="s">
        <v>130</v>
      </c>
      <c r="C20" s="323" t="s">
        <v>54</v>
      </c>
      <c r="D20" s="323" t="s">
        <v>52</v>
      </c>
      <c r="E20" s="323" t="s">
        <v>53</v>
      </c>
      <c r="F20" s="323" t="s">
        <v>53</v>
      </c>
      <c r="G20" s="323" t="s">
        <v>54</v>
      </c>
      <c r="H20" s="323" t="s">
        <v>52</v>
      </c>
      <c r="I20" s="323" t="s">
        <v>52</v>
      </c>
      <c r="J20" s="323" t="s">
        <v>52</v>
      </c>
      <c r="K20" s="323" t="s">
        <v>53</v>
      </c>
      <c r="L20" s="323" t="s">
        <v>53</v>
      </c>
      <c r="M20" s="323" t="s">
        <v>52</v>
      </c>
      <c r="N20" s="323" t="s">
        <v>54</v>
      </c>
      <c r="O20" s="323" t="s">
        <v>52</v>
      </c>
      <c r="P20" s="323" t="s">
        <v>52</v>
      </c>
      <c r="Q20" s="323" t="s">
        <v>52</v>
      </c>
      <c r="R20" s="323" t="s">
        <v>52</v>
      </c>
      <c r="S20" s="323" t="s">
        <v>54</v>
      </c>
    </row>
    <row r="21" spans="1:19" ht="13.5" thickBot="1">
      <c r="A21" s="322" t="s">
        <v>64</v>
      </c>
      <c r="B21" s="321" t="s">
        <v>117</v>
      </c>
      <c r="C21" s="323" t="s">
        <v>55</v>
      </c>
      <c r="D21" s="323" t="s">
        <v>54</v>
      </c>
      <c r="E21" s="323" t="s">
        <v>52</v>
      </c>
      <c r="F21" s="323" t="s">
        <v>53</v>
      </c>
      <c r="G21" s="323" t="s">
        <v>55</v>
      </c>
      <c r="H21" s="323" t="s">
        <v>52</v>
      </c>
      <c r="I21" s="323" t="s">
        <v>52</v>
      </c>
      <c r="J21" s="323" t="s">
        <v>52</v>
      </c>
      <c r="K21" s="323" t="s">
        <v>52</v>
      </c>
      <c r="L21" s="323" t="s">
        <v>55</v>
      </c>
      <c r="M21" s="323" t="s">
        <v>52</v>
      </c>
      <c r="N21" s="323" t="s">
        <v>55</v>
      </c>
      <c r="O21" s="323" t="s">
        <v>52</v>
      </c>
      <c r="P21" s="323" t="s">
        <v>52</v>
      </c>
      <c r="Q21" s="323" t="s">
        <v>52</v>
      </c>
      <c r="R21" s="323" t="s">
        <v>52</v>
      </c>
      <c r="S21" s="323" t="s">
        <v>55</v>
      </c>
    </row>
    <row r="22" spans="1:19" ht="13.5" thickBot="1">
      <c r="A22" s="322" t="s">
        <v>65</v>
      </c>
      <c r="B22" s="321" t="s">
        <v>118</v>
      </c>
      <c r="C22" s="323" t="s">
        <v>661</v>
      </c>
      <c r="D22" s="323" t="s">
        <v>665</v>
      </c>
      <c r="E22" s="323" t="s">
        <v>60</v>
      </c>
      <c r="F22" s="323" t="s">
        <v>54</v>
      </c>
      <c r="G22" s="323" t="s">
        <v>67</v>
      </c>
      <c r="H22" s="323" t="s">
        <v>55</v>
      </c>
      <c r="I22" s="323" t="s">
        <v>55</v>
      </c>
      <c r="J22" s="323" t="s">
        <v>66</v>
      </c>
      <c r="K22" s="323" t="s">
        <v>753</v>
      </c>
      <c r="L22" s="323" t="s">
        <v>749</v>
      </c>
      <c r="M22" s="323" t="s">
        <v>59</v>
      </c>
      <c r="N22" s="323" t="s">
        <v>659</v>
      </c>
      <c r="O22" s="323" t="s">
        <v>53</v>
      </c>
      <c r="P22" s="323" t="s">
        <v>56</v>
      </c>
      <c r="Q22" s="323" t="s">
        <v>53</v>
      </c>
      <c r="R22" s="323" t="s">
        <v>54</v>
      </c>
      <c r="S22" s="323" t="s">
        <v>755</v>
      </c>
    </row>
    <row r="23" spans="1:19" ht="13.5" thickBot="1">
      <c r="A23" s="322" t="s">
        <v>66</v>
      </c>
      <c r="B23" s="321" t="s">
        <v>119</v>
      </c>
      <c r="C23" s="323" t="s">
        <v>56</v>
      </c>
      <c r="D23" s="323" t="s">
        <v>53</v>
      </c>
      <c r="E23" s="323" t="s">
        <v>55</v>
      </c>
      <c r="F23" s="323" t="s">
        <v>52</v>
      </c>
      <c r="G23" s="323" t="s">
        <v>56</v>
      </c>
      <c r="H23" s="323" t="s">
        <v>52</v>
      </c>
      <c r="I23" s="323" t="s">
        <v>52</v>
      </c>
      <c r="J23" s="323" t="s">
        <v>52</v>
      </c>
      <c r="K23" s="323" t="s">
        <v>53</v>
      </c>
      <c r="L23" s="323" t="s">
        <v>55</v>
      </c>
      <c r="M23" s="323" t="s">
        <v>52</v>
      </c>
      <c r="N23" s="323" t="s">
        <v>56</v>
      </c>
      <c r="O23" s="323" t="s">
        <v>52</v>
      </c>
      <c r="P23" s="323" t="s">
        <v>52</v>
      </c>
      <c r="Q23" s="323" t="s">
        <v>52</v>
      </c>
      <c r="R23" s="323" t="s">
        <v>52</v>
      </c>
      <c r="S23" s="323" t="s">
        <v>56</v>
      </c>
    </row>
    <row r="24" spans="1:19" ht="13.5" thickBot="1">
      <c r="A24" s="322" t="s">
        <v>67</v>
      </c>
      <c r="B24" s="321" t="s">
        <v>120</v>
      </c>
      <c r="C24" s="323" t="s">
        <v>662</v>
      </c>
      <c r="D24" s="323" t="s">
        <v>64</v>
      </c>
      <c r="E24" s="323" t="s">
        <v>60</v>
      </c>
      <c r="F24" s="323" t="s">
        <v>53</v>
      </c>
      <c r="G24" s="323" t="s">
        <v>753</v>
      </c>
      <c r="H24" s="323" t="s">
        <v>52</v>
      </c>
      <c r="I24" s="323" t="s">
        <v>52</v>
      </c>
      <c r="J24" s="323" t="s">
        <v>53</v>
      </c>
      <c r="K24" s="323" t="s">
        <v>55</v>
      </c>
      <c r="L24" s="323" t="s">
        <v>663</v>
      </c>
      <c r="M24" s="323" t="s">
        <v>54</v>
      </c>
      <c r="N24" s="323" t="s">
        <v>64</v>
      </c>
      <c r="O24" s="323" t="s">
        <v>54</v>
      </c>
      <c r="P24" s="323" t="s">
        <v>56</v>
      </c>
      <c r="Q24" s="323" t="s">
        <v>52</v>
      </c>
      <c r="R24" s="323" t="s">
        <v>53</v>
      </c>
      <c r="S24" s="323" t="s">
        <v>753</v>
      </c>
    </row>
    <row r="25" spans="1:19" ht="13.5" thickBot="1">
      <c r="A25" s="322" t="s">
        <v>749</v>
      </c>
      <c r="B25" s="321" t="s">
        <v>121</v>
      </c>
      <c r="C25" s="323" t="s">
        <v>66</v>
      </c>
      <c r="D25" s="323" t="s">
        <v>64</v>
      </c>
      <c r="E25" s="323" t="s">
        <v>54</v>
      </c>
      <c r="F25" s="323" t="s">
        <v>52</v>
      </c>
      <c r="G25" s="323" t="s">
        <v>61</v>
      </c>
      <c r="H25" s="323" t="s">
        <v>53</v>
      </c>
      <c r="I25" s="323" t="s">
        <v>54</v>
      </c>
      <c r="J25" s="323" t="s">
        <v>53</v>
      </c>
      <c r="K25" s="323" t="s">
        <v>55</v>
      </c>
      <c r="L25" s="323" t="s">
        <v>62</v>
      </c>
      <c r="M25" s="323" t="s">
        <v>55</v>
      </c>
      <c r="N25" s="323" t="s">
        <v>60</v>
      </c>
      <c r="O25" s="323" t="s">
        <v>53</v>
      </c>
      <c r="P25" s="323" t="s">
        <v>53</v>
      </c>
      <c r="Q25" s="323" t="s">
        <v>52</v>
      </c>
      <c r="R25" s="323" t="s">
        <v>53</v>
      </c>
      <c r="S25" s="323" t="s">
        <v>65</v>
      </c>
    </row>
    <row r="26" spans="1:19" ht="13.5" thickBot="1">
      <c r="A26" s="322" t="s">
        <v>663</v>
      </c>
      <c r="B26" s="321" t="s">
        <v>122</v>
      </c>
      <c r="C26" s="323" t="s">
        <v>59</v>
      </c>
      <c r="D26" s="323" t="s">
        <v>55</v>
      </c>
      <c r="E26" s="323" t="s">
        <v>55</v>
      </c>
      <c r="F26" s="323" t="s">
        <v>52</v>
      </c>
      <c r="G26" s="323" t="s">
        <v>59</v>
      </c>
      <c r="H26" s="323" t="s">
        <v>52</v>
      </c>
      <c r="I26" s="323" t="s">
        <v>52</v>
      </c>
      <c r="J26" s="323" t="s">
        <v>52</v>
      </c>
      <c r="K26" s="323" t="s">
        <v>54</v>
      </c>
      <c r="L26" s="323" t="s">
        <v>56</v>
      </c>
      <c r="M26" s="323" t="s">
        <v>52</v>
      </c>
      <c r="N26" s="323" t="s">
        <v>58</v>
      </c>
      <c r="O26" s="323" t="s">
        <v>52</v>
      </c>
      <c r="P26" s="323" t="s">
        <v>53</v>
      </c>
      <c r="Q26" s="323" t="s">
        <v>52</v>
      </c>
      <c r="R26" s="323" t="s">
        <v>52</v>
      </c>
      <c r="S26" s="323" t="s">
        <v>59</v>
      </c>
    </row>
    <row r="27" spans="1:19" ht="13.5" thickBot="1">
      <c r="A27" s="322" t="s">
        <v>752</v>
      </c>
      <c r="B27" s="321" t="s">
        <v>46</v>
      </c>
      <c r="C27" s="323" t="s">
        <v>663</v>
      </c>
      <c r="D27" s="323" t="s">
        <v>58</v>
      </c>
      <c r="E27" s="323" t="s">
        <v>64</v>
      </c>
      <c r="F27" s="323" t="s">
        <v>52</v>
      </c>
      <c r="G27" s="323" t="s">
        <v>663</v>
      </c>
      <c r="H27" s="323" t="s">
        <v>52</v>
      </c>
      <c r="I27" s="323" t="s">
        <v>52</v>
      </c>
      <c r="J27" s="323" t="s">
        <v>52</v>
      </c>
      <c r="K27" s="323" t="s">
        <v>54</v>
      </c>
      <c r="L27" s="323" t="s">
        <v>67</v>
      </c>
      <c r="M27" s="323" t="s">
        <v>52</v>
      </c>
      <c r="N27" s="323" t="s">
        <v>749</v>
      </c>
      <c r="O27" s="323" t="s">
        <v>52</v>
      </c>
      <c r="P27" s="323" t="s">
        <v>53</v>
      </c>
      <c r="Q27" s="323" t="s">
        <v>52</v>
      </c>
      <c r="R27" s="323" t="s">
        <v>52</v>
      </c>
      <c r="S27" s="323" t="s">
        <v>663</v>
      </c>
    </row>
    <row r="28" spans="1:19" ht="13.5" thickBot="1">
      <c r="A28" s="322" t="s">
        <v>753</v>
      </c>
      <c r="B28" s="321" t="s">
        <v>123</v>
      </c>
      <c r="C28" s="323" t="s">
        <v>67</v>
      </c>
      <c r="D28" s="323" t="s">
        <v>61</v>
      </c>
      <c r="E28" s="323" t="s">
        <v>58</v>
      </c>
      <c r="F28" s="323" t="s">
        <v>52</v>
      </c>
      <c r="G28" s="323" t="s">
        <v>62</v>
      </c>
      <c r="H28" s="323" t="s">
        <v>56</v>
      </c>
      <c r="I28" s="323" t="s">
        <v>52</v>
      </c>
      <c r="J28" s="323" t="s">
        <v>52</v>
      </c>
      <c r="K28" s="323" t="s">
        <v>54</v>
      </c>
      <c r="L28" s="323" t="s">
        <v>65</v>
      </c>
      <c r="M28" s="323" t="s">
        <v>61</v>
      </c>
      <c r="N28" s="323" t="s">
        <v>56</v>
      </c>
      <c r="O28" s="323" t="s">
        <v>53</v>
      </c>
      <c r="P28" s="323" t="s">
        <v>52</v>
      </c>
      <c r="Q28" s="323" t="s">
        <v>52</v>
      </c>
      <c r="R28" s="323" t="s">
        <v>52</v>
      </c>
      <c r="S28" s="323" t="s">
        <v>67</v>
      </c>
    </row>
    <row r="29" spans="1:19" ht="16.5" customHeight="1" thickBot="1">
      <c r="A29" s="322" t="s">
        <v>662</v>
      </c>
      <c r="B29" s="321" t="s">
        <v>124</v>
      </c>
      <c r="C29" s="323" t="s">
        <v>663</v>
      </c>
      <c r="D29" s="323" t="s">
        <v>64</v>
      </c>
      <c r="E29" s="323" t="s">
        <v>58</v>
      </c>
      <c r="F29" s="323" t="s">
        <v>52</v>
      </c>
      <c r="G29" s="323" t="s">
        <v>67</v>
      </c>
      <c r="H29" s="323" t="s">
        <v>53</v>
      </c>
      <c r="I29" s="323" t="s">
        <v>53</v>
      </c>
      <c r="J29" s="323" t="s">
        <v>52</v>
      </c>
      <c r="K29" s="323" t="s">
        <v>55</v>
      </c>
      <c r="L29" s="323" t="s">
        <v>66</v>
      </c>
      <c r="M29" s="323" t="s">
        <v>53</v>
      </c>
      <c r="N29" s="323" t="s">
        <v>66</v>
      </c>
      <c r="O29" s="323" t="s">
        <v>52</v>
      </c>
      <c r="P29" s="323" t="s">
        <v>54</v>
      </c>
      <c r="Q29" s="323" t="s">
        <v>52</v>
      </c>
      <c r="R29" s="323" t="s">
        <v>52</v>
      </c>
      <c r="S29" s="323" t="s">
        <v>663</v>
      </c>
    </row>
    <row r="30" spans="1:19" ht="13.5" thickBot="1">
      <c r="A30" s="322" t="s">
        <v>659</v>
      </c>
      <c r="B30" s="321" t="s">
        <v>125</v>
      </c>
      <c r="C30" s="323" t="s">
        <v>662</v>
      </c>
      <c r="D30" s="323" t="s">
        <v>58</v>
      </c>
      <c r="E30" s="323" t="s">
        <v>60</v>
      </c>
      <c r="F30" s="323" t="s">
        <v>59</v>
      </c>
      <c r="G30" s="323" t="s">
        <v>753</v>
      </c>
      <c r="H30" s="323" t="s">
        <v>53</v>
      </c>
      <c r="I30" s="323" t="s">
        <v>52</v>
      </c>
      <c r="J30" s="323" t="s">
        <v>52</v>
      </c>
      <c r="K30" s="323" t="s">
        <v>55</v>
      </c>
      <c r="L30" s="323" t="s">
        <v>663</v>
      </c>
      <c r="M30" s="323" t="s">
        <v>53</v>
      </c>
      <c r="N30" s="323" t="s">
        <v>752</v>
      </c>
      <c r="O30" s="323" t="s">
        <v>52</v>
      </c>
      <c r="P30" s="323" t="s">
        <v>53</v>
      </c>
      <c r="Q30" s="323" t="s">
        <v>52</v>
      </c>
      <c r="R30" s="323" t="s">
        <v>52</v>
      </c>
      <c r="S30" s="323" t="s">
        <v>662</v>
      </c>
    </row>
    <row r="31" spans="1:19" ht="13.5" thickBot="1">
      <c r="A31" s="322" t="s">
        <v>754</v>
      </c>
      <c r="B31" s="321" t="s">
        <v>47</v>
      </c>
      <c r="C31" s="323" t="s">
        <v>664</v>
      </c>
      <c r="D31" s="323" t="s">
        <v>749</v>
      </c>
      <c r="E31" s="323" t="s">
        <v>64</v>
      </c>
      <c r="F31" s="323" t="s">
        <v>66</v>
      </c>
      <c r="G31" s="323" t="s">
        <v>779</v>
      </c>
      <c r="H31" s="323" t="s">
        <v>55</v>
      </c>
      <c r="I31" s="323" t="s">
        <v>53</v>
      </c>
      <c r="J31" s="323" t="s">
        <v>52</v>
      </c>
      <c r="K31" s="323" t="s">
        <v>58</v>
      </c>
      <c r="L31" s="323" t="s">
        <v>661</v>
      </c>
      <c r="M31" s="323" t="s">
        <v>55</v>
      </c>
      <c r="N31" s="323" t="s">
        <v>755</v>
      </c>
      <c r="O31" s="323" t="s">
        <v>53</v>
      </c>
      <c r="P31" s="323" t="s">
        <v>54</v>
      </c>
      <c r="Q31" s="323" t="s">
        <v>53</v>
      </c>
      <c r="R31" s="323" t="s">
        <v>53</v>
      </c>
      <c r="S31" s="323" t="s">
        <v>771</v>
      </c>
    </row>
    <row r="32" spans="1:19" ht="13.5" thickBot="1">
      <c r="A32" s="322" t="s">
        <v>744</v>
      </c>
      <c r="B32" s="321" t="s">
        <v>126</v>
      </c>
      <c r="C32" s="323" t="s">
        <v>665</v>
      </c>
      <c r="D32" s="323" t="s">
        <v>59</v>
      </c>
      <c r="E32" s="323" t="s">
        <v>66</v>
      </c>
      <c r="F32" s="323" t="s">
        <v>56</v>
      </c>
      <c r="G32" s="323" t="s">
        <v>665</v>
      </c>
      <c r="H32" s="323" t="s">
        <v>52</v>
      </c>
      <c r="I32" s="323" t="s">
        <v>52</v>
      </c>
      <c r="J32" s="323" t="s">
        <v>52</v>
      </c>
      <c r="K32" s="323" t="s">
        <v>61</v>
      </c>
      <c r="L32" s="323" t="s">
        <v>749</v>
      </c>
      <c r="M32" s="323" t="s">
        <v>54</v>
      </c>
      <c r="N32" s="323" t="s">
        <v>753</v>
      </c>
      <c r="O32" s="323" t="s">
        <v>52</v>
      </c>
      <c r="P32" s="323" t="s">
        <v>55</v>
      </c>
      <c r="Q32" s="323" t="s">
        <v>52</v>
      </c>
      <c r="R32" s="323" t="s">
        <v>54</v>
      </c>
      <c r="S32" s="323" t="s">
        <v>754</v>
      </c>
    </row>
    <row r="33" spans="1:19" ht="13.5" thickBot="1">
      <c r="A33" s="322" t="s">
        <v>665</v>
      </c>
      <c r="B33" s="321" t="s">
        <v>127</v>
      </c>
      <c r="C33" s="323" t="s">
        <v>659</v>
      </c>
      <c r="D33" s="323" t="s">
        <v>66</v>
      </c>
      <c r="E33" s="323" t="s">
        <v>59</v>
      </c>
      <c r="F33" s="323" t="s">
        <v>53</v>
      </c>
      <c r="G33" s="323" t="s">
        <v>659</v>
      </c>
      <c r="H33" s="323" t="s">
        <v>52</v>
      </c>
      <c r="I33" s="323" t="s">
        <v>52</v>
      </c>
      <c r="J33" s="323" t="s">
        <v>52</v>
      </c>
      <c r="K33" s="323" t="s">
        <v>56</v>
      </c>
      <c r="L33" s="323" t="s">
        <v>663</v>
      </c>
      <c r="M33" s="323" t="s">
        <v>53</v>
      </c>
      <c r="N33" s="323" t="s">
        <v>67</v>
      </c>
      <c r="O33" s="323" t="s">
        <v>53</v>
      </c>
      <c r="P33" s="323" t="s">
        <v>55</v>
      </c>
      <c r="Q33" s="323" t="s">
        <v>53</v>
      </c>
      <c r="R33" s="323" t="s">
        <v>52</v>
      </c>
      <c r="S33" s="323" t="s">
        <v>659</v>
      </c>
    </row>
    <row r="34" spans="1:19" ht="13.5" thickBot="1">
      <c r="A34" s="322" t="s">
        <v>740</v>
      </c>
      <c r="B34" s="321" t="s">
        <v>128</v>
      </c>
      <c r="C34" s="323" t="s">
        <v>62</v>
      </c>
      <c r="D34" s="323" t="s">
        <v>60</v>
      </c>
      <c r="E34" s="323" t="s">
        <v>54</v>
      </c>
      <c r="F34" s="323" t="s">
        <v>52</v>
      </c>
      <c r="G34" s="323" t="s">
        <v>59</v>
      </c>
      <c r="H34" s="323" t="s">
        <v>54</v>
      </c>
      <c r="I34" s="323" t="s">
        <v>53</v>
      </c>
      <c r="J34" s="323" t="s">
        <v>52</v>
      </c>
      <c r="K34" s="323" t="s">
        <v>56</v>
      </c>
      <c r="L34" s="323" t="s">
        <v>58</v>
      </c>
      <c r="M34" s="323" t="s">
        <v>59</v>
      </c>
      <c r="N34" s="323" t="s">
        <v>53</v>
      </c>
      <c r="O34" s="323" t="s">
        <v>52</v>
      </c>
      <c r="P34" s="323" t="s">
        <v>54</v>
      </c>
      <c r="Q34" s="323" t="s">
        <v>52</v>
      </c>
      <c r="R34" s="323" t="s">
        <v>52</v>
      </c>
      <c r="S34" s="323" t="s">
        <v>62</v>
      </c>
    </row>
    <row r="35" spans="1:19" ht="13.5" thickBot="1">
      <c r="A35" s="322" t="s">
        <v>666</v>
      </c>
      <c r="B35" s="321" t="s">
        <v>48</v>
      </c>
      <c r="C35" s="323" t="s">
        <v>666</v>
      </c>
      <c r="D35" s="323" t="s">
        <v>62</v>
      </c>
      <c r="E35" s="323" t="s">
        <v>663</v>
      </c>
      <c r="F35" s="323" t="s">
        <v>52</v>
      </c>
      <c r="G35" s="323" t="s">
        <v>744</v>
      </c>
      <c r="H35" s="323" t="s">
        <v>55</v>
      </c>
      <c r="I35" s="323" t="s">
        <v>52</v>
      </c>
      <c r="J35" s="323" t="s">
        <v>52</v>
      </c>
      <c r="K35" s="323" t="s">
        <v>56</v>
      </c>
      <c r="L35" s="323" t="s">
        <v>754</v>
      </c>
      <c r="M35" s="323" t="s">
        <v>56</v>
      </c>
      <c r="N35" s="323" t="s">
        <v>65</v>
      </c>
      <c r="O35" s="323" t="s">
        <v>52</v>
      </c>
      <c r="P35" s="323" t="s">
        <v>60</v>
      </c>
      <c r="Q35" s="323" t="s">
        <v>54</v>
      </c>
      <c r="R35" s="323" t="s">
        <v>52</v>
      </c>
      <c r="S35" s="323" t="s">
        <v>666</v>
      </c>
    </row>
    <row r="36" spans="1:19" ht="13.5" thickBot="1">
      <c r="A36" s="322" t="s">
        <v>756</v>
      </c>
      <c r="B36" s="321" t="s">
        <v>129</v>
      </c>
      <c r="C36" s="323" t="s">
        <v>59</v>
      </c>
      <c r="D36" s="323" t="s">
        <v>55</v>
      </c>
      <c r="E36" s="323" t="s">
        <v>55</v>
      </c>
      <c r="F36" s="323" t="s">
        <v>52</v>
      </c>
      <c r="G36" s="323" t="s">
        <v>59</v>
      </c>
      <c r="H36" s="323" t="s">
        <v>52</v>
      </c>
      <c r="I36" s="323" t="s">
        <v>52</v>
      </c>
      <c r="J36" s="323" t="s">
        <v>52</v>
      </c>
      <c r="K36" s="323" t="s">
        <v>54</v>
      </c>
      <c r="L36" s="323" t="s">
        <v>56</v>
      </c>
      <c r="M36" s="323" t="s">
        <v>56</v>
      </c>
      <c r="N36" s="323" t="s">
        <v>53</v>
      </c>
      <c r="O36" s="323" t="s">
        <v>52</v>
      </c>
      <c r="P36" s="323" t="s">
        <v>53</v>
      </c>
      <c r="Q36" s="323" t="s">
        <v>52</v>
      </c>
      <c r="R36" s="323" t="s">
        <v>52</v>
      </c>
      <c r="S36" s="323" t="s">
        <v>59</v>
      </c>
    </row>
    <row r="37" spans="1:19">
      <c r="A37" s="1067" t="s">
        <v>2</v>
      </c>
      <c r="B37" s="1067"/>
      <c r="C37" s="323" t="s">
        <v>667</v>
      </c>
      <c r="D37" s="323" t="s">
        <v>804</v>
      </c>
      <c r="E37" s="323" t="s">
        <v>838</v>
      </c>
      <c r="F37" s="323" t="s">
        <v>839</v>
      </c>
      <c r="G37" s="323" t="s">
        <v>840</v>
      </c>
      <c r="H37" s="323" t="s">
        <v>776</v>
      </c>
      <c r="I37" s="323" t="s">
        <v>64</v>
      </c>
      <c r="J37" s="323" t="s">
        <v>756</v>
      </c>
      <c r="K37" s="323" t="s">
        <v>802</v>
      </c>
      <c r="L37" s="323" t="s">
        <v>841</v>
      </c>
      <c r="M37" s="323" t="s">
        <v>786</v>
      </c>
      <c r="N37" s="323" t="s">
        <v>842</v>
      </c>
      <c r="O37" s="323" t="s">
        <v>754</v>
      </c>
      <c r="P37" s="323" t="s">
        <v>750</v>
      </c>
      <c r="Q37" s="323" t="s">
        <v>59</v>
      </c>
      <c r="R37" s="323" t="s">
        <v>67</v>
      </c>
      <c r="S37" s="323" t="s">
        <v>843</v>
      </c>
    </row>
  </sheetData>
  <mergeCells count="9">
    <mergeCell ref="A37:B37"/>
    <mergeCell ref="A8:A10"/>
    <mergeCell ref="B8:B10"/>
    <mergeCell ref="C8:S8"/>
    <mergeCell ref="C9:F9"/>
    <mergeCell ref="G9:J9"/>
    <mergeCell ref="K9:L9"/>
    <mergeCell ref="M9:Q9"/>
    <mergeCell ref="R9:S9"/>
  </mergeCells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>
  <dimension ref="A1:I442"/>
  <sheetViews>
    <sheetView topLeftCell="A10" workbookViewId="0">
      <selection activeCell="A2" sqref="A2"/>
    </sheetView>
  </sheetViews>
  <sheetFormatPr defaultRowHeight="15"/>
  <cols>
    <col min="1" max="1" width="26" customWidth="1"/>
    <col min="2" max="2" width="31" customWidth="1"/>
    <col min="3" max="3" width="32.7109375" customWidth="1"/>
    <col min="4" max="4" width="41.42578125" customWidth="1"/>
    <col min="5" max="5" width="37.28515625" customWidth="1"/>
  </cols>
  <sheetData>
    <row r="1" spans="1:1">
      <c r="A1" t="s">
        <v>2033</v>
      </c>
    </row>
    <row r="3" spans="1:1">
      <c r="A3" t="s">
        <v>1743</v>
      </c>
    </row>
    <row r="4" spans="1:1">
      <c r="A4" t="s">
        <v>1744</v>
      </c>
    </row>
    <row r="5" spans="1:1">
      <c r="A5" t="s">
        <v>1745</v>
      </c>
    </row>
    <row r="6" spans="1:1">
      <c r="A6" t="s">
        <v>1746</v>
      </c>
    </row>
    <row r="7" spans="1:1">
      <c r="A7" t="s">
        <v>1747</v>
      </c>
    </row>
    <row r="8" spans="1:1">
      <c r="A8" t="s">
        <v>1748</v>
      </c>
    </row>
    <row r="9" spans="1:1">
      <c r="A9" t="s">
        <v>1749</v>
      </c>
    </row>
    <row r="10" spans="1:1">
      <c r="A10" t="s">
        <v>1750</v>
      </c>
    </row>
    <row r="11" spans="1:1">
      <c r="A11" t="s">
        <v>1751</v>
      </c>
    </row>
    <row r="12" spans="1:1">
      <c r="A12" t="s">
        <v>1752</v>
      </c>
    </row>
    <row r="13" spans="1:1">
      <c r="A13" t="s">
        <v>1753</v>
      </c>
    </row>
    <row r="14" spans="1:1">
      <c r="A14" t="s">
        <v>1754</v>
      </c>
    </row>
    <row r="16" spans="1:1">
      <c r="A16" s="738" t="s">
        <v>1755</v>
      </c>
    </row>
    <row r="17" spans="1:4">
      <c r="A17" s="738" t="s">
        <v>1756</v>
      </c>
    </row>
    <row r="18" spans="1:4">
      <c r="A18" s="739" t="s">
        <v>1757</v>
      </c>
    </row>
    <row r="19" spans="1:4" ht="15.75" thickBot="1">
      <c r="A19" s="739"/>
    </row>
    <row r="20" spans="1:4" ht="15.75" thickTop="1">
      <c r="A20" s="1085" t="s">
        <v>1</v>
      </c>
      <c r="B20" s="1088" t="s">
        <v>1012</v>
      </c>
      <c r="C20" s="740" t="s">
        <v>990</v>
      </c>
      <c r="D20" s="743" t="s">
        <v>1759</v>
      </c>
    </row>
    <row r="21" spans="1:4">
      <c r="A21" s="1086"/>
      <c r="B21" s="1089"/>
      <c r="C21" s="741" t="s">
        <v>1758</v>
      </c>
      <c r="D21" s="744" t="s">
        <v>1760</v>
      </c>
    </row>
    <row r="22" spans="1:4" ht="15.75" thickBot="1">
      <c r="A22" s="1087"/>
      <c r="B22" s="1090"/>
      <c r="C22" s="742"/>
      <c r="D22" s="745" t="s">
        <v>1761</v>
      </c>
    </row>
    <row r="23" spans="1:4" ht="15.75" thickBot="1">
      <c r="A23" s="746" t="s">
        <v>4</v>
      </c>
      <c r="B23" s="803">
        <v>1</v>
      </c>
      <c r="C23" s="803">
        <v>44</v>
      </c>
      <c r="D23" s="804">
        <v>0</v>
      </c>
    </row>
    <row r="24" spans="1:4" ht="15.75" thickBot="1">
      <c r="A24" s="746" t="s">
        <v>111</v>
      </c>
      <c r="B24" s="803">
        <v>3</v>
      </c>
      <c r="C24" s="803">
        <v>109</v>
      </c>
      <c r="D24" s="804">
        <v>0</v>
      </c>
    </row>
    <row r="25" spans="1:4" ht="15.75" thickBot="1">
      <c r="A25" s="746" t="s">
        <v>112</v>
      </c>
      <c r="B25" s="803">
        <v>2</v>
      </c>
      <c r="C25" s="803">
        <v>73</v>
      </c>
      <c r="D25" s="804">
        <v>0</v>
      </c>
    </row>
    <row r="26" spans="1:4" ht="15.75" thickBot="1">
      <c r="A26" s="746" t="s">
        <v>113</v>
      </c>
      <c r="B26" s="803">
        <v>3</v>
      </c>
      <c r="C26" s="803">
        <v>106</v>
      </c>
      <c r="D26" s="804">
        <v>5</v>
      </c>
    </row>
    <row r="27" spans="1:4" ht="15.75" thickBot="1">
      <c r="A27" s="746" t="s">
        <v>114</v>
      </c>
      <c r="B27" s="803">
        <v>2</v>
      </c>
      <c r="C27" s="803">
        <v>74</v>
      </c>
      <c r="D27" s="804">
        <v>2</v>
      </c>
    </row>
    <row r="28" spans="1:4" ht="15.75" thickBot="1">
      <c r="A28" s="746" t="s">
        <v>115</v>
      </c>
      <c r="B28" s="803">
        <v>3</v>
      </c>
      <c r="C28" s="803">
        <v>126</v>
      </c>
      <c r="D28" s="804">
        <v>3</v>
      </c>
    </row>
    <row r="29" spans="1:4" ht="15.75" thickBot="1">
      <c r="A29" s="746" t="s">
        <v>1762</v>
      </c>
      <c r="B29" s="803">
        <v>2</v>
      </c>
      <c r="C29" s="803">
        <v>70</v>
      </c>
      <c r="D29" s="804">
        <v>3</v>
      </c>
    </row>
    <row r="30" spans="1:4" ht="15.75" thickBot="1">
      <c r="A30" s="746" t="s">
        <v>116</v>
      </c>
      <c r="B30" s="803">
        <v>3</v>
      </c>
      <c r="C30" s="803">
        <v>100</v>
      </c>
      <c r="D30" s="804">
        <v>0</v>
      </c>
    </row>
    <row r="31" spans="1:4" ht="15.75" thickBot="1">
      <c r="A31" s="746" t="s">
        <v>130</v>
      </c>
      <c r="B31" s="803">
        <v>2</v>
      </c>
      <c r="C31" s="803">
        <v>72</v>
      </c>
      <c r="D31" s="804">
        <v>0</v>
      </c>
    </row>
    <row r="32" spans="1:4" ht="15.75" thickBot="1">
      <c r="A32" s="746" t="s">
        <v>117</v>
      </c>
      <c r="B32" s="803">
        <v>3</v>
      </c>
      <c r="C32" s="803">
        <v>122</v>
      </c>
      <c r="D32" s="804">
        <v>4</v>
      </c>
    </row>
    <row r="33" spans="1:4" ht="15.75" thickBot="1">
      <c r="A33" s="746" t="s">
        <v>118</v>
      </c>
      <c r="B33" s="803">
        <v>4</v>
      </c>
      <c r="C33" s="803">
        <v>122</v>
      </c>
      <c r="D33" s="804">
        <v>1</v>
      </c>
    </row>
    <row r="34" spans="1:4" ht="15.75" thickBot="1">
      <c r="A34" s="746" t="s">
        <v>119</v>
      </c>
      <c r="B34" s="803">
        <v>1</v>
      </c>
      <c r="C34" s="803">
        <v>69</v>
      </c>
      <c r="D34" s="804">
        <v>0</v>
      </c>
    </row>
    <row r="35" spans="1:4" ht="15.75" thickBot="1">
      <c r="A35" s="746" t="s">
        <v>120</v>
      </c>
      <c r="B35" s="803">
        <v>3</v>
      </c>
      <c r="C35" s="803">
        <v>123</v>
      </c>
      <c r="D35" s="804">
        <v>3</v>
      </c>
    </row>
    <row r="36" spans="1:4" ht="15.75" thickBot="1">
      <c r="A36" s="746" t="s">
        <v>121</v>
      </c>
      <c r="B36" s="803">
        <v>2</v>
      </c>
      <c r="C36" s="803">
        <v>59</v>
      </c>
      <c r="D36" s="804">
        <v>2</v>
      </c>
    </row>
    <row r="37" spans="1:4" ht="15.75" thickBot="1">
      <c r="A37" s="746" t="s">
        <v>122</v>
      </c>
      <c r="B37" s="803">
        <v>2</v>
      </c>
      <c r="C37" s="803">
        <v>66</v>
      </c>
      <c r="D37" s="804">
        <v>1</v>
      </c>
    </row>
    <row r="38" spans="1:4" ht="15.75" thickBot="1">
      <c r="A38" s="746" t="s">
        <v>1763</v>
      </c>
      <c r="B38" s="803">
        <v>1</v>
      </c>
      <c r="C38" s="803">
        <v>44</v>
      </c>
      <c r="D38" s="804">
        <v>4</v>
      </c>
    </row>
    <row r="39" spans="1:4" ht="15.75" thickBot="1">
      <c r="A39" s="746" t="s">
        <v>123</v>
      </c>
      <c r="B39" s="803">
        <v>4</v>
      </c>
      <c r="C39" s="803">
        <v>142</v>
      </c>
      <c r="D39" s="804">
        <v>0</v>
      </c>
    </row>
    <row r="40" spans="1:4" ht="15.75" thickBot="1">
      <c r="A40" s="746" t="s">
        <v>124</v>
      </c>
      <c r="B40" s="803">
        <v>2</v>
      </c>
      <c r="C40" s="803">
        <v>87</v>
      </c>
      <c r="D40" s="804">
        <v>1</v>
      </c>
    </row>
    <row r="41" spans="1:4" ht="15.75" thickBot="1">
      <c r="A41" s="746" t="s">
        <v>125</v>
      </c>
      <c r="B41" s="803">
        <v>8</v>
      </c>
      <c r="C41" s="803">
        <v>280</v>
      </c>
      <c r="D41" s="804">
        <v>7</v>
      </c>
    </row>
    <row r="42" spans="1:4" ht="15.75" thickBot="1">
      <c r="A42" s="746" t="s">
        <v>1764</v>
      </c>
      <c r="B42" s="803">
        <v>1</v>
      </c>
      <c r="C42" s="803">
        <v>55</v>
      </c>
      <c r="D42" s="804">
        <v>18</v>
      </c>
    </row>
    <row r="43" spans="1:4" ht="15.75" thickBot="1">
      <c r="A43" s="746" t="s">
        <v>126</v>
      </c>
      <c r="B43" s="803">
        <v>2</v>
      </c>
      <c r="C43" s="803">
        <v>67</v>
      </c>
      <c r="D43" s="804">
        <v>0</v>
      </c>
    </row>
    <row r="44" spans="1:4" ht="15.75" thickBot="1">
      <c r="A44" s="746" t="s">
        <v>127</v>
      </c>
      <c r="B44" s="803">
        <v>4</v>
      </c>
      <c r="C44" s="803">
        <v>153</v>
      </c>
      <c r="D44" s="804">
        <v>3</v>
      </c>
    </row>
    <row r="45" spans="1:4" ht="15.75" thickBot="1">
      <c r="A45" s="746" t="s">
        <v>128</v>
      </c>
      <c r="B45" s="803">
        <v>2</v>
      </c>
      <c r="C45" s="803">
        <v>78</v>
      </c>
      <c r="D45" s="804">
        <v>2</v>
      </c>
    </row>
    <row r="46" spans="1:4" ht="15.75" thickBot="1">
      <c r="A46" s="746" t="s">
        <v>1765</v>
      </c>
      <c r="B46" s="803">
        <v>1</v>
      </c>
      <c r="C46" s="803">
        <v>56</v>
      </c>
      <c r="D46" s="804">
        <v>4</v>
      </c>
    </row>
    <row r="47" spans="1:4" ht="15.75" thickBot="1">
      <c r="A47" s="746" t="s">
        <v>129</v>
      </c>
      <c r="B47" s="803">
        <v>3</v>
      </c>
      <c r="C47" s="803">
        <v>109</v>
      </c>
      <c r="D47" s="804">
        <v>1</v>
      </c>
    </row>
    <row r="48" spans="1:4" ht="15.75" thickBot="1">
      <c r="A48" s="747" t="s">
        <v>1766</v>
      </c>
      <c r="B48" s="805">
        <v>64</v>
      </c>
      <c r="C48" s="806">
        <v>2406</v>
      </c>
      <c r="D48" s="807">
        <v>64</v>
      </c>
    </row>
    <row r="49" spans="1:3" ht="15.75" thickTop="1"/>
    <row r="50" spans="1:3">
      <c r="A50" s="739"/>
    </row>
    <row r="51" spans="1:3">
      <c r="A51" s="224" t="s">
        <v>1767</v>
      </c>
    </row>
    <row r="52" spans="1:3">
      <c r="A52" s="748"/>
    </row>
    <row r="53" spans="1:3">
      <c r="A53" s="739" t="s">
        <v>1768</v>
      </c>
    </row>
    <row r="54" spans="1:3">
      <c r="A54" s="739" t="s">
        <v>1769</v>
      </c>
    </row>
    <row r="55" spans="1:3">
      <c r="A55" s="749" t="s">
        <v>1770</v>
      </c>
    </row>
    <row r="56" spans="1:3">
      <c r="A56" s="749" t="s">
        <v>1771</v>
      </c>
    </row>
    <row r="57" spans="1:3">
      <c r="A57" s="749" t="s">
        <v>1772</v>
      </c>
    </row>
    <row r="59" spans="1:3">
      <c r="A59" s="739"/>
    </row>
    <row r="60" spans="1:3">
      <c r="A60" s="738" t="s">
        <v>1773</v>
      </c>
    </row>
    <row r="61" spans="1:3">
      <c r="A61" s="738" t="s">
        <v>1774</v>
      </c>
    </row>
    <row r="62" spans="1:3">
      <c r="A62" s="750" t="s">
        <v>1775</v>
      </c>
    </row>
    <row r="63" spans="1:3" ht="15.75" thickBot="1">
      <c r="A63" s="739"/>
    </row>
    <row r="64" spans="1:3" ht="15.75" thickTop="1">
      <c r="A64" s="1091" t="s">
        <v>1</v>
      </c>
      <c r="B64" s="1093" t="s">
        <v>1012</v>
      </c>
      <c r="C64" s="751" t="s">
        <v>990</v>
      </c>
    </row>
    <row r="65" spans="1:3" ht="15.75" thickBot="1">
      <c r="A65" s="1092"/>
      <c r="B65" s="1094"/>
      <c r="C65" s="752" t="s">
        <v>1758</v>
      </c>
    </row>
    <row r="66" spans="1:3" ht="15.75" thickBot="1">
      <c r="A66" s="753" t="s">
        <v>4</v>
      </c>
      <c r="B66" s="754">
        <v>1</v>
      </c>
      <c r="C66" s="755">
        <v>146</v>
      </c>
    </row>
    <row r="67" spans="1:3" ht="15.75" thickBot="1">
      <c r="A67" s="753" t="s">
        <v>111</v>
      </c>
      <c r="B67" s="754">
        <v>2</v>
      </c>
      <c r="C67" s="755">
        <v>96</v>
      </c>
    </row>
    <row r="68" spans="1:3" ht="15.75" thickBot="1">
      <c r="A68" s="753" t="s">
        <v>112</v>
      </c>
      <c r="B68" s="754">
        <v>2</v>
      </c>
      <c r="C68" s="755">
        <v>275</v>
      </c>
    </row>
    <row r="69" spans="1:3" ht="15.75" thickBot="1">
      <c r="A69" s="753" t="s">
        <v>113</v>
      </c>
      <c r="B69" s="754">
        <v>4</v>
      </c>
      <c r="C69" s="755">
        <v>383</v>
      </c>
    </row>
    <row r="70" spans="1:3" ht="15.75" thickBot="1">
      <c r="A70" s="753" t="s">
        <v>114</v>
      </c>
      <c r="B70" s="754">
        <v>1</v>
      </c>
      <c r="C70" s="755">
        <v>250</v>
      </c>
    </row>
    <row r="71" spans="1:3" ht="15.75" thickBot="1">
      <c r="A71" s="753" t="s">
        <v>115</v>
      </c>
      <c r="B71" s="754">
        <v>0</v>
      </c>
      <c r="C71" s="755">
        <v>0</v>
      </c>
    </row>
    <row r="72" spans="1:3" ht="15.75" thickBot="1">
      <c r="A72" s="753" t="s">
        <v>1762</v>
      </c>
      <c r="B72" s="754">
        <v>2</v>
      </c>
      <c r="C72" s="755">
        <v>67</v>
      </c>
    </row>
    <row r="73" spans="1:3" ht="15.75" thickBot="1">
      <c r="A73" s="753" t="s">
        <v>116</v>
      </c>
      <c r="B73" s="754">
        <v>2</v>
      </c>
      <c r="C73" s="755">
        <v>188</v>
      </c>
    </row>
    <row r="74" spans="1:3" ht="15.75" thickBot="1">
      <c r="A74" s="753" t="s">
        <v>130</v>
      </c>
      <c r="B74" s="754">
        <v>0</v>
      </c>
      <c r="C74" s="755">
        <v>0</v>
      </c>
    </row>
    <row r="75" spans="1:3" ht="15.75" thickBot="1">
      <c r="A75" s="753" t="s">
        <v>117</v>
      </c>
      <c r="B75" s="754">
        <v>2</v>
      </c>
      <c r="C75" s="755">
        <v>103</v>
      </c>
    </row>
    <row r="76" spans="1:3" ht="15.75" thickBot="1">
      <c r="A76" s="753" t="s">
        <v>118</v>
      </c>
      <c r="B76" s="754">
        <v>3</v>
      </c>
      <c r="C76" s="755">
        <v>365</v>
      </c>
    </row>
    <row r="77" spans="1:3" ht="15.75" thickBot="1">
      <c r="A77" s="753" t="s">
        <v>119</v>
      </c>
      <c r="B77" s="754">
        <v>0</v>
      </c>
      <c r="C77" s="755">
        <v>0</v>
      </c>
    </row>
    <row r="78" spans="1:3" ht="15.75" thickBot="1">
      <c r="A78" s="753" t="s">
        <v>120</v>
      </c>
      <c r="B78" s="754">
        <v>0</v>
      </c>
      <c r="C78" s="755">
        <v>0</v>
      </c>
    </row>
    <row r="79" spans="1:3" ht="15.75" thickBot="1">
      <c r="A79" s="753" t="s">
        <v>121</v>
      </c>
      <c r="B79" s="754">
        <v>0</v>
      </c>
      <c r="C79" s="755">
        <v>0</v>
      </c>
    </row>
    <row r="80" spans="1:3" ht="15.75" thickBot="1">
      <c r="A80" s="753" t="s">
        <v>122</v>
      </c>
      <c r="B80" s="754">
        <v>2</v>
      </c>
      <c r="C80" s="755">
        <v>95</v>
      </c>
    </row>
    <row r="81" spans="1:3" ht="15.75" thickBot="1">
      <c r="A81" s="753" t="s">
        <v>1763</v>
      </c>
      <c r="B81" s="754">
        <v>3</v>
      </c>
      <c r="C81" s="755">
        <v>257</v>
      </c>
    </row>
    <row r="82" spans="1:3" ht="15.75" thickBot="1">
      <c r="A82" s="753" t="s">
        <v>123</v>
      </c>
      <c r="B82" s="754">
        <v>1</v>
      </c>
      <c r="C82" s="755">
        <v>50</v>
      </c>
    </row>
    <row r="83" spans="1:3" ht="15.75" thickBot="1">
      <c r="A83" s="753" t="s">
        <v>124</v>
      </c>
      <c r="B83" s="754">
        <v>2</v>
      </c>
      <c r="C83" s="755">
        <v>192</v>
      </c>
    </row>
    <row r="84" spans="1:3" ht="15.75" thickBot="1">
      <c r="A84" s="753" t="s">
        <v>125</v>
      </c>
      <c r="B84" s="754">
        <v>3</v>
      </c>
      <c r="C84" s="755">
        <v>344</v>
      </c>
    </row>
    <row r="85" spans="1:3" ht="15.75" thickBot="1">
      <c r="A85" s="753" t="s">
        <v>1764</v>
      </c>
      <c r="B85" s="754">
        <v>2</v>
      </c>
      <c r="C85" s="755">
        <v>225</v>
      </c>
    </row>
    <row r="86" spans="1:3" ht="15.75" thickBot="1">
      <c r="A86" s="753" t="s">
        <v>126</v>
      </c>
      <c r="B86" s="754">
        <v>1</v>
      </c>
      <c r="C86" s="755">
        <v>3</v>
      </c>
    </row>
    <row r="87" spans="1:3" ht="15.75" thickBot="1">
      <c r="A87" s="753" t="s">
        <v>127</v>
      </c>
      <c r="B87" s="754">
        <v>2</v>
      </c>
      <c r="C87" s="755">
        <v>164</v>
      </c>
    </row>
    <row r="88" spans="1:3" ht="15.75" thickBot="1">
      <c r="A88" s="753" t="s">
        <v>128</v>
      </c>
      <c r="B88" s="754">
        <v>3</v>
      </c>
      <c r="C88" s="755">
        <v>170</v>
      </c>
    </row>
    <row r="89" spans="1:3" ht="15.75" thickBot="1">
      <c r="A89" s="753" t="s">
        <v>1765</v>
      </c>
      <c r="B89" s="754">
        <v>2</v>
      </c>
      <c r="C89" s="755">
        <v>127</v>
      </c>
    </row>
    <row r="90" spans="1:3" ht="15.75" thickBot="1">
      <c r="A90" s="753" t="s">
        <v>129</v>
      </c>
      <c r="B90" s="754">
        <v>1</v>
      </c>
      <c r="C90" s="755">
        <v>52</v>
      </c>
    </row>
    <row r="91" spans="1:3" ht="15.75" thickBot="1">
      <c r="A91" s="756" t="s">
        <v>1766</v>
      </c>
      <c r="B91" s="757">
        <v>41</v>
      </c>
      <c r="C91" s="758">
        <v>3552</v>
      </c>
    </row>
    <row r="92" spans="1:3" ht="15.75" thickTop="1">
      <c r="A92" s="739"/>
    </row>
    <row r="93" spans="1:3">
      <c r="A93" s="738" t="s">
        <v>1776</v>
      </c>
    </row>
    <row r="94" spans="1:3">
      <c r="A94" s="749" t="s">
        <v>1777</v>
      </c>
    </row>
    <row r="95" spans="1:3">
      <c r="A95" s="749" t="s">
        <v>1778</v>
      </c>
    </row>
    <row r="96" spans="1:3">
      <c r="A96" s="749" t="s">
        <v>1779</v>
      </c>
    </row>
    <row r="97" spans="1:8">
      <c r="A97" s="749" t="s">
        <v>1780</v>
      </c>
    </row>
    <row r="98" spans="1:8">
      <c r="A98" s="759" t="s">
        <v>1781</v>
      </c>
    </row>
    <row r="99" spans="1:8">
      <c r="A99" s="760"/>
    </row>
    <row r="100" spans="1:8">
      <c r="A100" s="760" t="s">
        <v>1782</v>
      </c>
    </row>
    <row r="101" spans="1:8">
      <c r="A101" s="749" t="s">
        <v>1783</v>
      </c>
    </row>
    <row r="102" spans="1:8">
      <c r="A102" s="749" t="s">
        <v>1784</v>
      </c>
    </row>
    <row r="103" spans="1:8">
      <c r="A103" s="739"/>
    </row>
    <row r="104" spans="1:8" ht="15.75">
      <c r="A104" s="724" t="s">
        <v>1703</v>
      </c>
    </row>
    <row r="105" spans="1:8" ht="15.75">
      <c r="A105" s="724" t="s">
        <v>1704</v>
      </c>
    </row>
    <row r="106" spans="1:8" ht="15.75" thickBot="1">
      <c r="A106" s="224" t="s">
        <v>1003</v>
      </c>
    </row>
    <row r="107" spans="1:8" ht="29.25" customHeight="1">
      <c r="A107" s="1095" t="s">
        <v>1705</v>
      </c>
      <c r="B107" s="726" t="s">
        <v>1706</v>
      </c>
      <c r="C107" s="1097" t="s">
        <v>1709</v>
      </c>
      <c r="D107" s="1098"/>
      <c r="E107" s="1098"/>
      <c r="F107" s="1098"/>
      <c r="G107" s="1098"/>
      <c r="H107" s="1099"/>
    </row>
    <row r="108" spans="1:8" ht="15.75" thickBot="1">
      <c r="A108" s="1096"/>
      <c r="B108" s="727" t="s">
        <v>1011</v>
      </c>
      <c r="C108" s="1100"/>
      <c r="D108" s="1101"/>
      <c r="E108" s="1101"/>
      <c r="F108" s="1101"/>
      <c r="G108" s="1101"/>
      <c r="H108" s="1102"/>
    </row>
    <row r="109" spans="1:8" ht="30.75" thickBot="1">
      <c r="A109" s="731" t="s">
        <v>1710</v>
      </c>
      <c r="B109" s="728" t="s">
        <v>1785</v>
      </c>
      <c r="C109" s="1103" t="s">
        <v>1712</v>
      </c>
      <c r="D109" s="1104"/>
      <c r="E109" s="1105"/>
      <c r="F109" s="1103" t="s">
        <v>1713</v>
      </c>
      <c r="G109" s="1104"/>
      <c r="H109" s="1105"/>
    </row>
    <row r="110" spans="1:8" ht="35.25" thickBot="1">
      <c r="A110" s="732" t="s">
        <v>1711</v>
      </c>
      <c r="B110" s="761" t="s">
        <v>1708</v>
      </c>
      <c r="C110" s="729" t="s">
        <v>1714</v>
      </c>
      <c r="D110" s="729" t="s">
        <v>1715</v>
      </c>
      <c r="E110" s="729" t="s">
        <v>1716</v>
      </c>
      <c r="F110" s="729" t="s">
        <v>1714</v>
      </c>
      <c r="G110" s="729" t="s">
        <v>1715</v>
      </c>
      <c r="H110" s="729" t="s">
        <v>1716</v>
      </c>
    </row>
    <row r="111" spans="1:8" ht="15.75" thickBot="1">
      <c r="A111" s="732" t="s">
        <v>1213</v>
      </c>
      <c r="B111" s="409" t="s">
        <v>1717</v>
      </c>
      <c r="C111" s="733">
        <v>7</v>
      </c>
      <c r="D111" s="733">
        <v>7</v>
      </c>
      <c r="E111" s="733">
        <v>1</v>
      </c>
      <c r="F111" s="733">
        <v>3</v>
      </c>
      <c r="G111" s="733">
        <v>6</v>
      </c>
      <c r="H111" s="733">
        <v>4</v>
      </c>
    </row>
    <row r="112" spans="1:8" ht="45.75" thickBot="1">
      <c r="A112" s="732"/>
      <c r="B112" s="409" t="s">
        <v>1718</v>
      </c>
      <c r="C112" s="733">
        <v>0</v>
      </c>
      <c r="D112" s="733">
        <v>0</v>
      </c>
      <c r="E112" s="733">
        <v>0</v>
      </c>
      <c r="F112" s="733">
        <v>0</v>
      </c>
      <c r="G112" s="733">
        <v>0</v>
      </c>
      <c r="H112" s="733">
        <v>0</v>
      </c>
    </row>
    <row r="113" spans="1:8" ht="15.75" thickBot="1">
      <c r="A113" s="405"/>
      <c r="B113" s="409" t="s">
        <v>1719</v>
      </c>
      <c r="C113" s="733">
        <v>0</v>
      </c>
      <c r="D113" s="733">
        <v>0</v>
      </c>
      <c r="E113" s="733">
        <v>0</v>
      </c>
      <c r="F113" s="733">
        <v>4</v>
      </c>
      <c r="G113" s="733">
        <v>4</v>
      </c>
      <c r="H113" s="733">
        <v>1</v>
      </c>
    </row>
    <row r="114" spans="1:8" ht="15.75" thickBot="1">
      <c r="A114" s="224" t="s">
        <v>1004</v>
      </c>
    </row>
    <row r="115" spans="1:8" ht="29.25" customHeight="1">
      <c r="A115" s="1095" t="s">
        <v>1705</v>
      </c>
      <c r="B115" s="726" t="s">
        <v>1706</v>
      </c>
      <c r="C115" s="1097" t="s">
        <v>1709</v>
      </c>
      <c r="D115" s="1098"/>
      <c r="E115" s="1098"/>
      <c r="F115" s="1098"/>
      <c r="G115" s="1098"/>
      <c r="H115" s="1099"/>
    </row>
    <row r="116" spans="1:8" ht="15.75" thickBot="1">
      <c r="A116" s="1096"/>
      <c r="B116" s="727" t="s">
        <v>1011</v>
      </c>
      <c r="C116" s="1100"/>
      <c r="D116" s="1101"/>
      <c r="E116" s="1101"/>
      <c r="F116" s="1101"/>
      <c r="G116" s="1101"/>
      <c r="H116" s="1102"/>
    </row>
    <row r="117" spans="1:8" ht="15.75" thickBot="1">
      <c r="A117" s="734"/>
      <c r="B117" s="728" t="s">
        <v>1785</v>
      </c>
      <c r="C117" s="1103" t="s">
        <v>1712</v>
      </c>
      <c r="D117" s="1104"/>
      <c r="E117" s="1105"/>
      <c r="F117" s="1103" t="s">
        <v>1713</v>
      </c>
      <c r="G117" s="1104"/>
      <c r="H117" s="1105"/>
    </row>
    <row r="118" spans="1:8" ht="35.25" thickBot="1">
      <c r="A118" s="735" t="s">
        <v>1720</v>
      </c>
      <c r="B118" s="761" t="s">
        <v>1708</v>
      </c>
      <c r="C118" s="729" t="s">
        <v>1714</v>
      </c>
      <c r="D118" s="729" t="s">
        <v>1715</v>
      </c>
      <c r="E118" s="729" t="s">
        <v>1716</v>
      </c>
      <c r="F118" s="729" t="s">
        <v>1714</v>
      </c>
      <c r="G118" s="729" t="s">
        <v>1715</v>
      </c>
      <c r="H118" s="729" t="s">
        <v>1716</v>
      </c>
    </row>
    <row r="119" spans="1:8" ht="15.75" thickBot="1">
      <c r="A119" s="734" t="s">
        <v>1721</v>
      </c>
      <c r="B119" s="409" t="s">
        <v>1717</v>
      </c>
      <c r="C119" s="733">
        <v>0</v>
      </c>
      <c r="D119" s="733">
        <v>0</v>
      </c>
      <c r="E119" s="733">
        <v>0</v>
      </c>
      <c r="F119" s="733">
        <v>0</v>
      </c>
      <c r="G119" s="733">
        <v>0</v>
      </c>
      <c r="H119" s="733">
        <v>0</v>
      </c>
    </row>
    <row r="120" spans="1:8" ht="45.75" thickBot="1">
      <c r="A120" s="734" t="s">
        <v>1722</v>
      </c>
      <c r="B120" s="409" t="s">
        <v>1718</v>
      </c>
      <c r="C120" s="733">
        <v>0</v>
      </c>
      <c r="D120" s="733">
        <v>0</v>
      </c>
      <c r="E120" s="733">
        <v>0</v>
      </c>
      <c r="F120" s="733">
        <v>0</v>
      </c>
      <c r="G120" s="733">
        <v>0</v>
      </c>
      <c r="H120" s="733">
        <v>0</v>
      </c>
    </row>
    <row r="121" spans="1:8" ht="15.75" thickBot="1">
      <c r="A121" s="736"/>
      <c r="B121" s="409" t="s">
        <v>1719</v>
      </c>
      <c r="C121" s="733">
        <v>0</v>
      </c>
      <c r="D121" s="733">
        <v>0</v>
      </c>
      <c r="E121" s="733">
        <v>0</v>
      </c>
      <c r="F121" s="733">
        <v>0</v>
      </c>
      <c r="G121" s="733">
        <v>0</v>
      </c>
      <c r="H121" s="733">
        <v>0</v>
      </c>
    </row>
    <row r="122" spans="1:8" ht="15.75" thickBot="1">
      <c r="A122" s="224" t="s">
        <v>1005</v>
      </c>
    </row>
    <row r="123" spans="1:8" ht="29.25" customHeight="1">
      <c r="A123" s="1095" t="s">
        <v>1705</v>
      </c>
      <c r="B123" s="726" t="s">
        <v>1706</v>
      </c>
      <c r="C123" s="1097" t="s">
        <v>1709</v>
      </c>
      <c r="D123" s="1098"/>
      <c r="E123" s="1098"/>
      <c r="F123" s="1098"/>
      <c r="G123" s="1098"/>
      <c r="H123" s="1099"/>
    </row>
    <row r="124" spans="1:8" ht="15.75" thickBot="1">
      <c r="A124" s="1096"/>
      <c r="B124" s="727" t="s">
        <v>1011</v>
      </c>
      <c r="C124" s="1100"/>
      <c r="D124" s="1101"/>
      <c r="E124" s="1101"/>
      <c r="F124" s="1101"/>
      <c r="G124" s="1101"/>
      <c r="H124" s="1102"/>
    </row>
    <row r="125" spans="1:8" ht="15.75" thickBot="1">
      <c r="A125" s="731"/>
      <c r="B125" s="728" t="s">
        <v>1785</v>
      </c>
      <c r="C125" s="1103" t="s">
        <v>1712</v>
      </c>
      <c r="D125" s="1104"/>
      <c r="E125" s="1105"/>
      <c r="F125" s="1103" t="s">
        <v>1713</v>
      </c>
      <c r="G125" s="1104"/>
      <c r="H125" s="1105"/>
    </row>
    <row r="126" spans="1:8" ht="35.25" thickBot="1">
      <c r="A126" s="731" t="s">
        <v>1723</v>
      </c>
      <c r="B126" s="761" t="s">
        <v>1708</v>
      </c>
      <c r="C126" s="729" t="s">
        <v>1714</v>
      </c>
      <c r="D126" s="729" t="s">
        <v>1715</v>
      </c>
      <c r="E126" s="729" t="s">
        <v>1716</v>
      </c>
      <c r="F126" s="729" t="s">
        <v>1714</v>
      </c>
      <c r="G126" s="729" t="s">
        <v>1715</v>
      </c>
      <c r="H126" s="729" t="s">
        <v>1716</v>
      </c>
    </row>
    <row r="127" spans="1:8" ht="15.75" thickBot="1">
      <c r="A127" s="732" t="s">
        <v>1724</v>
      </c>
      <c r="B127" s="409" t="s">
        <v>1717</v>
      </c>
      <c r="C127" s="733">
        <v>0</v>
      </c>
      <c r="D127" s="733">
        <v>1</v>
      </c>
      <c r="E127" s="733">
        <v>1</v>
      </c>
      <c r="F127" s="733">
        <v>0</v>
      </c>
      <c r="G127" s="733">
        <v>0</v>
      </c>
      <c r="H127" s="733">
        <v>0</v>
      </c>
    </row>
    <row r="128" spans="1:8" ht="45.75" thickBot="1">
      <c r="A128" s="732" t="s">
        <v>1725</v>
      </c>
      <c r="B128" s="409" t="s">
        <v>1718</v>
      </c>
      <c r="C128" s="733">
        <v>0</v>
      </c>
      <c r="D128" s="733">
        <v>0</v>
      </c>
      <c r="E128" s="733">
        <v>0</v>
      </c>
      <c r="F128" s="733">
        <v>0</v>
      </c>
      <c r="G128" s="733">
        <v>0</v>
      </c>
      <c r="H128" s="733">
        <v>0</v>
      </c>
    </row>
    <row r="129" spans="1:8" ht="15.75" thickBot="1">
      <c r="A129" s="405"/>
      <c r="B129" s="409" t="s">
        <v>1719</v>
      </c>
      <c r="C129" s="733">
        <v>0</v>
      </c>
      <c r="D129" s="733">
        <v>0</v>
      </c>
      <c r="E129" s="733">
        <v>0</v>
      </c>
      <c r="F129" s="733">
        <v>0</v>
      </c>
      <c r="G129" s="733">
        <v>0</v>
      </c>
      <c r="H129" s="733">
        <v>0</v>
      </c>
    </row>
    <row r="130" spans="1:8" ht="15.75" thickBot="1">
      <c r="A130" s="224" t="s">
        <v>1030</v>
      </c>
    </row>
    <row r="131" spans="1:8" ht="29.25" customHeight="1">
      <c r="A131" s="1095" t="s">
        <v>1705</v>
      </c>
      <c r="B131" s="726" t="s">
        <v>1706</v>
      </c>
      <c r="C131" s="1097" t="s">
        <v>1709</v>
      </c>
      <c r="D131" s="1098"/>
      <c r="E131" s="1098"/>
      <c r="F131" s="1098"/>
      <c r="G131" s="1098"/>
      <c r="H131" s="1099"/>
    </row>
    <row r="132" spans="1:8" ht="15.75" thickBot="1">
      <c r="A132" s="1096"/>
      <c r="B132" s="727" t="s">
        <v>1011</v>
      </c>
      <c r="C132" s="1100"/>
      <c r="D132" s="1101"/>
      <c r="E132" s="1101"/>
      <c r="F132" s="1101"/>
      <c r="G132" s="1101"/>
      <c r="H132" s="1102"/>
    </row>
    <row r="133" spans="1:8" ht="30.75" thickBot="1">
      <c r="A133" s="731" t="s">
        <v>1726</v>
      </c>
      <c r="B133" s="728" t="s">
        <v>1785</v>
      </c>
      <c r="C133" s="1103" t="s">
        <v>1712</v>
      </c>
      <c r="D133" s="1104"/>
      <c r="E133" s="1105"/>
      <c r="F133" s="1103" t="s">
        <v>1713</v>
      </c>
      <c r="G133" s="1104"/>
      <c r="H133" s="1105"/>
    </row>
    <row r="134" spans="1:8" ht="35.25" thickBot="1">
      <c r="A134" s="732" t="s">
        <v>1727</v>
      </c>
      <c r="B134" s="761" t="s">
        <v>1708</v>
      </c>
      <c r="C134" s="729" t="s">
        <v>1714</v>
      </c>
      <c r="D134" s="729" t="s">
        <v>1715</v>
      </c>
      <c r="E134" s="729" t="s">
        <v>1716</v>
      </c>
      <c r="F134" s="729" t="s">
        <v>1714</v>
      </c>
      <c r="G134" s="729" t="s">
        <v>1715</v>
      </c>
      <c r="H134" s="729" t="s">
        <v>1716</v>
      </c>
    </row>
    <row r="135" spans="1:8" ht="15.75" thickBot="1">
      <c r="A135" s="732" t="s">
        <v>1728</v>
      </c>
      <c r="B135" s="409" t="s">
        <v>1717</v>
      </c>
      <c r="C135" s="729" t="s">
        <v>315</v>
      </c>
      <c r="D135" s="729" t="s">
        <v>315</v>
      </c>
      <c r="E135" s="729" t="s">
        <v>315</v>
      </c>
      <c r="F135" s="733">
        <v>9</v>
      </c>
      <c r="G135" s="733">
        <v>9</v>
      </c>
      <c r="H135" s="733">
        <v>9</v>
      </c>
    </row>
    <row r="136" spans="1:8" ht="45.75" thickBot="1">
      <c r="A136" s="732"/>
      <c r="B136" s="409" t="s">
        <v>1718</v>
      </c>
      <c r="C136" s="729" t="s">
        <v>315</v>
      </c>
      <c r="D136" s="729" t="s">
        <v>315</v>
      </c>
      <c r="E136" s="729" t="s">
        <v>315</v>
      </c>
      <c r="F136" s="733">
        <v>0</v>
      </c>
      <c r="G136" s="733">
        <v>0</v>
      </c>
      <c r="H136" s="733">
        <v>0</v>
      </c>
    </row>
    <row r="137" spans="1:8" ht="15.75" thickBot="1">
      <c r="A137" s="405"/>
      <c r="B137" s="409" t="s">
        <v>1719</v>
      </c>
      <c r="C137" s="729" t="s">
        <v>315</v>
      </c>
      <c r="D137" s="729" t="s">
        <v>315</v>
      </c>
      <c r="E137" s="729" t="s">
        <v>315</v>
      </c>
      <c r="F137" s="733">
        <v>0</v>
      </c>
      <c r="G137" s="733">
        <v>0</v>
      </c>
      <c r="H137" s="733">
        <v>0</v>
      </c>
    </row>
    <row r="138" spans="1:8" ht="15.75" thickBot="1">
      <c r="A138" s="224" t="s">
        <v>1034</v>
      </c>
    </row>
    <row r="139" spans="1:8" ht="29.25" customHeight="1">
      <c r="A139" s="1095" t="s">
        <v>1705</v>
      </c>
      <c r="B139" s="726" t="s">
        <v>1706</v>
      </c>
      <c r="C139" s="1097" t="s">
        <v>1709</v>
      </c>
      <c r="D139" s="1098"/>
      <c r="E139" s="1098"/>
      <c r="F139" s="1098"/>
      <c r="G139" s="1098"/>
      <c r="H139" s="1099"/>
    </row>
    <row r="140" spans="1:8" ht="15.75" thickBot="1">
      <c r="A140" s="1096"/>
      <c r="B140" s="727" t="s">
        <v>1011</v>
      </c>
      <c r="C140" s="1100"/>
      <c r="D140" s="1101"/>
      <c r="E140" s="1101"/>
      <c r="F140" s="1101"/>
      <c r="G140" s="1101"/>
      <c r="H140" s="1102"/>
    </row>
    <row r="141" spans="1:8" ht="30.75" thickBot="1">
      <c r="A141" s="731" t="s">
        <v>1729</v>
      </c>
      <c r="B141" s="728" t="s">
        <v>1785</v>
      </c>
      <c r="C141" s="1103" t="s">
        <v>1712</v>
      </c>
      <c r="D141" s="1104"/>
      <c r="E141" s="1105"/>
      <c r="F141" s="1103" t="s">
        <v>1713</v>
      </c>
      <c r="G141" s="1104"/>
      <c r="H141" s="1105"/>
    </row>
    <row r="142" spans="1:8" ht="35.25" thickBot="1">
      <c r="A142" s="732" t="s">
        <v>1730</v>
      </c>
      <c r="B142" s="761" t="s">
        <v>1708</v>
      </c>
      <c r="C142" s="729" t="s">
        <v>1714</v>
      </c>
      <c r="D142" s="729" t="s">
        <v>1715</v>
      </c>
      <c r="E142" s="729" t="s">
        <v>1716</v>
      </c>
      <c r="F142" s="729" t="s">
        <v>1714</v>
      </c>
      <c r="G142" s="729" t="s">
        <v>1715</v>
      </c>
      <c r="H142" s="729" t="s">
        <v>1716</v>
      </c>
    </row>
    <row r="143" spans="1:8" ht="15.75" thickBot="1">
      <c r="A143" s="732" t="s">
        <v>1258</v>
      </c>
      <c r="B143" s="409" t="s">
        <v>1717</v>
      </c>
      <c r="C143" s="733">
        <v>20</v>
      </c>
      <c r="D143" s="733">
        <v>21</v>
      </c>
      <c r="E143" s="733">
        <v>1</v>
      </c>
      <c r="F143" s="733">
        <v>23</v>
      </c>
      <c r="G143" s="733">
        <v>33</v>
      </c>
      <c r="H143" s="733">
        <v>4</v>
      </c>
    </row>
    <row r="144" spans="1:8" ht="45.75" thickBot="1">
      <c r="A144" s="732"/>
      <c r="B144" s="409" t="s">
        <v>1718</v>
      </c>
      <c r="C144" s="733">
        <v>0</v>
      </c>
      <c r="D144" s="733">
        <v>0</v>
      </c>
      <c r="E144" s="733">
        <v>0</v>
      </c>
      <c r="F144" s="733">
        <v>0</v>
      </c>
      <c r="G144" s="733">
        <v>0</v>
      </c>
      <c r="H144" s="733">
        <v>0</v>
      </c>
    </row>
    <row r="145" spans="1:8" ht="15.75" thickBot="1">
      <c r="A145" s="405"/>
      <c r="B145" s="409" t="s">
        <v>1719</v>
      </c>
      <c r="C145" s="733">
        <v>0</v>
      </c>
      <c r="D145" s="733">
        <v>0</v>
      </c>
      <c r="E145" s="733">
        <v>0</v>
      </c>
      <c r="F145" s="733">
        <v>1</v>
      </c>
      <c r="G145" s="733">
        <v>1</v>
      </c>
      <c r="H145" s="733">
        <v>0</v>
      </c>
    </row>
    <row r="146" spans="1:8" ht="15.75" thickBot="1">
      <c r="A146" s="224" t="s">
        <v>1038</v>
      </c>
    </row>
    <row r="147" spans="1:8" ht="29.25" customHeight="1">
      <c r="A147" s="1095" t="s">
        <v>1705</v>
      </c>
      <c r="B147" s="726" t="s">
        <v>1706</v>
      </c>
      <c r="C147" s="1097" t="s">
        <v>1709</v>
      </c>
      <c r="D147" s="1098"/>
      <c r="E147" s="1098"/>
      <c r="F147" s="1098"/>
      <c r="G147" s="1098"/>
      <c r="H147" s="1099"/>
    </row>
    <row r="148" spans="1:8" ht="15.75" thickBot="1">
      <c r="A148" s="1096"/>
      <c r="B148" s="727" t="s">
        <v>1011</v>
      </c>
      <c r="C148" s="1100"/>
      <c r="D148" s="1101"/>
      <c r="E148" s="1101"/>
      <c r="F148" s="1101"/>
      <c r="G148" s="1101"/>
      <c r="H148" s="1102"/>
    </row>
    <row r="149" spans="1:8">
      <c r="A149" s="731"/>
      <c r="B149" s="728" t="s">
        <v>1785</v>
      </c>
      <c r="C149" s="1106" t="s">
        <v>1712</v>
      </c>
      <c r="D149" s="1107"/>
      <c r="E149" s="1108"/>
      <c r="F149" s="1106" t="s">
        <v>1713</v>
      </c>
      <c r="G149" s="1107"/>
      <c r="H149" s="1108"/>
    </row>
    <row r="150" spans="1:8" ht="45.75" thickBot="1">
      <c r="A150" s="731" t="s">
        <v>1731</v>
      </c>
      <c r="B150" s="762" t="s">
        <v>1708</v>
      </c>
      <c r="C150" s="1109"/>
      <c r="D150" s="1110"/>
      <c r="E150" s="1111"/>
      <c r="F150" s="1109"/>
      <c r="G150" s="1110"/>
      <c r="H150" s="1111"/>
    </row>
    <row r="151" spans="1:8" ht="35.25" thickBot="1">
      <c r="A151" s="732" t="s">
        <v>1732</v>
      </c>
      <c r="B151" s="406"/>
      <c r="C151" s="729" t="s">
        <v>1714</v>
      </c>
      <c r="D151" s="729" t="s">
        <v>1715</v>
      </c>
      <c r="E151" s="729" t="s">
        <v>1716</v>
      </c>
      <c r="F151" s="729" t="s">
        <v>1714</v>
      </c>
      <c r="G151" s="729" t="s">
        <v>1715</v>
      </c>
      <c r="H151" s="729" t="s">
        <v>1716</v>
      </c>
    </row>
    <row r="152" spans="1:8" ht="15.75" thickBot="1">
      <c r="A152" s="732" t="s">
        <v>1733</v>
      </c>
      <c r="B152" s="406" t="s">
        <v>1717</v>
      </c>
      <c r="C152" s="729" t="s">
        <v>315</v>
      </c>
      <c r="D152" s="729" t="s">
        <v>315</v>
      </c>
      <c r="E152" s="729" t="s">
        <v>315</v>
      </c>
      <c r="F152" s="733">
        <v>2</v>
      </c>
      <c r="G152" s="733">
        <v>2</v>
      </c>
      <c r="H152" s="733">
        <v>0</v>
      </c>
    </row>
    <row r="153" spans="1:8" ht="45.75" thickBot="1">
      <c r="A153" s="731"/>
      <c r="B153" s="406" t="s">
        <v>1718</v>
      </c>
      <c r="C153" s="729" t="s">
        <v>315</v>
      </c>
      <c r="D153" s="729" t="s">
        <v>315</v>
      </c>
      <c r="E153" s="729" t="s">
        <v>315</v>
      </c>
      <c r="F153" s="733">
        <v>0</v>
      </c>
      <c r="G153" s="733">
        <v>0</v>
      </c>
      <c r="H153" s="733">
        <v>0</v>
      </c>
    </row>
    <row r="154" spans="1:8" ht="15.75" thickBot="1">
      <c r="A154" s="405"/>
      <c r="B154" s="406" t="s">
        <v>1719</v>
      </c>
      <c r="C154" s="729" t="s">
        <v>315</v>
      </c>
      <c r="D154" s="729" t="s">
        <v>315</v>
      </c>
      <c r="E154" s="729" t="s">
        <v>315</v>
      </c>
      <c r="F154" s="733">
        <v>2</v>
      </c>
      <c r="G154" s="733">
        <v>2</v>
      </c>
      <c r="H154" s="733">
        <v>1</v>
      </c>
    </row>
    <row r="155" spans="1:8" ht="15.75" thickBot="1">
      <c r="A155" s="224" t="s">
        <v>1040</v>
      </c>
    </row>
    <row r="156" spans="1:8" ht="29.25" customHeight="1">
      <c r="A156" s="1095" t="s">
        <v>1705</v>
      </c>
      <c r="B156" s="726" t="s">
        <v>1706</v>
      </c>
      <c r="C156" s="1097" t="s">
        <v>1709</v>
      </c>
      <c r="D156" s="1098"/>
      <c r="E156" s="1098"/>
      <c r="F156" s="1098"/>
      <c r="G156" s="1098"/>
      <c r="H156" s="1099"/>
    </row>
    <row r="157" spans="1:8" ht="15.75" thickBot="1">
      <c r="A157" s="1096"/>
      <c r="B157" s="727" t="s">
        <v>1011</v>
      </c>
      <c r="C157" s="1100"/>
      <c r="D157" s="1101"/>
      <c r="E157" s="1101"/>
      <c r="F157" s="1101"/>
      <c r="G157" s="1101"/>
      <c r="H157" s="1102"/>
    </row>
    <row r="158" spans="1:8" ht="45.75" thickBot="1">
      <c r="A158" s="731" t="s">
        <v>1734</v>
      </c>
      <c r="B158" s="728" t="s">
        <v>1785</v>
      </c>
      <c r="C158" s="1103" t="s">
        <v>1712</v>
      </c>
      <c r="D158" s="1104"/>
      <c r="E158" s="1105"/>
      <c r="F158" s="1103" t="s">
        <v>1713</v>
      </c>
      <c r="G158" s="1104"/>
      <c r="H158" s="1105"/>
    </row>
    <row r="159" spans="1:8" ht="35.25" thickBot="1">
      <c r="A159" s="732" t="s">
        <v>1735</v>
      </c>
      <c r="B159" s="761" t="s">
        <v>1708</v>
      </c>
      <c r="C159" s="729" t="s">
        <v>1714</v>
      </c>
      <c r="D159" s="729" t="s">
        <v>1715</v>
      </c>
      <c r="E159" s="729" t="s">
        <v>1716</v>
      </c>
      <c r="F159" s="729" t="s">
        <v>1714</v>
      </c>
      <c r="G159" s="729" t="s">
        <v>1715</v>
      </c>
      <c r="H159" s="729" t="s">
        <v>1716</v>
      </c>
    </row>
    <row r="160" spans="1:8" ht="15.75" thickBot="1">
      <c r="A160" s="732" t="s">
        <v>1736</v>
      </c>
      <c r="B160" s="409" t="s">
        <v>1717</v>
      </c>
      <c r="C160" s="733">
        <v>4</v>
      </c>
      <c r="D160" s="733">
        <v>4</v>
      </c>
      <c r="E160" s="733">
        <v>0</v>
      </c>
      <c r="F160" s="733">
        <v>0</v>
      </c>
      <c r="G160" s="733">
        <v>0</v>
      </c>
      <c r="H160" s="733">
        <v>0</v>
      </c>
    </row>
    <row r="161" spans="1:9" ht="45.75" thickBot="1">
      <c r="A161" s="732"/>
      <c r="B161" s="409" t="s">
        <v>1718</v>
      </c>
      <c r="C161" s="733">
        <v>0</v>
      </c>
      <c r="D161" s="733">
        <v>0</v>
      </c>
      <c r="E161" s="733">
        <v>0</v>
      </c>
      <c r="F161" s="733">
        <v>0</v>
      </c>
      <c r="G161" s="733">
        <v>0</v>
      </c>
      <c r="H161" s="733">
        <v>0</v>
      </c>
    </row>
    <row r="162" spans="1:9" ht="15.75" thickBot="1">
      <c r="A162" s="405"/>
      <c r="B162" s="409" t="s">
        <v>1719</v>
      </c>
      <c r="C162" s="733">
        <v>0</v>
      </c>
      <c r="D162" s="733">
        <v>0</v>
      </c>
      <c r="E162" s="733">
        <v>0</v>
      </c>
      <c r="F162" s="733">
        <v>0</v>
      </c>
      <c r="G162" s="733">
        <v>0</v>
      </c>
      <c r="H162" s="733">
        <v>0</v>
      </c>
    </row>
    <row r="163" spans="1:9" ht="15.75" thickBot="1">
      <c r="A163" s="224" t="s">
        <v>1042</v>
      </c>
    </row>
    <row r="164" spans="1:9" ht="29.25" customHeight="1">
      <c r="A164" s="1095" t="s">
        <v>1705</v>
      </c>
      <c r="B164" s="726" t="s">
        <v>1706</v>
      </c>
      <c r="C164" s="1097" t="s">
        <v>1709</v>
      </c>
      <c r="D164" s="1098"/>
      <c r="E164" s="1098"/>
      <c r="F164" s="1098"/>
      <c r="G164" s="1098"/>
      <c r="H164" s="1099"/>
    </row>
    <row r="165" spans="1:9" ht="15.75" thickBot="1">
      <c r="A165" s="1096"/>
      <c r="B165" s="727" t="s">
        <v>1011</v>
      </c>
      <c r="C165" s="1100"/>
      <c r="D165" s="1101"/>
      <c r="E165" s="1101"/>
      <c r="F165" s="1101"/>
      <c r="G165" s="1101"/>
      <c r="H165" s="1102"/>
    </row>
    <row r="166" spans="1:9" ht="30.75" thickBot="1">
      <c r="A166" s="731" t="s">
        <v>1737</v>
      </c>
      <c r="B166" s="728" t="s">
        <v>1785</v>
      </c>
      <c r="C166" s="1103" t="s">
        <v>1712</v>
      </c>
      <c r="D166" s="1104"/>
      <c r="E166" s="1105"/>
      <c r="F166" s="1103" t="s">
        <v>1713</v>
      </c>
      <c r="G166" s="1104"/>
      <c r="H166" s="1105"/>
    </row>
    <row r="167" spans="1:9" ht="35.25" thickBot="1">
      <c r="A167" s="732" t="s">
        <v>1738</v>
      </c>
      <c r="B167" s="761" t="s">
        <v>1708</v>
      </c>
      <c r="C167" s="729" t="s">
        <v>1714</v>
      </c>
      <c r="D167" s="729" t="s">
        <v>1715</v>
      </c>
      <c r="E167" s="729" t="s">
        <v>1716</v>
      </c>
      <c r="F167" s="729" t="s">
        <v>1714</v>
      </c>
      <c r="G167" s="729" t="s">
        <v>1715</v>
      </c>
      <c r="H167" s="729" t="s">
        <v>1716</v>
      </c>
    </row>
    <row r="168" spans="1:9" ht="15.75" thickBot="1">
      <c r="A168" s="732" t="s">
        <v>1739</v>
      </c>
      <c r="B168" s="409" t="s">
        <v>1717</v>
      </c>
      <c r="C168" s="733" t="s">
        <v>1741</v>
      </c>
      <c r="D168" s="733" t="s">
        <v>1741</v>
      </c>
      <c r="E168" s="733" t="s">
        <v>1741</v>
      </c>
      <c r="F168" s="733">
        <v>0</v>
      </c>
      <c r="G168" s="733">
        <v>0</v>
      </c>
      <c r="H168" s="733">
        <v>0</v>
      </c>
    </row>
    <row r="169" spans="1:9" ht="45.75" thickBot="1">
      <c r="A169" s="737" t="s">
        <v>1740</v>
      </c>
      <c r="B169" s="409" t="s">
        <v>1718</v>
      </c>
      <c r="C169" s="733" t="s">
        <v>1741</v>
      </c>
      <c r="D169" s="733" t="s">
        <v>1741</v>
      </c>
      <c r="E169" s="733" t="s">
        <v>1741</v>
      </c>
      <c r="F169" s="733">
        <v>0</v>
      </c>
      <c r="G169" s="733">
        <v>0</v>
      </c>
      <c r="H169" s="733">
        <v>0</v>
      </c>
    </row>
    <row r="170" spans="1:9" ht="15.75" thickBot="1">
      <c r="A170" s="405"/>
      <c r="B170" s="409" t="s">
        <v>1719</v>
      </c>
      <c r="C170" s="733" t="s">
        <v>1741</v>
      </c>
      <c r="D170" s="733" t="s">
        <v>1741</v>
      </c>
      <c r="E170" s="733" t="s">
        <v>1741</v>
      </c>
      <c r="F170" s="733">
        <v>0</v>
      </c>
      <c r="G170" s="733">
        <v>0</v>
      </c>
      <c r="H170" s="733">
        <v>0</v>
      </c>
    </row>
    <row r="171" spans="1:9">
      <c r="A171" s="224"/>
    </row>
    <row r="172" spans="1:9">
      <c r="A172" t="s">
        <v>1742</v>
      </c>
    </row>
    <row r="174" spans="1:9">
      <c r="A174" s="224" t="s">
        <v>1786</v>
      </c>
    </row>
    <row r="175" spans="1:9" ht="15.75" thickBot="1">
      <c r="A175" s="224" t="s">
        <v>1787</v>
      </c>
    </row>
    <row r="176" spans="1:9" ht="45">
      <c r="A176" s="1112" t="s">
        <v>1788</v>
      </c>
      <c r="B176" s="1112" t="s">
        <v>1789</v>
      </c>
      <c r="C176" s="763" t="s">
        <v>1790</v>
      </c>
      <c r="D176" s="1112" t="s">
        <v>1792</v>
      </c>
      <c r="E176" s="765" t="s">
        <v>1793</v>
      </c>
      <c r="F176" s="765" t="s">
        <v>1793</v>
      </c>
      <c r="G176" s="1112" t="s">
        <v>1796</v>
      </c>
      <c r="H176" s="1112" t="s">
        <v>1069</v>
      </c>
      <c r="I176" s="1112" t="s">
        <v>1797</v>
      </c>
    </row>
    <row r="177" spans="1:9" ht="30.75" thickBot="1">
      <c r="A177" s="1113"/>
      <c r="B177" s="1113"/>
      <c r="C177" s="764" t="s">
        <v>1791</v>
      </c>
      <c r="D177" s="1113"/>
      <c r="E177" s="766" t="s">
        <v>1794</v>
      </c>
      <c r="F177" s="766" t="s">
        <v>1795</v>
      </c>
      <c r="G177" s="1113"/>
      <c r="H177" s="1113"/>
      <c r="I177" s="1113"/>
    </row>
    <row r="178" spans="1:9" ht="15.75" thickBot="1">
      <c r="A178" s="767" t="s">
        <v>1003</v>
      </c>
      <c r="B178" s="768" t="s">
        <v>1798</v>
      </c>
      <c r="C178" s="769">
        <v>30</v>
      </c>
      <c r="D178" s="769" t="s">
        <v>1454</v>
      </c>
      <c r="E178" s="769">
        <v>4</v>
      </c>
      <c r="F178" s="769">
        <v>24</v>
      </c>
      <c r="G178" s="769">
        <v>2</v>
      </c>
      <c r="H178" s="768" t="s">
        <v>47</v>
      </c>
      <c r="I178" s="769">
        <v>2017</v>
      </c>
    </row>
    <row r="179" spans="1:9" ht="15.75" thickBot="1">
      <c r="A179" s="767" t="s">
        <v>1004</v>
      </c>
      <c r="B179" s="768" t="s">
        <v>1799</v>
      </c>
      <c r="C179" s="769">
        <v>28</v>
      </c>
      <c r="D179" s="769" t="s">
        <v>1454</v>
      </c>
      <c r="E179" s="769">
        <v>9</v>
      </c>
      <c r="F179" s="769">
        <v>19</v>
      </c>
      <c r="G179" s="769">
        <v>0</v>
      </c>
      <c r="H179" s="768" t="s">
        <v>1800</v>
      </c>
      <c r="I179" s="769">
        <v>2017</v>
      </c>
    </row>
    <row r="180" spans="1:9" ht="15.75" thickBot="1">
      <c r="A180" s="767" t="s">
        <v>1005</v>
      </c>
      <c r="B180" s="768" t="s">
        <v>1801</v>
      </c>
      <c r="C180" s="769">
        <v>19</v>
      </c>
      <c r="D180" s="769" t="s">
        <v>1454</v>
      </c>
      <c r="E180" s="769">
        <v>5</v>
      </c>
      <c r="F180" s="769">
        <v>14</v>
      </c>
      <c r="G180" s="769">
        <v>0</v>
      </c>
      <c r="H180" s="768" t="s">
        <v>1802</v>
      </c>
      <c r="I180" s="769">
        <v>2017</v>
      </c>
    </row>
    <row r="181" spans="1:9" ht="15.75" thickBot="1">
      <c r="A181" s="767" t="s">
        <v>1030</v>
      </c>
      <c r="B181" s="768" t="s">
        <v>1803</v>
      </c>
      <c r="C181" s="769">
        <v>34</v>
      </c>
      <c r="D181" s="769" t="s">
        <v>1454</v>
      </c>
      <c r="E181" s="769">
        <v>18</v>
      </c>
      <c r="F181" s="769">
        <v>16</v>
      </c>
      <c r="G181" s="769">
        <v>0</v>
      </c>
      <c r="H181" s="768" t="s">
        <v>1804</v>
      </c>
      <c r="I181" s="769">
        <v>2017</v>
      </c>
    </row>
    <row r="182" spans="1:9" ht="15.75" thickBot="1">
      <c r="A182" s="767" t="s">
        <v>1034</v>
      </c>
      <c r="B182" s="768" t="s">
        <v>1805</v>
      </c>
      <c r="C182" s="769">
        <v>59</v>
      </c>
      <c r="D182" s="769" t="s">
        <v>1454</v>
      </c>
      <c r="E182" s="769">
        <v>25</v>
      </c>
      <c r="F182" s="769">
        <v>34</v>
      </c>
      <c r="G182" s="769">
        <v>0</v>
      </c>
      <c r="H182" s="768" t="s">
        <v>1806</v>
      </c>
      <c r="I182" s="769">
        <v>2017</v>
      </c>
    </row>
    <row r="183" spans="1:9" ht="15.75" thickBot="1">
      <c r="A183" s="767" t="s">
        <v>1038</v>
      </c>
      <c r="B183" s="768" t="s">
        <v>1807</v>
      </c>
      <c r="C183" s="730"/>
      <c r="D183" s="769" t="s">
        <v>1454</v>
      </c>
      <c r="E183" s="769">
        <v>3</v>
      </c>
      <c r="F183" s="769">
        <v>9</v>
      </c>
      <c r="G183" s="769">
        <v>0</v>
      </c>
      <c r="H183" s="768" t="s">
        <v>1808</v>
      </c>
      <c r="I183" s="769">
        <v>2017</v>
      </c>
    </row>
    <row r="184" spans="1:9" ht="15.75" thickBot="1">
      <c r="A184" s="767" t="s">
        <v>1040</v>
      </c>
      <c r="B184" s="768" t="s">
        <v>1809</v>
      </c>
      <c r="C184" s="769">
        <v>30</v>
      </c>
      <c r="D184" s="769" t="s">
        <v>1454</v>
      </c>
      <c r="E184" s="769">
        <v>9</v>
      </c>
      <c r="F184" s="769">
        <v>21</v>
      </c>
      <c r="G184" s="769">
        <v>0</v>
      </c>
      <c r="H184" s="768" t="s">
        <v>1810</v>
      </c>
      <c r="I184" s="769">
        <v>2017</v>
      </c>
    </row>
    <row r="185" spans="1:9" ht="15.75" thickBot="1">
      <c r="A185" s="767" t="s">
        <v>1042</v>
      </c>
      <c r="B185" s="768" t="s">
        <v>1811</v>
      </c>
      <c r="C185" s="769">
        <v>41</v>
      </c>
      <c r="D185" s="769" t="s">
        <v>1454</v>
      </c>
      <c r="E185" s="769">
        <v>6</v>
      </c>
      <c r="F185" s="769">
        <v>35</v>
      </c>
      <c r="G185" s="769">
        <v>0</v>
      </c>
      <c r="H185" s="768" t="s">
        <v>1812</v>
      </c>
      <c r="I185" s="769">
        <v>2017</v>
      </c>
    </row>
    <row r="186" spans="1:9" ht="15.75" thickBot="1">
      <c r="A186" s="767" t="s">
        <v>1054</v>
      </c>
      <c r="B186" s="768" t="s">
        <v>1813</v>
      </c>
      <c r="C186" s="769">
        <v>23</v>
      </c>
      <c r="D186" s="769" t="s">
        <v>1454</v>
      </c>
      <c r="E186" s="769">
        <v>9</v>
      </c>
      <c r="F186" s="769">
        <v>14</v>
      </c>
      <c r="G186" s="769">
        <v>0</v>
      </c>
      <c r="H186" s="768" t="s">
        <v>1814</v>
      </c>
      <c r="I186" s="769">
        <v>2017</v>
      </c>
    </row>
    <row r="187" spans="1:9" ht="15.75" thickBot="1">
      <c r="A187" s="767" t="s">
        <v>1056</v>
      </c>
      <c r="B187" s="768" t="s">
        <v>1815</v>
      </c>
      <c r="C187" s="769">
        <v>24</v>
      </c>
      <c r="D187" s="769" t="s">
        <v>1454</v>
      </c>
      <c r="E187" s="769">
        <v>10</v>
      </c>
      <c r="F187" s="769">
        <v>14</v>
      </c>
      <c r="G187" s="769">
        <v>0</v>
      </c>
      <c r="H187" s="768" t="s">
        <v>1816</v>
      </c>
      <c r="I187" s="769">
        <v>2017</v>
      </c>
    </row>
    <row r="188" spans="1:9" ht="15.75" thickBot="1">
      <c r="A188" s="767" t="s">
        <v>1058</v>
      </c>
      <c r="B188" s="768" t="s">
        <v>1817</v>
      </c>
      <c r="C188" s="769">
        <v>28</v>
      </c>
      <c r="D188" s="769" t="s">
        <v>1454</v>
      </c>
      <c r="E188" s="769">
        <v>14</v>
      </c>
      <c r="F188" s="769">
        <v>14</v>
      </c>
      <c r="G188" s="769">
        <v>0</v>
      </c>
      <c r="H188" s="768" t="s">
        <v>45</v>
      </c>
      <c r="I188" s="769">
        <v>2017</v>
      </c>
    </row>
    <row r="189" spans="1:9" ht="15.75" customHeight="1"/>
    <row r="190" spans="1:9">
      <c r="A190" s="224" t="s">
        <v>1818</v>
      </c>
    </row>
    <row r="191" spans="1:9">
      <c r="A191" s="224" t="s">
        <v>1819</v>
      </c>
    </row>
    <row r="192" spans="1:9" ht="15.75" thickBot="1">
      <c r="A192" s="224" t="s">
        <v>1820</v>
      </c>
    </row>
    <row r="193" spans="1:3">
      <c r="A193" s="1123" t="s">
        <v>655</v>
      </c>
      <c r="B193" s="1123" t="s">
        <v>1821</v>
      </c>
      <c r="C193" s="770" t="s">
        <v>1822</v>
      </c>
    </row>
    <row r="194" spans="1:3" ht="15.75" thickBot="1">
      <c r="A194" s="1124"/>
      <c r="B194" s="1124"/>
      <c r="C194" s="771" t="s">
        <v>1823</v>
      </c>
    </row>
    <row r="195" spans="1:3" ht="63.75">
      <c r="A195" s="1114">
        <v>1</v>
      </c>
      <c r="B195" s="772" t="s">
        <v>1824</v>
      </c>
      <c r="C195" s="775" t="s">
        <v>1828</v>
      </c>
    </row>
    <row r="196" spans="1:3" ht="89.25">
      <c r="A196" s="1115"/>
      <c r="B196" s="772" t="s">
        <v>1825</v>
      </c>
      <c r="C196" s="775" t="s">
        <v>1829</v>
      </c>
    </row>
    <row r="197" spans="1:3">
      <c r="A197" s="1115"/>
      <c r="B197" s="773" t="s">
        <v>1826</v>
      </c>
      <c r="C197" s="776"/>
    </row>
    <row r="198" spans="1:3" ht="15.75" thickBot="1">
      <c r="A198" s="1116"/>
      <c r="B198" s="774" t="s">
        <v>1827</v>
      </c>
      <c r="C198" s="409"/>
    </row>
    <row r="199" spans="1:3" ht="51">
      <c r="A199" s="1114">
        <v>2</v>
      </c>
      <c r="B199" s="772" t="s">
        <v>1830</v>
      </c>
      <c r="C199" s="775" t="s">
        <v>1835</v>
      </c>
    </row>
    <row r="200" spans="1:3" ht="51">
      <c r="A200" s="1115"/>
      <c r="B200" s="772" t="s">
        <v>1831</v>
      </c>
      <c r="C200" s="775" t="s">
        <v>1836</v>
      </c>
    </row>
    <row r="201" spans="1:3">
      <c r="A201" s="1115"/>
      <c r="B201" s="772" t="s">
        <v>1832</v>
      </c>
      <c r="C201" s="776"/>
    </row>
    <row r="202" spans="1:3">
      <c r="A202" s="1115"/>
      <c r="B202" s="773" t="s">
        <v>1833</v>
      </c>
      <c r="C202" s="776"/>
    </row>
    <row r="203" spans="1:3" ht="15.75" thickBot="1">
      <c r="A203" s="1116"/>
      <c r="B203" s="774" t="s">
        <v>1834</v>
      </c>
      <c r="C203" s="409"/>
    </row>
    <row r="204" spans="1:3" ht="38.25">
      <c r="A204" s="1114">
        <v>3</v>
      </c>
      <c r="B204" s="772" t="s">
        <v>1837</v>
      </c>
      <c r="C204" s="775" t="s">
        <v>1840</v>
      </c>
    </row>
    <row r="205" spans="1:3" ht="76.5">
      <c r="A205" s="1115"/>
      <c r="B205" s="773" t="s">
        <v>1838</v>
      </c>
      <c r="C205" s="775" t="s">
        <v>1841</v>
      </c>
    </row>
    <row r="206" spans="1:3" ht="15.75" thickBot="1">
      <c r="A206" s="1116"/>
      <c r="B206" s="774" t="s">
        <v>1839</v>
      </c>
      <c r="C206" s="409"/>
    </row>
    <row r="207" spans="1:3" ht="71.25" customHeight="1">
      <c r="A207" s="1114">
        <v>4</v>
      </c>
      <c r="B207" s="772" t="s">
        <v>1842</v>
      </c>
      <c r="C207" s="1114" t="s">
        <v>1845</v>
      </c>
    </row>
    <row r="208" spans="1:3">
      <c r="A208" s="1115"/>
      <c r="B208" s="773" t="s">
        <v>1843</v>
      </c>
      <c r="C208" s="1115"/>
    </row>
    <row r="209" spans="1:3" ht="15.75" thickBot="1">
      <c r="A209" s="1116"/>
      <c r="B209" s="774" t="s">
        <v>1844</v>
      </c>
      <c r="C209" s="1116"/>
    </row>
    <row r="210" spans="1:3" ht="25.5">
      <c r="A210" s="1114" t="s">
        <v>1034</v>
      </c>
      <c r="B210" s="772" t="s">
        <v>1846</v>
      </c>
      <c r="C210" s="1117" t="s">
        <v>1849</v>
      </c>
    </row>
    <row r="211" spans="1:3" ht="25.5">
      <c r="A211" s="1115"/>
      <c r="B211" s="773" t="s">
        <v>1847</v>
      </c>
      <c r="C211" s="1118"/>
    </row>
    <row r="212" spans="1:3" ht="15.75" thickBot="1">
      <c r="A212" s="1116"/>
      <c r="B212" s="774" t="s">
        <v>1848</v>
      </c>
      <c r="C212" s="1119"/>
    </row>
    <row r="213" spans="1:3" ht="38.25">
      <c r="A213" s="1114" t="s">
        <v>1038</v>
      </c>
      <c r="B213" s="777" t="s">
        <v>1842</v>
      </c>
      <c r="C213" s="775" t="s">
        <v>1850</v>
      </c>
    </row>
    <row r="214" spans="1:3" ht="25.5">
      <c r="A214" s="1115"/>
      <c r="B214" s="775" t="s">
        <v>1843</v>
      </c>
      <c r="C214" s="775" t="s">
        <v>1851</v>
      </c>
    </row>
    <row r="215" spans="1:3" ht="15.75" thickBot="1">
      <c r="A215" s="1116"/>
      <c r="B215" s="778" t="s">
        <v>1844</v>
      </c>
      <c r="C215" s="409"/>
    </row>
    <row r="216" spans="1:3">
      <c r="A216" s="1120" t="s">
        <v>1040</v>
      </c>
      <c r="B216" s="779" t="s">
        <v>1852</v>
      </c>
      <c r="C216" s="779" t="s">
        <v>1854</v>
      </c>
    </row>
    <row r="217" spans="1:3">
      <c r="A217" s="1121"/>
      <c r="B217" s="779" t="s">
        <v>1853</v>
      </c>
      <c r="C217" s="779" t="s">
        <v>1855</v>
      </c>
    </row>
    <row r="218" spans="1:3" ht="15.75" thickBot="1">
      <c r="A218" s="1122"/>
      <c r="B218" s="406"/>
      <c r="C218" s="779" t="s">
        <v>1856</v>
      </c>
    </row>
    <row r="219" spans="1:3">
      <c r="A219" s="1120" t="s">
        <v>1042</v>
      </c>
      <c r="B219" s="779" t="s">
        <v>1857</v>
      </c>
      <c r="C219" s="781" t="s">
        <v>1859</v>
      </c>
    </row>
    <row r="220" spans="1:3" ht="39">
      <c r="A220" s="1121"/>
      <c r="B220" s="779" t="s">
        <v>1858</v>
      </c>
      <c r="C220" s="779" t="s">
        <v>1860</v>
      </c>
    </row>
    <row r="221" spans="1:3">
      <c r="A221" s="1121"/>
      <c r="B221" s="780"/>
      <c r="C221" s="779" t="s">
        <v>1861</v>
      </c>
    </row>
    <row r="222" spans="1:3" ht="15.75" thickBot="1">
      <c r="A222" s="1122"/>
      <c r="B222" s="406"/>
      <c r="C222" s="782" t="s">
        <v>1862</v>
      </c>
    </row>
    <row r="223" spans="1:3" ht="26.25">
      <c r="A223" s="1120" t="s">
        <v>1054</v>
      </c>
      <c r="B223" s="1125" t="s">
        <v>1863</v>
      </c>
      <c r="C223" s="779" t="s">
        <v>1864</v>
      </c>
    </row>
    <row r="224" spans="1:3" ht="27" thickBot="1">
      <c r="A224" s="1122"/>
      <c r="B224" s="1126"/>
      <c r="C224" s="782" t="s">
        <v>1865</v>
      </c>
    </row>
    <row r="225" spans="1:3" ht="39">
      <c r="A225" s="1120" t="s">
        <v>1056</v>
      </c>
      <c r="B225" s="1125" t="s">
        <v>1866</v>
      </c>
      <c r="C225" s="779" t="s">
        <v>1867</v>
      </c>
    </row>
    <row r="226" spans="1:3">
      <c r="A226" s="1121"/>
      <c r="B226" s="1127"/>
      <c r="C226" s="779" t="s">
        <v>1868</v>
      </c>
    </row>
    <row r="227" spans="1:3" ht="15.75" thickBot="1">
      <c r="A227" s="1122"/>
      <c r="B227" s="1126"/>
      <c r="C227" s="782" t="s">
        <v>1869</v>
      </c>
    </row>
    <row r="228" spans="1:3">
      <c r="A228" s="1120" t="s">
        <v>1058</v>
      </c>
      <c r="B228" s="1125" t="s">
        <v>1870</v>
      </c>
      <c r="C228" s="779" t="s">
        <v>1871</v>
      </c>
    </row>
    <row r="229" spans="1:3" ht="27" thickBot="1">
      <c r="A229" s="1122"/>
      <c r="B229" s="1126"/>
      <c r="C229" s="782" t="s">
        <v>1872</v>
      </c>
    </row>
    <row r="230" spans="1:3" ht="27" thickBot="1">
      <c r="A230" s="783" t="s">
        <v>1873</v>
      </c>
      <c r="B230" s="782" t="s">
        <v>1874</v>
      </c>
      <c r="C230" s="782" t="s">
        <v>1875</v>
      </c>
    </row>
    <row r="231" spans="1:3" ht="26.25">
      <c r="A231" s="1120" t="s">
        <v>1876</v>
      </c>
      <c r="B231" s="1125" t="s">
        <v>1877</v>
      </c>
      <c r="C231" s="779" t="s">
        <v>1878</v>
      </c>
    </row>
    <row r="232" spans="1:3" ht="27" thickBot="1">
      <c r="A232" s="1122"/>
      <c r="B232" s="1126"/>
      <c r="C232" s="782" t="s">
        <v>1879</v>
      </c>
    </row>
    <row r="233" spans="1:3" ht="39">
      <c r="A233" s="1120" t="s">
        <v>1880</v>
      </c>
      <c r="B233" s="1125" t="s">
        <v>1881</v>
      </c>
      <c r="C233" s="779" t="s">
        <v>1882</v>
      </c>
    </row>
    <row r="234" spans="1:3" ht="15.75" thickBot="1">
      <c r="A234" s="1122"/>
      <c r="B234" s="1126"/>
      <c r="C234" s="782" t="s">
        <v>1883</v>
      </c>
    </row>
    <row r="235" spans="1:3" ht="26.25">
      <c r="A235" s="1120" t="s">
        <v>1884</v>
      </c>
      <c r="B235" s="779" t="s">
        <v>1885</v>
      </c>
      <c r="C235" s="779" t="s">
        <v>1887</v>
      </c>
    </row>
    <row r="236" spans="1:3" ht="52.5" thickBot="1">
      <c r="A236" s="1122"/>
      <c r="B236" s="782" t="s">
        <v>1886</v>
      </c>
      <c r="C236" s="782" t="s">
        <v>1888</v>
      </c>
    </row>
    <row r="237" spans="1:3" ht="39.75" thickBot="1">
      <c r="A237" s="783" t="s">
        <v>1889</v>
      </c>
      <c r="B237" s="782" t="s">
        <v>1890</v>
      </c>
      <c r="C237" s="782" t="s">
        <v>1891</v>
      </c>
    </row>
    <row r="238" spans="1:3" ht="39.75" thickBot="1">
      <c r="A238" s="783" t="s">
        <v>1892</v>
      </c>
      <c r="B238" s="782" t="s">
        <v>1893</v>
      </c>
      <c r="C238" s="782" t="s">
        <v>1894</v>
      </c>
    </row>
    <row r="239" spans="1:3">
      <c r="A239" s="1120" t="s">
        <v>1895</v>
      </c>
      <c r="B239" s="1125" t="s">
        <v>1896</v>
      </c>
      <c r="C239" s="784" t="s">
        <v>1897</v>
      </c>
    </row>
    <row r="240" spans="1:3" ht="15.75" thickBot="1">
      <c r="A240" s="1122"/>
      <c r="B240" s="1126"/>
      <c r="C240" s="785" t="s">
        <v>1898</v>
      </c>
    </row>
    <row r="241" spans="1:3" ht="39">
      <c r="A241" s="1120" t="s">
        <v>1899</v>
      </c>
      <c r="B241" s="779" t="s">
        <v>1900</v>
      </c>
      <c r="C241" s="1120" t="s">
        <v>1903</v>
      </c>
    </row>
    <row r="242" spans="1:3">
      <c r="A242" s="1121"/>
      <c r="B242" s="779" t="s">
        <v>1901</v>
      </c>
      <c r="C242" s="1121"/>
    </row>
    <row r="243" spans="1:3" ht="15.75" thickBot="1">
      <c r="A243" s="1122"/>
      <c r="B243" s="782" t="s">
        <v>1902</v>
      </c>
      <c r="C243" s="1122"/>
    </row>
    <row r="244" spans="1:3">
      <c r="A244" s="786"/>
    </row>
    <row r="245" spans="1:3" ht="15.75" thickBot="1">
      <c r="A245" s="787" t="s">
        <v>1904</v>
      </c>
    </row>
    <row r="246" spans="1:3" ht="38.25">
      <c r="A246" s="1114" t="s">
        <v>1003</v>
      </c>
      <c r="B246" s="788" t="s">
        <v>1830</v>
      </c>
      <c r="C246" s="789" t="s">
        <v>1906</v>
      </c>
    </row>
    <row r="247" spans="1:3" ht="89.25">
      <c r="A247" s="1115"/>
      <c r="B247" s="772" t="s">
        <v>1831</v>
      </c>
      <c r="C247" s="775" t="s">
        <v>1907</v>
      </c>
    </row>
    <row r="248" spans="1:3">
      <c r="A248" s="1115"/>
      <c r="B248" s="772" t="s">
        <v>1832</v>
      </c>
      <c r="C248" s="776"/>
    </row>
    <row r="249" spans="1:3">
      <c r="A249" s="1115"/>
      <c r="B249" s="773" t="s">
        <v>1833</v>
      </c>
      <c r="C249" s="776"/>
    </row>
    <row r="250" spans="1:3" ht="15.75" thickBot="1">
      <c r="A250" s="1116"/>
      <c r="B250" s="774" t="s">
        <v>1905</v>
      </c>
      <c r="C250" s="409"/>
    </row>
    <row r="251" spans="1:3" ht="35.25" customHeight="1">
      <c r="A251" s="1114" t="s">
        <v>1004</v>
      </c>
      <c r="B251" s="772" t="s">
        <v>1908</v>
      </c>
      <c r="C251" s="1114" t="s">
        <v>1910</v>
      </c>
    </row>
    <row r="252" spans="1:3" ht="15.75" thickBot="1">
      <c r="A252" s="1116"/>
      <c r="B252" s="774" t="s">
        <v>1909</v>
      </c>
      <c r="C252" s="1116"/>
    </row>
    <row r="253" spans="1:3" ht="51">
      <c r="A253" s="1114" t="s">
        <v>1005</v>
      </c>
      <c r="B253" s="777" t="s">
        <v>1911</v>
      </c>
      <c r="C253" s="775" t="s">
        <v>1913</v>
      </c>
    </row>
    <row r="254" spans="1:3" ht="38.25">
      <c r="A254" s="1115"/>
      <c r="B254" s="775" t="s">
        <v>1912</v>
      </c>
      <c r="C254" s="775" t="s">
        <v>1914</v>
      </c>
    </row>
    <row r="255" spans="1:3" ht="15.75" thickBot="1">
      <c r="A255" s="1116"/>
      <c r="B255" s="778" t="s">
        <v>1839</v>
      </c>
      <c r="C255" s="409"/>
    </row>
    <row r="256" spans="1:3" ht="63.75">
      <c r="A256" s="1114" t="s">
        <v>1030</v>
      </c>
      <c r="B256" s="777" t="s">
        <v>1915</v>
      </c>
      <c r="C256" s="775" t="s">
        <v>1918</v>
      </c>
    </row>
    <row r="257" spans="1:3" ht="25.5">
      <c r="A257" s="1115"/>
      <c r="B257" s="775" t="s">
        <v>1916</v>
      </c>
      <c r="C257" s="775" t="s">
        <v>1919</v>
      </c>
    </row>
    <row r="258" spans="1:3" ht="15.75" thickBot="1">
      <c r="A258" s="1116"/>
      <c r="B258" s="778" t="s">
        <v>1917</v>
      </c>
      <c r="C258" s="409"/>
    </row>
    <row r="259" spans="1:3" ht="51">
      <c r="A259" s="1114" t="s">
        <v>1034</v>
      </c>
      <c r="B259" s="777" t="s">
        <v>1920</v>
      </c>
      <c r="C259" s="775" t="s">
        <v>1913</v>
      </c>
    </row>
    <row r="260" spans="1:3" ht="38.25">
      <c r="A260" s="1115"/>
      <c r="B260" s="775" t="s">
        <v>1921</v>
      </c>
      <c r="C260" s="775" t="s">
        <v>1923</v>
      </c>
    </row>
    <row r="261" spans="1:3">
      <c r="A261" s="1115"/>
      <c r="B261" s="775" t="s">
        <v>1922</v>
      </c>
      <c r="C261" s="776"/>
    </row>
    <row r="262" spans="1:3" ht="15.75" thickBot="1">
      <c r="A262" s="1116"/>
      <c r="B262" s="778"/>
      <c r="C262" s="409"/>
    </row>
    <row r="263" spans="1:3" ht="51">
      <c r="A263" s="1114" t="s">
        <v>1038</v>
      </c>
      <c r="B263" s="777" t="s">
        <v>1924</v>
      </c>
      <c r="C263" s="775" t="s">
        <v>1913</v>
      </c>
    </row>
    <row r="264" spans="1:3">
      <c r="A264" s="1115"/>
      <c r="B264" s="775" t="s">
        <v>1925</v>
      </c>
      <c r="C264" s="775" t="s">
        <v>1927</v>
      </c>
    </row>
    <row r="265" spans="1:3" ht="15.75" thickBot="1">
      <c r="A265" s="1116"/>
      <c r="B265" s="778" t="s">
        <v>1926</v>
      </c>
      <c r="C265" s="409"/>
    </row>
    <row r="266" spans="1:3" ht="38.25">
      <c r="A266" s="1114" t="s">
        <v>1040</v>
      </c>
      <c r="B266" s="777" t="s">
        <v>1915</v>
      </c>
      <c r="C266" s="775" t="s">
        <v>1850</v>
      </c>
    </row>
    <row r="267" spans="1:3" ht="25.5">
      <c r="A267" s="1115"/>
      <c r="B267" s="775" t="s">
        <v>1843</v>
      </c>
      <c r="C267" s="775" t="s">
        <v>1929</v>
      </c>
    </row>
    <row r="268" spans="1:3" ht="15.75" thickBot="1">
      <c r="A268" s="1116"/>
      <c r="B268" s="778" t="s">
        <v>1928</v>
      </c>
      <c r="C268" s="409"/>
    </row>
    <row r="269" spans="1:3">
      <c r="A269" s="1120" t="s">
        <v>1042</v>
      </c>
      <c r="B269" s="1120" t="s">
        <v>1930</v>
      </c>
      <c r="C269" s="779" t="s">
        <v>1931</v>
      </c>
    </row>
    <row r="270" spans="1:3">
      <c r="A270" s="1121"/>
      <c r="B270" s="1121"/>
      <c r="C270" s="779" t="s">
        <v>1932</v>
      </c>
    </row>
    <row r="271" spans="1:3" ht="15.75" thickBot="1">
      <c r="A271" s="1122"/>
      <c r="B271" s="1122"/>
      <c r="C271" s="782" t="s">
        <v>1933</v>
      </c>
    </row>
    <row r="272" spans="1:3" ht="26.25">
      <c r="A272" s="1120" t="s">
        <v>1054</v>
      </c>
      <c r="B272" s="779" t="s">
        <v>1934</v>
      </c>
      <c r="C272" s="779" t="s">
        <v>1936</v>
      </c>
    </row>
    <row r="273" spans="1:3">
      <c r="A273" s="1121"/>
      <c r="B273" s="779" t="s">
        <v>1935</v>
      </c>
      <c r="C273" s="779" t="s">
        <v>1937</v>
      </c>
    </row>
    <row r="274" spans="1:3">
      <c r="A274" s="1121"/>
      <c r="B274" s="780"/>
      <c r="C274" s="779" t="s">
        <v>1938</v>
      </c>
    </row>
    <row r="275" spans="1:3" ht="27" thickBot="1">
      <c r="A275" s="1122"/>
      <c r="B275" s="406"/>
      <c r="C275" s="782" t="s">
        <v>1939</v>
      </c>
    </row>
    <row r="276" spans="1:3">
      <c r="A276" s="1120" t="s">
        <v>1056</v>
      </c>
      <c r="B276" s="1120" t="s">
        <v>1874</v>
      </c>
      <c r="C276" s="779" t="s">
        <v>1940</v>
      </c>
    </row>
    <row r="277" spans="1:3" ht="26.25">
      <c r="A277" s="1121"/>
      <c r="B277" s="1121"/>
      <c r="C277" s="779" t="s">
        <v>1941</v>
      </c>
    </row>
    <row r="278" spans="1:3">
      <c r="A278" s="1121"/>
      <c r="B278" s="1121"/>
      <c r="C278" s="779" t="s">
        <v>1942</v>
      </c>
    </row>
    <row r="279" spans="1:3" ht="27" thickBot="1">
      <c r="A279" s="1122"/>
      <c r="B279" s="1122"/>
      <c r="C279" s="782" t="s">
        <v>1943</v>
      </c>
    </row>
    <row r="280" spans="1:3" ht="26.25">
      <c r="A280" s="1120" t="s">
        <v>1058</v>
      </c>
      <c r="B280" s="779" t="s">
        <v>1944</v>
      </c>
      <c r="C280" s="779" t="s">
        <v>1946</v>
      </c>
    </row>
    <row r="281" spans="1:3" ht="27" thickBot="1">
      <c r="A281" s="1122"/>
      <c r="B281" s="782" t="s">
        <v>1945</v>
      </c>
      <c r="C281" s="782" t="s">
        <v>1947</v>
      </c>
    </row>
    <row r="282" spans="1:3" ht="26.25">
      <c r="A282" s="1120" t="s">
        <v>1873</v>
      </c>
      <c r="B282" s="779" t="s">
        <v>1948</v>
      </c>
      <c r="C282" s="779" t="s">
        <v>1950</v>
      </c>
    </row>
    <row r="283" spans="1:3" ht="27" thickBot="1">
      <c r="A283" s="1122"/>
      <c r="B283" s="782" t="s">
        <v>1949</v>
      </c>
      <c r="C283" s="782" t="s">
        <v>1951</v>
      </c>
    </row>
    <row r="284" spans="1:3">
      <c r="A284" s="1120" t="s">
        <v>1876</v>
      </c>
      <c r="B284" s="779" t="s">
        <v>1952</v>
      </c>
      <c r="C284" s="779" t="s">
        <v>1954</v>
      </c>
    </row>
    <row r="285" spans="1:3" ht="26.25">
      <c r="A285" s="1121"/>
      <c r="B285" s="779" t="s">
        <v>1953</v>
      </c>
      <c r="C285" s="779" t="s">
        <v>1955</v>
      </c>
    </row>
    <row r="286" spans="1:3">
      <c r="A286" s="1121"/>
      <c r="B286" s="780"/>
      <c r="C286" s="779" t="s">
        <v>1956</v>
      </c>
    </row>
    <row r="287" spans="1:3" ht="27" thickBot="1">
      <c r="A287" s="1122"/>
      <c r="B287" s="406"/>
      <c r="C287" s="782" t="s">
        <v>1957</v>
      </c>
    </row>
    <row r="288" spans="1:3">
      <c r="A288" s="1120" t="s">
        <v>1880</v>
      </c>
      <c r="B288" s="1120" t="s">
        <v>1924</v>
      </c>
      <c r="C288" s="784" t="s">
        <v>1958</v>
      </c>
    </row>
    <row r="289" spans="1:3">
      <c r="A289" s="1121"/>
      <c r="B289" s="1121"/>
      <c r="C289" s="784" t="s">
        <v>1938</v>
      </c>
    </row>
    <row r="290" spans="1:3" ht="15.75" thickBot="1">
      <c r="A290" s="1122"/>
      <c r="B290" s="1122"/>
      <c r="C290" s="785" t="s">
        <v>1959</v>
      </c>
    </row>
    <row r="291" spans="1:3" ht="26.25">
      <c r="A291" s="1120" t="s">
        <v>1884</v>
      </c>
      <c r="B291" s="779" t="s">
        <v>1885</v>
      </c>
      <c r="C291" s="784" t="s">
        <v>1960</v>
      </c>
    </row>
    <row r="292" spans="1:3">
      <c r="A292" s="1121"/>
      <c r="B292" s="779" t="s">
        <v>1886</v>
      </c>
      <c r="C292" s="784" t="s">
        <v>1961</v>
      </c>
    </row>
    <row r="293" spans="1:3">
      <c r="A293" s="1121"/>
      <c r="B293" s="780"/>
      <c r="C293" s="784" t="s">
        <v>1962</v>
      </c>
    </row>
    <row r="294" spans="1:3" ht="15.75" thickBot="1">
      <c r="A294" s="1122"/>
      <c r="B294" s="406"/>
      <c r="C294" s="785" t="s">
        <v>1963</v>
      </c>
    </row>
    <row r="295" spans="1:3">
      <c r="A295" s="1120" t="s">
        <v>1889</v>
      </c>
      <c r="B295" s="779" t="s">
        <v>1964</v>
      </c>
      <c r="C295" s="784" t="s">
        <v>1966</v>
      </c>
    </row>
    <row r="296" spans="1:3" ht="15.75" thickBot="1">
      <c r="A296" s="1122"/>
      <c r="B296" s="782" t="s">
        <v>1965</v>
      </c>
      <c r="C296" s="785" t="s">
        <v>1967</v>
      </c>
    </row>
    <row r="297" spans="1:3">
      <c r="A297" s="1120" t="s">
        <v>1892</v>
      </c>
      <c r="B297" s="779" t="s">
        <v>1968</v>
      </c>
      <c r="C297" s="784" t="s">
        <v>1970</v>
      </c>
    </row>
    <row r="298" spans="1:3" ht="26.25">
      <c r="A298" s="1121"/>
      <c r="B298" s="779" t="s">
        <v>1969</v>
      </c>
      <c r="C298" s="784" t="s">
        <v>1938</v>
      </c>
    </row>
    <row r="299" spans="1:3" ht="15.75" thickBot="1">
      <c r="A299" s="1122"/>
      <c r="B299" s="406"/>
      <c r="C299" s="785" t="s">
        <v>1971</v>
      </c>
    </row>
    <row r="300" spans="1:3">
      <c r="A300" s="1120" t="s">
        <v>1895</v>
      </c>
      <c r="B300" s="779" t="s">
        <v>1972</v>
      </c>
      <c r="C300" s="779" t="s">
        <v>1974</v>
      </c>
    </row>
    <row r="301" spans="1:3">
      <c r="A301" s="1121"/>
      <c r="B301" s="779" t="s">
        <v>1973</v>
      </c>
      <c r="C301" s="779" t="s">
        <v>1975</v>
      </c>
    </row>
    <row r="302" spans="1:3">
      <c r="A302" s="1121"/>
      <c r="B302" s="780"/>
      <c r="C302" s="779" t="s">
        <v>1976</v>
      </c>
    </row>
    <row r="303" spans="1:3" ht="15.75" thickBot="1">
      <c r="A303" s="1122"/>
      <c r="B303" s="406"/>
      <c r="C303" s="782" t="s">
        <v>1977</v>
      </c>
    </row>
    <row r="304" spans="1:3">
      <c r="A304" s="1120" t="s">
        <v>1899</v>
      </c>
      <c r="B304" s="779" t="s">
        <v>1978</v>
      </c>
      <c r="C304" s="1120" t="s">
        <v>1980</v>
      </c>
    </row>
    <row r="305" spans="1:3" ht="27" thickBot="1">
      <c r="A305" s="1122"/>
      <c r="B305" s="782" t="s">
        <v>1979</v>
      </c>
      <c r="C305" s="1122"/>
    </row>
    <row r="306" spans="1:3">
      <c r="A306" s="1120" t="s">
        <v>1981</v>
      </c>
      <c r="B306" s="779" t="s">
        <v>1964</v>
      </c>
      <c r="C306" s="784" t="s">
        <v>1982</v>
      </c>
    </row>
    <row r="307" spans="1:3" ht="15.75" thickBot="1">
      <c r="A307" s="1122"/>
      <c r="B307" s="782" t="s">
        <v>1965</v>
      </c>
      <c r="C307" s="785" t="s">
        <v>1967</v>
      </c>
    </row>
    <row r="308" spans="1:3">
      <c r="A308" s="1120" t="s">
        <v>1983</v>
      </c>
      <c r="B308" s="779" t="s">
        <v>1984</v>
      </c>
      <c r="C308" s="779" t="s">
        <v>1986</v>
      </c>
    </row>
    <row r="309" spans="1:3" ht="26.25">
      <c r="A309" s="1121"/>
      <c r="B309" s="779" t="s">
        <v>1985</v>
      </c>
      <c r="C309" s="779" t="s">
        <v>1987</v>
      </c>
    </row>
    <row r="310" spans="1:3" ht="15.75" thickBot="1">
      <c r="A310" s="1122"/>
      <c r="B310" s="406"/>
      <c r="C310" s="782" t="s">
        <v>1988</v>
      </c>
    </row>
    <row r="311" spans="1:3">
      <c r="A311" s="1120" t="s">
        <v>1989</v>
      </c>
      <c r="B311" s="779" t="s">
        <v>1990</v>
      </c>
      <c r="C311" s="1120" t="s">
        <v>1992</v>
      </c>
    </row>
    <row r="312" spans="1:3" ht="27" thickBot="1">
      <c r="A312" s="1122"/>
      <c r="B312" s="782" t="s">
        <v>1991</v>
      </c>
      <c r="C312" s="1122"/>
    </row>
    <row r="313" spans="1:3">
      <c r="A313" s="1120" t="s">
        <v>1993</v>
      </c>
      <c r="B313" s="779" t="s">
        <v>1994</v>
      </c>
      <c r="C313" s="1120" t="s">
        <v>1992</v>
      </c>
    </row>
    <row r="314" spans="1:3" ht="39.75" thickBot="1">
      <c r="A314" s="1122"/>
      <c r="B314" s="782" t="s">
        <v>1995</v>
      </c>
      <c r="C314" s="1122"/>
    </row>
    <row r="315" spans="1:3">
      <c r="A315" s="1120" t="s">
        <v>1996</v>
      </c>
      <c r="B315" s="1120" t="s">
        <v>1997</v>
      </c>
      <c r="C315" s="784" t="s">
        <v>1998</v>
      </c>
    </row>
    <row r="316" spans="1:3">
      <c r="A316" s="1121"/>
      <c r="B316" s="1121"/>
      <c r="C316" s="784" t="s">
        <v>1999</v>
      </c>
    </row>
    <row r="317" spans="1:3" ht="15.75" thickBot="1">
      <c r="A317" s="1122"/>
      <c r="B317" s="1122"/>
      <c r="C317" s="785" t="s">
        <v>2000</v>
      </c>
    </row>
    <row r="318" spans="1:3">
      <c r="A318" s="1120" t="s">
        <v>2001</v>
      </c>
      <c r="B318" s="779" t="s">
        <v>2002</v>
      </c>
      <c r="C318" s="1120" t="s">
        <v>2004</v>
      </c>
    </row>
    <row r="319" spans="1:3" ht="27" thickBot="1">
      <c r="A319" s="1122"/>
      <c r="B319" s="782" t="s">
        <v>2003</v>
      </c>
      <c r="C319" s="1122"/>
    </row>
    <row r="320" spans="1:3" ht="26.25">
      <c r="A320" s="1120" t="s">
        <v>2005</v>
      </c>
      <c r="B320" s="779" t="s">
        <v>2006</v>
      </c>
      <c r="C320" s="779" t="s">
        <v>2008</v>
      </c>
    </row>
    <row r="321" spans="1:5">
      <c r="A321" s="1121"/>
      <c r="B321" s="779" t="s">
        <v>2007</v>
      </c>
      <c r="C321" s="779" t="s">
        <v>2009</v>
      </c>
    </row>
    <row r="322" spans="1:5" ht="15.75" thickBot="1">
      <c r="A322" s="1122"/>
      <c r="B322" s="406"/>
      <c r="C322" s="782" t="s">
        <v>2010</v>
      </c>
    </row>
    <row r="323" spans="1:5" ht="26.25">
      <c r="A323" s="1120" t="s">
        <v>1981</v>
      </c>
      <c r="B323" s="779" t="s">
        <v>2002</v>
      </c>
      <c r="C323" s="779" t="s">
        <v>2012</v>
      </c>
    </row>
    <row r="324" spans="1:5" ht="26.25">
      <c r="A324" s="1121"/>
      <c r="B324" s="779" t="s">
        <v>2011</v>
      </c>
      <c r="C324" s="779" t="s">
        <v>2013</v>
      </c>
    </row>
    <row r="325" spans="1:5" ht="15.75" thickBot="1">
      <c r="A325" s="1122"/>
      <c r="B325" s="406"/>
      <c r="C325" s="782" t="s">
        <v>2014</v>
      </c>
    </row>
    <row r="326" spans="1:5">
      <c r="A326" s="1120" t="s">
        <v>2015</v>
      </c>
      <c r="B326" s="779" t="s">
        <v>2016</v>
      </c>
      <c r="C326" s="779" t="s">
        <v>2018</v>
      </c>
    </row>
    <row r="327" spans="1:5" ht="26.25">
      <c r="A327" s="1121"/>
      <c r="B327" s="779" t="s">
        <v>2017</v>
      </c>
      <c r="C327" s="779" t="s">
        <v>2019</v>
      </c>
    </row>
    <row r="328" spans="1:5">
      <c r="A328" s="1121"/>
      <c r="B328" s="780"/>
      <c r="C328" s="779" t="s">
        <v>1868</v>
      </c>
    </row>
    <row r="329" spans="1:5" ht="15.75" thickBot="1">
      <c r="A329" s="1122"/>
      <c r="B329" s="406"/>
      <c r="C329" s="782" t="s">
        <v>2020</v>
      </c>
    </row>
    <row r="330" spans="1:5">
      <c r="A330" s="1120" t="s">
        <v>2021</v>
      </c>
      <c r="B330" s="779" t="s">
        <v>1857</v>
      </c>
      <c r="C330" s="779" t="s">
        <v>2022</v>
      </c>
    </row>
    <row r="331" spans="1:5" ht="39">
      <c r="A331" s="1121"/>
      <c r="B331" s="779" t="s">
        <v>1858</v>
      </c>
      <c r="C331" s="779" t="s">
        <v>2023</v>
      </c>
    </row>
    <row r="332" spans="1:5" ht="15.75" thickBot="1">
      <c r="A332" s="1122"/>
      <c r="B332" s="406"/>
      <c r="C332" s="782" t="s">
        <v>2024</v>
      </c>
    </row>
    <row r="333" spans="1:5">
      <c r="B333" s="219"/>
    </row>
    <row r="334" spans="1:5">
      <c r="A334" s="786"/>
    </row>
    <row r="335" spans="1:5" ht="15.75" customHeight="1">
      <c r="A335" s="1139" t="s">
        <v>2025</v>
      </c>
      <c r="B335" s="1139"/>
      <c r="C335" s="1139"/>
      <c r="D335" s="1139"/>
      <c r="E335" s="1139"/>
    </row>
    <row r="336" spans="1:5" ht="15.75" customHeight="1">
      <c r="A336" s="1139" t="s">
        <v>2026</v>
      </c>
      <c r="B336" s="1139"/>
      <c r="C336" s="1139"/>
      <c r="D336" s="1139"/>
      <c r="E336" s="1139"/>
    </row>
    <row r="337" spans="1:5" ht="15.75" thickBot="1">
      <c r="A337" s="219"/>
    </row>
    <row r="338" spans="1:5" ht="16.5" thickTop="1" thickBot="1">
      <c r="A338" s="1128" t="s">
        <v>998</v>
      </c>
      <c r="B338" s="1130" t="s">
        <v>1</v>
      </c>
      <c r="C338" s="1132" t="s">
        <v>2027</v>
      </c>
      <c r="D338" s="1133"/>
      <c r="E338" s="1134"/>
    </row>
    <row r="339" spans="1:5" ht="15.75" thickBot="1">
      <c r="A339" s="1129"/>
      <c r="B339" s="1131"/>
      <c r="C339" s="808" t="s">
        <v>1626</v>
      </c>
      <c r="D339" s="808" t="s">
        <v>2028</v>
      </c>
      <c r="E339" s="809" t="s">
        <v>2029</v>
      </c>
    </row>
    <row r="340" spans="1:5" ht="15.75" thickBot="1">
      <c r="A340" s="790">
        <v>1</v>
      </c>
      <c r="B340" s="791" t="s">
        <v>4</v>
      </c>
      <c r="C340" s="810">
        <v>8</v>
      </c>
      <c r="D340" s="810">
        <v>2333</v>
      </c>
      <c r="E340" s="811">
        <v>53730</v>
      </c>
    </row>
    <row r="341" spans="1:5" ht="15.75" thickBot="1">
      <c r="A341" s="790">
        <v>2</v>
      </c>
      <c r="B341" s="791" t="s">
        <v>111</v>
      </c>
      <c r="C341" s="812">
        <v>29</v>
      </c>
      <c r="D341" s="812">
        <v>10248</v>
      </c>
      <c r="E341" s="813">
        <v>210768</v>
      </c>
    </row>
    <row r="342" spans="1:5" ht="15.75" thickBot="1">
      <c r="A342" s="790">
        <v>3</v>
      </c>
      <c r="B342" s="791" t="s">
        <v>112</v>
      </c>
      <c r="C342" s="810">
        <v>163</v>
      </c>
      <c r="D342" s="810">
        <v>59381</v>
      </c>
      <c r="E342" s="811">
        <v>1112336</v>
      </c>
    </row>
    <row r="343" spans="1:5" ht="15.75" thickBot="1">
      <c r="A343" s="790">
        <v>4</v>
      </c>
      <c r="B343" s="791" t="s">
        <v>113</v>
      </c>
      <c r="C343" s="812">
        <v>97</v>
      </c>
      <c r="D343" s="812">
        <v>37892</v>
      </c>
      <c r="E343" s="813">
        <v>768124</v>
      </c>
    </row>
    <row r="344" spans="1:5" ht="15.75" thickBot="1">
      <c r="A344" s="790">
        <v>5</v>
      </c>
      <c r="B344" s="791" t="s">
        <v>114</v>
      </c>
      <c r="C344" s="810">
        <v>75</v>
      </c>
      <c r="D344" s="810">
        <v>26911</v>
      </c>
      <c r="E344" s="811">
        <v>528077</v>
      </c>
    </row>
    <row r="345" spans="1:5" ht="15.75" thickBot="1">
      <c r="A345" s="790">
        <v>6</v>
      </c>
      <c r="B345" s="791" t="s">
        <v>115</v>
      </c>
      <c r="C345" s="812">
        <v>30</v>
      </c>
      <c r="D345" s="812">
        <v>9083</v>
      </c>
      <c r="E345" s="813">
        <v>190264</v>
      </c>
    </row>
    <row r="346" spans="1:5" ht="15.75" thickBot="1">
      <c r="A346" s="790">
        <v>7</v>
      </c>
      <c r="B346" s="791" t="s">
        <v>1762</v>
      </c>
      <c r="C346" s="810">
        <v>55</v>
      </c>
      <c r="D346" s="810">
        <v>21207</v>
      </c>
      <c r="E346" s="811">
        <v>372337</v>
      </c>
    </row>
    <row r="347" spans="1:5" ht="15.75" thickBot="1">
      <c r="A347" s="790">
        <v>8</v>
      </c>
      <c r="B347" s="791" t="s">
        <v>116</v>
      </c>
      <c r="C347" s="812">
        <v>71</v>
      </c>
      <c r="D347" s="812">
        <v>27867</v>
      </c>
      <c r="E347" s="813">
        <v>577000</v>
      </c>
    </row>
    <row r="348" spans="1:5" ht="15.75" thickBot="1">
      <c r="A348" s="790">
        <v>9</v>
      </c>
      <c r="B348" s="791" t="s">
        <v>130</v>
      </c>
      <c r="C348" s="810">
        <v>10</v>
      </c>
      <c r="D348" s="810">
        <v>2501</v>
      </c>
      <c r="E348" s="811">
        <v>60001</v>
      </c>
    </row>
    <row r="349" spans="1:5" ht="15.75" thickBot="1">
      <c r="A349" s="790">
        <v>10</v>
      </c>
      <c r="B349" s="791" t="s">
        <v>117</v>
      </c>
      <c r="C349" s="812">
        <v>24</v>
      </c>
      <c r="D349" s="812">
        <v>9671</v>
      </c>
      <c r="E349" s="813">
        <v>199461</v>
      </c>
    </row>
    <row r="350" spans="1:5" ht="15.75" thickBot="1">
      <c r="A350" s="790">
        <v>11</v>
      </c>
      <c r="B350" s="791" t="s">
        <v>118</v>
      </c>
      <c r="C350" s="810">
        <v>57</v>
      </c>
      <c r="D350" s="810">
        <v>30343</v>
      </c>
      <c r="E350" s="811">
        <v>538023</v>
      </c>
    </row>
    <row r="351" spans="1:5" ht="15.75" thickBot="1">
      <c r="A351" s="790">
        <v>12</v>
      </c>
      <c r="B351" s="791" t="s">
        <v>119</v>
      </c>
      <c r="C351" s="812">
        <v>62</v>
      </c>
      <c r="D351" s="812">
        <v>23454</v>
      </c>
      <c r="E351" s="813">
        <v>330689</v>
      </c>
    </row>
    <row r="352" spans="1:5" ht="15.75" thickBot="1">
      <c r="A352" s="790">
        <v>13</v>
      </c>
      <c r="B352" s="791" t="s">
        <v>120</v>
      </c>
      <c r="C352" s="810">
        <v>89</v>
      </c>
      <c r="D352" s="810">
        <v>41500</v>
      </c>
      <c r="E352" s="811">
        <v>894325</v>
      </c>
    </row>
    <row r="353" spans="1:5" ht="15.75" thickBot="1">
      <c r="A353" s="790">
        <v>14</v>
      </c>
      <c r="B353" s="791" t="s">
        <v>121</v>
      </c>
      <c r="C353" s="812">
        <v>83</v>
      </c>
      <c r="D353" s="812">
        <v>26020</v>
      </c>
      <c r="E353" s="813">
        <v>457172</v>
      </c>
    </row>
    <row r="354" spans="1:5" ht="15.75" thickBot="1">
      <c r="A354" s="790">
        <v>15</v>
      </c>
      <c r="B354" s="791" t="s">
        <v>122</v>
      </c>
      <c r="C354" s="810">
        <v>21</v>
      </c>
      <c r="D354" s="810">
        <v>7627</v>
      </c>
      <c r="E354" s="811">
        <v>165829</v>
      </c>
    </row>
    <row r="355" spans="1:5" ht="15.75" thickBot="1">
      <c r="A355" s="790">
        <v>16</v>
      </c>
      <c r="B355" s="791" t="s">
        <v>1763</v>
      </c>
      <c r="C355" s="812">
        <v>42</v>
      </c>
      <c r="D355" s="812">
        <v>17893</v>
      </c>
      <c r="E355" s="813">
        <v>239260</v>
      </c>
    </row>
    <row r="356" spans="1:5" ht="15.75" thickBot="1">
      <c r="A356" s="790">
        <v>17</v>
      </c>
      <c r="B356" s="791" t="s">
        <v>123</v>
      </c>
      <c r="C356" s="810">
        <v>44</v>
      </c>
      <c r="D356" s="810">
        <v>16027</v>
      </c>
      <c r="E356" s="811">
        <v>341702</v>
      </c>
    </row>
    <row r="357" spans="1:5" ht="15.75" thickBot="1">
      <c r="A357" s="790">
        <v>18</v>
      </c>
      <c r="B357" s="791" t="s">
        <v>124</v>
      </c>
      <c r="C357" s="812">
        <v>41</v>
      </c>
      <c r="D357" s="812">
        <v>14589</v>
      </c>
      <c r="E357" s="813">
        <v>306908</v>
      </c>
    </row>
    <row r="358" spans="1:5" ht="15.75" thickBot="1">
      <c r="A358" s="790">
        <v>19</v>
      </c>
      <c r="B358" s="791" t="s">
        <v>125</v>
      </c>
      <c r="C358" s="810">
        <v>119</v>
      </c>
      <c r="D358" s="810">
        <v>41493</v>
      </c>
      <c r="E358" s="811">
        <v>929003</v>
      </c>
    </row>
    <row r="359" spans="1:5" ht="15.75" thickBot="1">
      <c r="A359" s="790">
        <v>20</v>
      </c>
      <c r="B359" s="791" t="s">
        <v>1764</v>
      </c>
      <c r="C359" s="812">
        <v>97</v>
      </c>
      <c r="D359" s="812">
        <v>26778</v>
      </c>
      <c r="E359" s="813">
        <v>589920</v>
      </c>
    </row>
    <row r="360" spans="1:5" ht="15.75" thickBot="1">
      <c r="A360" s="790">
        <v>21</v>
      </c>
      <c r="B360" s="791" t="s">
        <v>126</v>
      </c>
      <c r="C360" s="810">
        <v>109</v>
      </c>
      <c r="D360" s="810">
        <v>43161</v>
      </c>
      <c r="E360" s="811">
        <v>653710</v>
      </c>
    </row>
    <row r="361" spans="1:5" ht="15.75" thickBot="1">
      <c r="A361" s="790">
        <v>22</v>
      </c>
      <c r="B361" s="791" t="s">
        <v>127</v>
      </c>
      <c r="C361" s="812">
        <v>90</v>
      </c>
      <c r="D361" s="812">
        <v>22216</v>
      </c>
      <c r="E361" s="813">
        <v>464611</v>
      </c>
    </row>
    <row r="362" spans="1:5" ht="15.75" thickBot="1">
      <c r="A362" s="790">
        <v>23</v>
      </c>
      <c r="B362" s="791" t="s">
        <v>128</v>
      </c>
      <c r="C362" s="810">
        <v>31</v>
      </c>
      <c r="D362" s="810">
        <v>10418</v>
      </c>
      <c r="E362" s="811">
        <v>192090</v>
      </c>
    </row>
    <row r="363" spans="1:5" ht="15.75" thickBot="1">
      <c r="A363" s="790">
        <v>24</v>
      </c>
      <c r="B363" s="791" t="s">
        <v>1765</v>
      </c>
      <c r="C363" s="812">
        <v>37</v>
      </c>
      <c r="D363" s="812">
        <v>10233</v>
      </c>
      <c r="E363" s="813">
        <v>179197</v>
      </c>
    </row>
    <row r="364" spans="1:5" ht="15.75" thickBot="1">
      <c r="A364" s="792">
        <v>25</v>
      </c>
      <c r="B364" s="793" t="s">
        <v>129</v>
      </c>
      <c r="C364" s="814">
        <v>61</v>
      </c>
      <c r="D364" s="814">
        <v>20300</v>
      </c>
      <c r="E364" s="815">
        <v>364264</v>
      </c>
    </row>
    <row r="365" spans="1:5" ht="15.75" thickTop="1"/>
    <row r="368" spans="1:5" ht="15.75">
      <c r="A368" s="794" t="s">
        <v>2030</v>
      </c>
    </row>
    <row r="369" spans="1:4" ht="16.5" thickBot="1">
      <c r="A369" s="795"/>
    </row>
    <row r="370" spans="1:4" ht="15.75" customHeight="1">
      <c r="A370" s="1135" t="s">
        <v>993</v>
      </c>
      <c r="B370" s="1137" t="s">
        <v>1069</v>
      </c>
      <c r="C370" s="1137" t="s">
        <v>1070</v>
      </c>
      <c r="D370" s="1135" t="s">
        <v>1074</v>
      </c>
    </row>
    <row r="371" spans="1:4" ht="15.75" thickBot="1">
      <c r="A371" s="1136"/>
      <c r="B371" s="1138"/>
      <c r="C371" s="1138"/>
      <c r="D371" s="1136"/>
    </row>
    <row r="372" spans="1:4" ht="30.75" customHeight="1">
      <c r="A372" s="796"/>
      <c r="B372" s="401"/>
      <c r="C372" s="1146" t="s">
        <v>1076</v>
      </c>
      <c r="D372" s="1144">
        <v>40</v>
      </c>
    </row>
    <row r="373" spans="1:4" ht="16.5" thickBot="1">
      <c r="A373" s="797">
        <v>1</v>
      </c>
      <c r="B373" s="402" t="s">
        <v>1075</v>
      </c>
      <c r="C373" s="1147"/>
      <c r="D373" s="1145"/>
    </row>
    <row r="374" spans="1:4" ht="15.75">
      <c r="A374" s="796"/>
      <c r="B374" s="401"/>
      <c r="C374" s="403" t="s">
        <v>1082</v>
      </c>
      <c r="D374" s="1144">
        <v>43</v>
      </c>
    </row>
    <row r="375" spans="1:4" ht="32.25" thickBot="1">
      <c r="A375" s="797">
        <v>2</v>
      </c>
      <c r="B375" s="402" t="s">
        <v>1081</v>
      </c>
      <c r="C375" s="798" t="s">
        <v>1083</v>
      </c>
      <c r="D375" s="1145"/>
    </row>
    <row r="376" spans="1:4" ht="46.5" customHeight="1">
      <c r="A376" s="796"/>
      <c r="B376" s="401"/>
      <c r="C376" s="1142" t="s">
        <v>1088</v>
      </c>
      <c r="D376" s="1144">
        <v>50</v>
      </c>
    </row>
    <row r="377" spans="1:4" ht="16.5" thickBot="1">
      <c r="A377" s="797">
        <v>3</v>
      </c>
      <c r="B377" s="402" t="s">
        <v>1081</v>
      </c>
      <c r="C377" s="1143"/>
      <c r="D377" s="1145"/>
    </row>
    <row r="378" spans="1:4" ht="47.25">
      <c r="A378" s="796"/>
      <c r="B378" s="401"/>
      <c r="C378" s="799" t="s">
        <v>1094</v>
      </c>
      <c r="D378" s="1144">
        <v>60</v>
      </c>
    </row>
    <row r="379" spans="1:4" ht="16.5" thickBot="1">
      <c r="A379" s="797">
        <v>4</v>
      </c>
      <c r="B379" s="402" t="s">
        <v>1093</v>
      </c>
      <c r="C379" s="798" t="s">
        <v>1095</v>
      </c>
      <c r="D379" s="1145"/>
    </row>
    <row r="380" spans="1:4" ht="47.25">
      <c r="A380" s="796"/>
      <c r="B380" s="401"/>
      <c r="C380" s="799" t="s">
        <v>1094</v>
      </c>
      <c r="D380" s="1144">
        <v>50</v>
      </c>
    </row>
    <row r="381" spans="1:4" ht="16.5" thickBot="1">
      <c r="A381" s="797">
        <v>5</v>
      </c>
      <c r="B381" s="402" t="s">
        <v>1093</v>
      </c>
      <c r="C381" s="798" t="s">
        <v>1095</v>
      </c>
      <c r="D381" s="1145"/>
    </row>
    <row r="382" spans="1:4" ht="30.75" customHeight="1">
      <c r="A382" s="796"/>
      <c r="B382" s="401"/>
      <c r="C382" s="1142" t="s">
        <v>1104</v>
      </c>
      <c r="D382" s="1144">
        <v>55</v>
      </c>
    </row>
    <row r="383" spans="1:4" ht="16.5" thickBot="1">
      <c r="A383" s="797">
        <v>6</v>
      </c>
      <c r="B383" s="402" t="s">
        <v>1093</v>
      </c>
      <c r="C383" s="1143"/>
      <c r="D383" s="1145"/>
    </row>
    <row r="384" spans="1:4" ht="46.5" customHeight="1">
      <c r="A384" s="796"/>
      <c r="B384" s="401"/>
      <c r="C384" s="1142" t="s">
        <v>1110</v>
      </c>
      <c r="D384" s="1144">
        <v>50</v>
      </c>
    </row>
    <row r="385" spans="1:4" ht="16.5" thickBot="1">
      <c r="A385" s="797">
        <v>7</v>
      </c>
      <c r="B385" s="402" t="s">
        <v>1109</v>
      </c>
      <c r="C385" s="1143"/>
      <c r="D385" s="1145"/>
    </row>
    <row r="386" spans="1:4" ht="46.5" customHeight="1">
      <c r="A386" s="796"/>
      <c r="B386" s="1140" t="s">
        <v>1115</v>
      </c>
      <c r="C386" s="1142" t="s">
        <v>1116</v>
      </c>
      <c r="D386" s="1144">
        <v>55</v>
      </c>
    </row>
    <row r="387" spans="1:4" ht="16.5" thickBot="1">
      <c r="A387" s="797">
        <v>8</v>
      </c>
      <c r="B387" s="1141"/>
      <c r="C387" s="1143"/>
      <c r="D387" s="1145"/>
    </row>
    <row r="388" spans="1:4" ht="15.75">
      <c r="A388" s="796"/>
      <c r="B388" s="401"/>
      <c r="C388" s="403" t="s">
        <v>1122</v>
      </c>
      <c r="D388" s="1144">
        <v>55</v>
      </c>
    </row>
    <row r="389" spans="1:4" ht="16.5" thickBot="1">
      <c r="A389" s="797">
        <v>9</v>
      </c>
      <c r="B389" s="402" t="s">
        <v>1121</v>
      </c>
      <c r="C389" s="798" t="s">
        <v>1123</v>
      </c>
      <c r="D389" s="1145"/>
    </row>
    <row r="390" spans="1:4" ht="46.5" customHeight="1">
      <c r="A390" s="796"/>
      <c r="B390" s="401"/>
      <c r="C390" s="1142" t="s">
        <v>1129</v>
      </c>
      <c r="D390" s="1144">
        <v>41</v>
      </c>
    </row>
    <row r="391" spans="1:4" ht="16.5" thickBot="1">
      <c r="A391" s="797">
        <v>10</v>
      </c>
      <c r="B391" s="402" t="s">
        <v>1128</v>
      </c>
      <c r="C391" s="1143"/>
      <c r="D391" s="1145"/>
    </row>
    <row r="392" spans="1:4" ht="47.25">
      <c r="A392" s="796"/>
      <c r="B392" s="401"/>
      <c r="C392" s="799" t="s">
        <v>1136</v>
      </c>
      <c r="D392" s="1144">
        <v>55</v>
      </c>
    </row>
    <row r="393" spans="1:4" ht="32.25" thickBot="1">
      <c r="A393" s="797">
        <v>11</v>
      </c>
      <c r="B393" s="402" t="s">
        <v>1135</v>
      </c>
      <c r="C393" s="798" t="s">
        <v>1137</v>
      </c>
      <c r="D393" s="1145"/>
    </row>
    <row r="394" spans="1:4" ht="31.5">
      <c r="A394" s="796"/>
      <c r="B394" s="401"/>
      <c r="C394" s="799" t="s">
        <v>1143</v>
      </c>
      <c r="D394" s="1144">
        <v>50</v>
      </c>
    </row>
    <row r="395" spans="1:4" ht="16.5" thickBot="1">
      <c r="A395" s="797">
        <v>12</v>
      </c>
      <c r="B395" s="402" t="s">
        <v>1142</v>
      </c>
      <c r="C395" s="798" t="s">
        <v>1144</v>
      </c>
      <c r="D395" s="1145"/>
    </row>
    <row r="396" spans="1:4" ht="46.5" customHeight="1">
      <c r="A396" s="796"/>
      <c r="B396" s="401"/>
      <c r="C396" s="1148" t="s">
        <v>2031</v>
      </c>
      <c r="D396" s="1144">
        <v>55</v>
      </c>
    </row>
    <row r="397" spans="1:4" ht="16.5" thickBot="1">
      <c r="A397" s="797">
        <v>13</v>
      </c>
      <c r="B397" s="402" t="s">
        <v>1149</v>
      </c>
      <c r="C397" s="1149"/>
      <c r="D397" s="1145"/>
    </row>
    <row r="398" spans="1:4" ht="47.25">
      <c r="A398" s="1150">
        <v>14</v>
      </c>
      <c r="B398" s="1140" t="s">
        <v>1155</v>
      </c>
      <c r="C398" s="799" t="s">
        <v>1156</v>
      </c>
      <c r="D398" s="1144">
        <v>39</v>
      </c>
    </row>
    <row r="399" spans="1:4" ht="16.5" thickBot="1">
      <c r="A399" s="1151"/>
      <c r="B399" s="1141"/>
      <c r="C399" s="798" t="s">
        <v>1157</v>
      </c>
      <c r="D399" s="1145"/>
    </row>
    <row r="400" spans="1:4" ht="31.5">
      <c r="A400" s="1150">
        <v>15</v>
      </c>
      <c r="B400" s="1140" t="s">
        <v>1161</v>
      </c>
      <c r="C400" s="799" t="s">
        <v>1162</v>
      </c>
      <c r="D400" s="1144">
        <v>80</v>
      </c>
    </row>
    <row r="401" spans="1:4" ht="32.25" thickBot="1">
      <c r="A401" s="1151"/>
      <c r="B401" s="1141"/>
      <c r="C401" s="798" t="s">
        <v>1163</v>
      </c>
      <c r="D401" s="1145"/>
    </row>
    <row r="402" spans="1:4" ht="15.75">
      <c r="A402" s="1150">
        <v>16</v>
      </c>
      <c r="B402" s="1140" t="s">
        <v>1168</v>
      </c>
      <c r="C402" s="403" t="s">
        <v>1169</v>
      </c>
      <c r="D402" s="1144">
        <v>55</v>
      </c>
    </row>
    <row r="403" spans="1:4" ht="32.25" thickBot="1">
      <c r="A403" s="1151"/>
      <c r="B403" s="1141"/>
      <c r="C403" s="798" t="s">
        <v>1170</v>
      </c>
      <c r="D403" s="1145"/>
    </row>
    <row r="404" spans="1:4" ht="48" thickBot="1">
      <c r="A404" s="797">
        <v>17</v>
      </c>
      <c r="B404" s="402" t="s">
        <v>1174</v>
      </c>
      <c r="C404" s="798" t="s">
        <v>1175</v>
      </c>
      <c r="D404" s="800">
        <v>65</v>
      </c>
    </row>
    <row r="405" spans="1:4" ht="47.25">
      <c r="A405" s="1150">
        <v>18</v>
      </c>
      <c r="B405" s="1140" t="s">
        <v>1180</v>
      </c>
      <c r="C405" s="799" t="s">
        <v>1181</v>
      </c>
      <c r="D405" s="1144">
        <v>50</v>
      </c>
    </row>
    <row r="406" spans="1:4" ht="32.25" thickBot="1">
      <c r="A406" s="1151"/>
      <c r="B406" s="1141"/>
      <c r="C406" s="798" t="s">
        <v>1182</v>
      </c>
      <c r="D406" s="1145"/>
    </row>
    <row r="407" spans="1:4" ht="15.75">
      <c r="A407" s="1150">
        <v>19</v>
      </c>
      <c r="B407" s="1140" t="s">
        <v>1187</v>
      </c>
      <c r="C407" s="799" t="s">
        <v>1188</v>
      </c>
      <c r="D407" s="1144">
        <v>30</v>
      </c>
    </row>
    <row r="408" spans="1:4" ht="16.5" thickBot="1">
      <c r="A408" s="1151"/>
      <c r="B408" s="1141"/>
      <c r="C408" s="798" t="s">
        <v>1189</v>
      </c>
      <c r="D408" s="1145"/>
    </row>
    <row r="409" spans="1:4" ht="15.75">
      <c r="A409" s="1150">
        <v>20</v>
      </c>
      <c r="B409" s="401" t="s">
        <v>1193</v>
      </c>
      <c r="C409" s="403" t="s">
        <v>1122</v>
      </c>
      <c r="D409" s="1144">
        <v>60</v>
      </c>
    </row>
    <row r="410" spans="1:4" ht="15.75">
      <c r="A410" s="1152"/>
      <c r="B410" s="401" t="s">
        <v>1194</v>
      </c>
      <c r="C410" s="799" t="s">
        <v>1123</v>
      </c>
      <c r="D410" s="1154"/>
    </row>
    <row r="411" spans="1:4" ht="16.5" thickBot="1">
      <c r="A411" s="1151"/>
      <c r="B411" s="406"/>
      <c r="C411" s="798"/>
      <c r="D411" s="1145"/>
    </row>
    <row r="412" spans="1:4" ht="31.5">
      <c r="A412" s="1150">
        <v>21</v>
      </c>
      <c r="B412" s="1140" t="s">
        <v>1199</v>
      </c>
      <c r="C412" s="799" t="s">
        <v>1200</v>
      </c>
      <c r="D412" s="1144">
        <v>35</v>
      </c>
    </row>
    <row r="413" spans="1:4" ht="32.25" thickBot="1">
      <c r="A413" s="1151"/>
      <c r="B413" s="1141"/>
      <c r="C413" s="798" t="s">
        <v>1201</v>
      </c>
      <c r="D413" s="1145"/>
    </row>
    <row r="414" spans="1:4" ht="32.25" thickBot="1">
      <c r="A414" s="797">
        <v>22</v>
      </c>
      <c r="B414" s="402" t="s">
        <v>1205</v>
      </c>
      <c r="C414" s="798" t="s">
        <v>1206</v>
      </c>
      <c r="D414" s="800">
        <v>45</v>
      </c>
    </row>
    <row r="415" spans="1:4" ht="15.75">
      <c r="A415" s="1150">
        <v>23</v>
      </c>
      <c r="B415" s="1140" t="s">
        <v>1205</v>
      </c>
      <c r="C415" s="799" t="s">
        <v>1210</v>
      </c>
      <c r="D415" s="1144">
        <v>40</v>
      </c>
    </row>
    <row r="416" spans="1:4" ht="15.75">
      <c r="A416" s="1152"/>
      <c r="B416" s="1153"/>
      <c r="C416" s="799" t="s">
        <v>1211</v>
      </c>
      <c r="D416" s="1154"/>
    </row>
    <row r="417" spans="1:4" ht="16.5" thickBot="1">
      <c r="A417" s="1151"/>
      <c r="B417" s="1141"/>
      <c r="C417" s="798"/>
      <c r="D417" s="1145"/>
    </row>
    <row r="418" spans="1:4" ht="31.5">
      <c r="A418" s="1150">
        <v>24</v>
      </c>
      <c r="B418" s="1140" t="s">
        <v>1216</v>
      </c>
      <c r="C418" s="799" t="s">
        <v>1162</v>
      </c>
      <c r="D418" s="1144">
        <v>50</v>
      </c>
    </row>
    <row r="419" spans="1:4" ht="32.25" thickBot="1">
      <c r="A419" s="1151"/>
      <c r="B419" s="1141"/>
      <c r="C419" s="798" t="s">
        <v>1217</v>
      </c>
      <c r="D419" s="1145"/>
    </row>
    <row r="420" spans="1:4" ht="63.75" thickBot="1">
      <c r="A420" s="797">
        <v>25</v>
      </c>
      <c r="B420" s="402" t="s">
        <v>1216</v>
      </c>
      <c r="C420" s="798" t="s">
        <v>1222</v>
      </c>
      <c r="D420" s="800">
        <v>45</v>
      </c>
    </row>
    <row r="421" spans="1:4" ht="47.25">
      <c r="A421" s="1150">
        <v>26</v>
      </c>
      <c r="B421" s="1140" t="s">
        <v>1216</v>
      </c>
      <c r="C421" s="799" t="s">
        <v>1226</v>
      </c>
      <c r="D421" s="1144">
        <v>40</v>
      </c>
    </row>
    <row r="422" spans="1:4" ht="32.25" thickBot="1">
      <c r="A422" s="1151"/>
      <c r="B422" s="1141"/>
      <c r="C422" s="798" t="s">
        <v>1227</v>
      </c>
      <c r="D422" s="1145"/>
    </row>
    <row r="423" spans="1:4" ht="15.75">
      <c r="A423" s="1150">
        <v>27</v>
      </c>
      <c r="B423" s="1140" t="s">
        <v>1231</v>
      </c>
      <c r="C423" s="799" t="s">
        <v>1232</v>
      </c>
      <c r="D423" s="1144">
        <v>45</v>
      </c>
    </row>
    <row r="424" spans="1:4" ht="15.75">
      <c r="A424" s="1152"/>
      <c r="B424" s="1153"/>
      <c r="C424" s="799" t="s">
        <v>1123</v>
      </c>
      <c r="D424" s="1154"/>
    </row>
    <row r="425" spans="1:4" ht="16.5" thickBot="1">
      <c r="A425" s="1151"/>
      <c r="B425" s="1141"/>
      <c r="C425" s="798"/>
      <c r="D425" s="1145"/>
    </row>
    <row r="426" spans="1:4" ht="47.25">
      <c r="A426" s="1150">
        <v>28</v>
      </c>
      <c r="B426" s="1140" t="s">
        <v>1236</v>
      </c>
      <c r="C426" s="799" t="s">
        <v>1237</v>
      </c>
      <c r="D426" s="1144">
        <v>40</v>
      </c>
    </row>
    <row r="427" spans="1:4" ht="32.25" thickBot="1">
      <c r="A427" s="1151"/>
      <c r="B427" s="1141"/>
      <c r="C427" s="798" t="s">
        <v>1238</v>
      </c>
      <c r="D427" s="1145"/>
    </row>
    <row r="428" spans="1:4" ht="48" thickBot="1">
      <c r="A428" s="797">
        <v>29</v>
      </c>
      <c r="B428" s="402" t="s">
        <v>1236</v>
      </c>
      <c r="C428" s="798" t="s">
        <v>2032</v>
      </c>
      <c r="D428" s="800">
        <v>35</v>
      </c>
    </row>
    <row r="429" spans="1:4" ht="79.5" thickBot="1">
      <c r="A429" s="797">
        <v>30</v>
      </c>
      <c r="B429" s="402" t="s">
        <v>1248</v>
      </c>
      <c r="C429" s="798" t="s">
        <v>1249</v>
      </c>
      <c r="D429" s="800">
        <v>45</v>
      </c>
    </row>
    <row r="430" spans="1:4" ht="15.75">
      <c r="A430" s="1150">
        <v>31</v>
      </c>
      <c r="B430" s="1150" t="s">
        <v>1254</v>
      </c>
      <c r="C430" s="799" t="s">
        <v>1255</v>
      </c>
      <c r="D430" s="1144">
        <v>40</v>
      </c>
    </row>
    <row r="431" spans="1:4" ht="16.5" thickBot="1">
      <c r="A431" s="1151"/>
      <c r="B431" s="1151"/>
      <c r="C431" s="798" t="s">
        <v>1256</v>
      </c>
      <c r="D431" s="1145"/>
    </row>
    <row r="432" spans="1:4" ht="31.5">
      <c r="A432" s="1150">
        <v>32</v>
      </c>
      <c r="B432" s="1150" t="s">
        <v>1254</v>
      </c>
      <c r="C432" s="799" t="s">
        <v>1261</v>
      </c>
      <c r="D432" s="1144">
        <v>45</v>
      </c>
    </row>
    <row r="433" spans="1:4" ht="16.5" thickBot="1">
      <c r="A433" s="1151"/>
      <c r="B433" s="1151"/>
      <c r="C433" s="798" t="s">
        <v>1262</v>
      </c>
      <c r="D433" s="1145"/>
    </row>
    <row r="434" spans="1:4" ht="47.25">
      <c r="A434" s="1150">
        <v>33</v>
      </c>
      <c r="B434" s="1150" t="s">
        <v>1254</v>
      </c>
      <c r="C434" s="799" t="s">
        <v>1266</v>
      </c>
      <c r="D434" s="1144">
        <v>20</v>
      </c>
    </row>
    <row r="435" spans="1:4" ht="32.25" thickBot="1">
      <c r="A435" s="1151"/>
      <c r="B435" s="1151"/>
      <c r="C435" s="798" t="s">
        <v>1267</v>
      </c>
      <c r="D435" s="1145"/>
    </row>
    <row r="436" spans="1:4" ht="15.75">
      <c r="A436" s="1150">
        <v>34</v>
      </c>
      <c r="B436" s="1140" t="s">
        <v>1272</v>
      </c>
      <c r="C436" s="403" t="s">
        <v>1273</v>
      </c>
      <c r="D436" s="1144">
        <v>40</v>
      </c>
    </row>
    <row r="437" spans="1:4" ht="16.5" thickBot="1">
      <c r="A437" s="1151"/>
      <c r="B437" s="1141"/>
      <c r="C437" s="798" t="s">
        <v>1123</v>
      </c>
      <c r="D437" s="1145"/>
    </row>
    <row r="438" spans="1:4" ht="15.75">
      <c r="A438" s="1150">
        <v>35</v>
      </c>
      <c r="B438" s="1150" t="s">
        <v>1272</v>
      </c>
      <c r="C438" s="799" t="s">
        <v>1278</v>
      </c>
      <c r="D438" s="1144">
        <v>50</v>
      </c>
    </row>
    <row r="439" spans="1:4" ht="16.5" thickBot="1">
      <c r="A439" s="1151"/>
      <c r="B439" s="1151"/>
      <c r="C439" s="798" t="s">
        <v>1279</v>
      </c>
      <c r="D439" s="1145"/>
    </row>
    <row r="440" spans="1:4" ht="79.5" thickBot="1">
      <c r="A440" s="797">
        <v>36</v>
      </c>
      <c r="B440" s="801" t="s">
        <v>1284</v>
      </c>
      <c r="C440" s="798" t="s">
        <v>1285</v>
      </c>
      <c r="D440" s="800">
        <v>50</v>
      </c>
    </row>
    <row r="441" spans="1:4" ht="63.75" thickBot="1">
      <c r="A441" s="797">
        <v>37</v>
      </c>
      <c r="B441" s="801" t="s">
        <v>1290</v>
      </c>
      <c r="C441" s="798" t="s">
        <v>1291</v>
      </c>
      <c r="D441" s="800">
        <v>60</v>
      </c>
    </row>
    <row r="442" spans="1:4" ht="19.5" thickBot="1">
      <c r="A442" s="1155"/>
      <c r="B442" s="1155"/>
      <c r="C442" s="1156"/>
      <c r="D442" s="802">
        <v>1763</v>
      </c>
    </row>
  </sheetData>
  <mergeCells count="188">
    <mergeCell ref="A442:C442"/>
    <mergeCell ref="A436:A437"/>
    <mergeCell ref="B436:B437"/>
    <mergeCell ref="D436:D437"/>
    <mergeCell ref="A438:A439"/>
    <mergeCell ref="B438:B439"/>
    <mergeCell ref="D438:D439"/>
    <mergeCell ref="A432:A433"/>
    <mergeCell ref="B432:B433"/>
    <mergeCell ref="D432:D433"/>
    <mergeCell ref="A434:A435"/>
    <mergeCell ref="B434:B435"/>
    <mergeCell ref="D434:D435"/>
    <mergeCell ref="A426:A427"/>
    <mergeCell ref="B426:B427"/>
    <mergeCell ref="D426:D427"/>
    <mergeCell ref="A430:A431"/>
    <mergeCell ref="B430:B431"/>
    <mergeCell ref="D430:D431"/>
    <mergeCell ref="A421:A422"/>
    <mergeCell ref="B421:B422"/>
    <mergeCell ref="D421:D422"/>
    <mergeCell ref="A423:A425"/>
    <mergeCell ref="B423:B425"/>
    <mergeCell ref="D423:D425"/>
    <mergeCell ref="A415:A417"/>
    <mergeCell ref="B415:B417"/>
    <mergeCell ref="D415:D417"/>
    <mergeCell ref="A418:A419"/>
    <mergeCell ref="B418:B419"/>
    <mergeCell ref="D418:D419"/>
    <mergeCell ref="A407:A408"/>
    <mergeCell ref="B407:B408"/>
    <mergeCell ref="D407:D408"/>
    <mergeCell ref="A409:A411"/>
    <mergeCell ref="D409:D411"/>
    <mergeCell ref="A412:A413"/>
    <mergeCell ref="B412:B413"/>
    <mergeCell ref="D412:D413"/>
    <mergeCell ref="A402:A403"/>
    <mergeCell ref="B402:B403"/>
    <mergeCell ref="D402:D403"/>
    <mergeCell ref="A405:A406"/>
    <mergeCell ref="B405:B406"/>
    <mergeCell ref="D405:D406"/>
    <mergeCell ref="A398:A399"/>
    <mergeCell ref="B398:B399"/>
    <mergeCell ref="D398:D399"/>
    <mergeCell ref="A400:A401"/>
    <mergeCell ref="B400:B401"/>
    <mergeCell ref="D400:D401"/>
    <mergeCell ref="D388:D389"/>
    <mergeCell ref="C390:C391"/>
    <mergeCell ref="D390:D391"/>
    <mergeCell ref="D392:D393"/>
    <mergeCell ref="D394:D395"/>
    <mergeCell ref="C396:C397"/>
    <mergeCell ref="D396:D397"/>
    <mergeCell ref="D380:D381"/>
    <mergeCell ref="C382:C383"/>
    <mergeCell ref="D382:D383"/>
    <mergeCell ref="C384:C385"/>
    <mergeCell ref="D384:D385"/>
    <mergeCell ref="B386:B387"/>
    <mergeCell ref="C386:C387"/>
    <mergeCell ref="D386:D387"/>
    <mergeCell ref="C372:C373"/>
    <mergeCell ref="D372:D373"/>
    <mergeCell ref="D374:D375"/>
    <mergeCell ref="C376:C377"/>
    <mergeCell ref="D376:D377"/>
    <mergeCell ref="D378:D379"/>
    <mergeCell ref="A338:A339"/>
    <mergeCell ref="B338:B339"/>
    <mergeCell ref="C338:E338"/>
    <mergeCell ref="A370:A371"/>
    <mergeCell ref="B370:B371"/>
    <mergeCell ref="C370:C371"/>
    <mergeCell ref="D370:D371"/>
    <mergeCell ref="A320:A322"/>
    <mergeCell ref="A323:A325"/>
    <mergeCell ref="A326:A329"/>
    <mergeCell ref="A330:A332"/>
    <mergeCell ref="A335:E335"/>
    <mergeCell ref="A336:E336"/>
    <mergeCell ref="A313:A314"/>
    <mergeCell ref="C313:C314"/>
    <mergeCell ref="A315:A317"/>
    <mergeCell ref="B315:B317"/>
    <mergeCell ref="A318:A319"/>
    <mergeCell ref="C318:C319"/>
    <mergeCell ref="A304:A305"/>
    <mergeCell ref="C304:C305"/>
    <mergeCell ref="A306:A307"/>
    <mergeCell ref="A308:A310"/>
    <mergeCell ref="A311:A312"/>
    <mergeCell ref="C311:C312"/>
    <mergeCell ref="A288:A290"/>
    <mergeCell ref="B288:B290"/>
    <mergeCell ref="A291:A294"/>
    <mergeCell ref="A295:A296"/>
    <mergeCell ref="A297:A299"/>
    <mergeCell ref="A300:A303"/>
    <mergeCell ref="A272:A275"/>
    <mergeCell ref="A276:A279"/>
    <mergeCell ref="B276:B279"/>
    <mergeCell ref="A280:A281"/>
    <mergeCell ref="A282:A283"/>
    <mergeCell ref="A284:A287"/>
    <mergeCell ref="A256:A258"/>
    <mergeCell ref="A259:A262"/>
    <mergeCell ref="A263:A265"/>
    <mergeCell ref="A266:A268"/>
    <mergeCell ref="A269:A271"/>
    <mergeCell ref="B269:B271"/>
    <mergeCell ref="A241:A243"/>
    <mergeCell ref="C241:C243"/>
    <mergeCell ref="A246:A250"/>
    <mergeCell ref="A251:A252"/>
    <mergeCell ref="C251:C252"/>
    <mergeCell ref="A253:A255"/>
    <mergeCell ref="A231:A232"/>
    <mergeCell ref="B231:B232"/>
    <mergeCell ref="A233:A234"/>
    <mergeCell ref="B233:B234"/>
    <mergeCell ref="A235:A236"/>
    <mergeCell ref="A239:A240"/>
    <mergeCell ref="B239:B240"/>
    <mergeCell ref="A223:A224"/>
    <mergeCell ref="B223:B224"/>
    <mergeCell ref="A225:A227"/>
    <mergeCell ref="B225:B227"/>
    <mergeCell ref="A228:A229"/>
    <mergeCell ref="B228:B229"/>
    <mergeCell ref="C207:C209"/>
    <mergeCell ref="A210:A212"/>
    <mergeCell ref="C210:C212"/>
    <mergeCell ref="A213:A215"/>
    <mergeCell ref="A216:A218"/>
    <mergeCell ref="A219:A222"/>
    <mergeCell ref="A193:A194"/>
    <mergeCell ref="B193:B194"/>
    <mergeCell ref="A195:A198"/>
    <mergeCell ref="A199:A203"/>
    <mergeCell ref="A204:A206"/>
    <mergeCell ref="A207:A209"/>
    <mergeCell ref="A176:A177"/>
    <mergeCell ref="B176:B177"/>
    <mergeCell ref="D176:D177"/>
    <mergeCell ref="G176:G177"/>
    <mergeCell ref="H176:H177"/>
    <mergeCell ref="I176:I177"/>
    <mergeCell ref="C158:E158"/>
    <mergeCell ref="F158:H158"/>
    <mergeCell ref="A164:A165"/>
    <mergeCell ref="C164:H165"/>
    <mergeCell ref="C166:E166"/>
    <mergeCell ref="F166:H166"/>
    <mergeCell ref="C149:E150"/>
    <mergeCell ref="F149:H150"/>
    <mergeCell ref="A156:A157"/>
    <mergeCell ref="C156:H157"/>
    <mergeCell ref="C133:E133"/>
    <mergeCell ref="F133:H133"/>
    <mergeCell ref="A139:A140"/>
    <mergeCell ref="C139:H140"/>
    <mergeCell ref="C141:E141"/>
    <mergeCell ref="F141:H141"/>
    <mergeCell ref="A131:A132"/>
    <mergeCell ref="C131:H132"/>
    <mergeCell ref="C109:E109"/>
    <mergeCell ref="F109:H109"/>
    <mergeCell ref="A115:A116"/>
    <mergeCell ref="C115:H116"/>
    <mergeCell ref="C117:E117"/>
    <mergeCell ref="F117:H117"/>
    <mergeCell ref="A147:A148"/>
    <mergeCell ref="C147:H148"/>
    <mergeCell ref="A20:A22"/>
    <mergeCell ref="B20:B22"/>
    <mergeCell ref="A64:A65"/>
    <mergeCell ref="B64:B65"/>
    <mergeCell ref="A107:A108"/>
    <mergeCell ref="C107:H108"/>
    <mergeCell ref="A123:A124"/>
    <mergeCell ref="C123:H124"/>
    <mergeCell ref="C125:E125"/>
    <mergeCell ref="F125:H125"/>
  </mergeCells>
  <hyperlinks>
    <hyperlink ref="A62" r:id="rId1" display="http://www.rzeszow.uw.gov.pl/"/>
  </hyperlinks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topLeftCell="A15" zoomScale="120" zoomScaleNormal="120" workbookViewId="0">
      <selection activeCell="A3" sqref="A3:F29"/>
    </sheetView>
  </sheetViews>
  <sheetFormatPr defaultRowHeight="15"/>
  <cols>
    <col min="1" max="1" width="10.140625" style="397" customWidth="1"/>
    <col min="2" max="2" width="22.42578125" style="385" customWidth="1"/>
    <col min="3" max="3" width="22.7109375" style="385" customWidth="1"/>
    <col min="4" max="4" width="18.42578125" style="385" customWidth="1"/>
    <col min="5" max="5" width="20.7109375" style="385" customWidth="1"/>
    <col min="6" max="6" width="11.7109375" style="385" customWidth="1"/>
    <col min="7" max="16384" width="9.140625" style="385"/>
  </cols>
  <sheetData>
    <row r="1" spans="1:6">
      <c r="A1" s="398" t="s">
        <v>1068</v>
      </c>
    </row>
    <row r="3" spans="1:6" ht="90">
      <c r="A3" s="396" t="s">
        <v>361</v>
      </c>
      <c r="B3" s="386" t="s">
        <v>1</v>
      </c>
      <c r="C3" s="387" t="s">
        <v>1064</v>
      </c>
      <c r="D3" s="387" t="s">
        <v>1065</v>
      </c>
      <c r="E3" s="387" t="s">
        <v>1066</v>
      </c>
      <c r="F3" s="387" t="s">
        <v>1067</v>
      </c>
    </row>
    <row r="4" spans="1:6">
      <c r="A4" s="311">
        <v>1801</v>
      </c>
      <c r="B4" s="388" t="s">
        <v>4</v>
      </c>
      <c r="C4" s="390"/>
      <c r="D4" s="390"/>
      <c r="E4" s="390"/>
      <c r="F4" s="390"/>
    </row>
    <row r="5" spans="1:6">
      <c r="A5" s="311">
        <v>1802</v>
      </c>
      <c r="B5" s="388" t="s">
        <v>111</v>
      </c>
      <c r="C5" s="391"/>
      <c r="D5" s="391"/>
      <c r="E5" s="391"/>
      <c r="F5" s="391"/>
    </row>
    <row r="6" spans="1:6" ht="15.75">
      <c r="A6" s="311">
        <v>1803</v>
      </c>
      <c r="B6" s="338" t="s">
        <v>112</v>
      </c>
      <c r="C6" s="392">
        <v>37</v>
      </c>
      <c r="D6" s="393">
        <v>9</v>
      </c>
      <c r="E6" s="393">
        <v>19</v>
      </c>
      <c r="F6" s="393">
        <v>0</v>
      </c>
    </row>
    <row r="7" spans="1:6" ht="15.75">
      <c r="A7" s="311">
        <v>1804</v>
      </c>
      <c r="B7" s="338" t="s">
        <v>113</v>
      </c>
      <c r="C7" s="392">
        <v>59</v>
      </c>
      <c r="D7" s="393">
        <v>25</v>
      </c>
      <c r="E7" s="393">
        <v>34</v>
      </c>
      <c r="F7" s="393">
        <v>0</v>
      </c>
    </row>
    <row r="8" spans="1:6" ht="15.75">
      <c r="A8" s="311">
        <v>1805</v>
      </c>
      <c r="B8" s="338" t="s">
        <v>114</v>
      </c>
      <c r="C8" s="392">
        <v>21</v>
      </c>
      <c r="D8" s="393">
        <v>3</v>
      </c>
      <c r="E8" s="393">
        <v>9</v>
      </c>
      <c r="F8" s="393">
        <v>0</v>
      </c>
    </row>
    <row r="9" spans="1:6" ht="15.75">
      <c r="A9" s="311">
        <v>1806</v>
      </c>
      <c r="B9" s="338" t="s">
        <v>115</v>
      </c>
      <c r="C9" s="392"/>
      <c r="D9" s="393"/>
      <c r="E9" s="393"/>
      <c r="F9" s="393"/>
    </row>
    <row r="10" spans="1:6" ht="15.75">
      <c r="A10" s="311">
        <v>1807</v>
      </c>
      <c r="B10" s="338" t="s">
        <v>116</v>
      </c>
      <c r="C10" s="393">
        <v>56</v>
      </c>
      <c r="D10" s="393">
        <v>6</v>
      </c>
      <c r="E10" s="393">
        <v>35</v>
      </c>
      <c r="F10" s="393">
        <v>0</v>
      </c>
    </row>
    <row r="11" spans="1:6" ht="15.75">
      <c r="A11" s="311">
        <v>1808</v>
      </c>
      <c r="B11" s="338" t="s">
        <v>117</v>
      </c>
      <c r="C11" s="393">
        <v>52</v>
      </c>
      <c r="D11" s="393">
        <v>10</v>
      </c>
      <c r="E11" s="393">
        <v>14</v>
      </c>
      <c r="F11" s="393">
        <v>0</v>
      </c>
    </row>
    <row r="12" spans="1:6" ht="15.75">
      <c r="A12" s="311">
        <v>1809</v>
      </c>
      <c r="B12" s="338" t="s">
        <v>118</v>
      </c>
      <c r="C12" s="392">
        <v>31</v>
      </c>
      <c r="D12" s="393">
        <v>16</v>
      </c>
      <c r="E12" s="393">
        <v>15</v>
      </c>
      <c r="F12" s="393">
        <v>0</v>
      </c>
    </row>
    <row r="13" spans="1:6" ht="15.75">
      <c r="A13" s="311">
        <v>1810</v>
      </c>
      <c r="B13" s="338" t="s">
        <v>119</v>
      </c>
      <c r="C13" s="392">
        <v>32</v>
      </c>
      <c r="D13" s="393">
        <v>5</v>
      </c>
      <c r="E13" s="393">
        <v>14</v>
      </c>
      <c r="F13" s="393">
        <v>0</v>
      </c>
    </row>
    <row r="14" spans="1:6" ht="15.75">
      <c r="A14" s="311">
        <v>1811</v>
      </c>
      <c r="B14" s="338" t="s">
        <v>120</v>
      </c>
      <c r="C14" s="393">
        <v>40</v>
      </c>
      <c r="D14" s="393">
        <v>9</v>
      </c>
      <c r="E14" s="393">
        <v>14</v>
      </c>
      <c r="F14" s="393">
        <v>0</v>
      </c>
    </row>
    <row r="15" spans="1:6">
      <c r="A15" s="311">
        <v>1812</v>
      </c>
      <c r="B15" s="388" t="s">
        <v>121</v>
      </c>
      <c r="C15" s="391"/>
      <c r="D15" s="391"/>
      <c r="E15" s="391"/>
      <c r="F15" s="391"/>
    </row>
    <row r="16" spans="1:6">
      <c r="A16" s="311">
        <v>1813</v>
      </c>
      <c r="B16" s="388" t="s">
        <v>122</v>
      </c>
      <c r="C16" s="391"/>
      <c r="D16" s="391"/>
      <c r="E16" s="391"/>
      <c r="F16" s="391"/>
    </row>
    <row r="17" spans="1:6">
      <c r="A17" s="311">
        <v>1814</v>
      </c>
      <c r="B17" s="388" t="s">
        <v>123</v>
      </c>
      <c r="C17" s="391"/>
      <c r="D17" s="391"/>
      <c r="E17" s="391"/>
      <c r="F17" s="391"/>
    </row>
    <row r="18" spans="1:6">
      <c r="A18" s="311">
        <v>1815</v>
      </c>
      <c r="B18" s="388" t="s">
        <v>124</v>
      </c>
      <c r="C18" s="391"/>
      <c r="D18" s="391"/>
      <c r="E18" s="391"/>
      <c r="F18" s="391"/>
    </row>
    <row r="19" spans="1:6" ht="15.75">
      <c r="A19" s="311">
        <v>1816</v>
      </c>
      <c r="B19" s="338" t="s">
        <v>125</v>
      </c>
      <c r="C19" s="393">
        <v>37</v>
      </c>
      <c r="D19" s="393">
        <v>8</v>
      </c>
      <c r="E19" s="393">
        <v>16</v>
      </c>
      <c r="F19" s="393">
        <v>1</v>
      </c>
    </row>
    <row r="20" spans="1:6" ht="15.75">
      <c r="A20" s="311">
        <v>1817</v>
      </c>
      <c r="B20" s="338" t="s">
        <v>126</v>
      </c>
      <c r="C20" s="393"/>
      <c r="D20" s="393"/>
      <c r="E20" s="393"/>
      <c r="F20" s="393"/>
    </row>
    <row r="21" spans="1:6">
      <c r="A21" s="311">
        <v>1818</v>
      </c>
      <c r="B21" s="388" t="s">
        <v>127</v>
      </c>
      <c r="C21" s="391"/>
      <c r="D21" s="391"/>
      <c r="E21" s="391"/>
      <c r="F21" s="391"/>
    </row>
    <row r="22" spans="1:6" ht="15.75">
      <c r="A22" s="311">
        <v>1819</v>
      </c>
      <c r="B22" s="388" t="s">
        <v>128</v>
      </c>
      <c r="C22" s="393"/>
      <c r="D22" s="393"/>
      <c r="E22" s="393"/>
      <c r="F22" s="393"/>
    </row>
    <row r="23" spans="1:6">
      <c r="A23" s="311">
        <v>1820</v>
      </c>
      <c r="B23" s="388" t="s">
        <v>129</v>
      </c>
      <c r="C23" s="391"/>
      <c r="D23" s="391"/>
      <c r="E23" s="391"/>
      <c r="F23" s="391"/>
    </row>
    <row r="24" spans="1:6">
      <c r="A24" s="311">
        <v>1821</v>
      </c>
      <c r="B24" s="388" t="s">
        <v>130</v>
      </c>
      <c r="C24" s="391"/>
      <c r="D24" s="391"/>
      <c r="E24" s="391"/>
      <c r="F24" s="391"/>
    </row>
    <row r="25" spans="1:6" ht="15.75">
      <c r="A25" s="311">
        <v>1861</v>
      </c>
      <c r="B25" s="338" t="s">
        <v>45</v>
      </c>
      <c r="C25" s="394">
        <v>59</v>
      </c>
      <c r="D25" s="394">
        <v>21</v>
      </c>
      <c r="E25" s="394">
        <v>29</v>
      </c>
      <c r="F25" s="394"/>
    </row>
    <row r="26" spans="1:6" ht="15.75">
      <c r="A26" s="311">
        <v>1862</v>
      </c>
      <c r="B26" s="338" t="s">
        <v>46</v>
      </c>
      <c r="C26" s="394"/>
      <c r="D26" s="394"/>
      <c r="E26" s="394"/>
      <c r="F26" s="394"/>
    </row>
    <row r="27" spans="1:6" ht="15.75">
      <c r="A27" s="311">
        <v>1863</v>
      </c>
      <c r="B27" s="338" t="s">
        <v>47</v>
      </c>
      <c r="C27" s="392">
        <v>43</v>
      </c>
      <c r="D27" s="393">
        <v>11</v>
      </c>
      <c r="E27" s="393">
        <v>28</v>
      </c>
      <c r="F27" s="393"/>
    </row>
    <row r="28" spans="1:6" ht="15.75">
      <c r="A28" s="311">
        <v>1864</v>
      </c>
      <c r="B28" s="338" t="s">
        <v>48</v>
      </c>
      <c r="C28" s="394"/>
      <c r="D28" s="394"/>
      <c r="E28" s="394"/>
      <c r="F28" s="394"/>
    </row>
    <row r="29" spans="1:6" ht="15.75">
      <c r="A29" s="393"/>
      <c r="B29" s="389" t="s">
        <v>360</v>
      </c>
      <c r="C29" s="395">
        <v>467</v>
      </c>
      <c r="D29" s="395">
        <v>123</v>
      </c>
      <c r="E29" s="395">
        <v>227</v>
      </c>
      <c r="F29" s="395">
        <v>1</v>
      </c>
    </row>
  </sheetData>
  <pageMargins left="0.25" right="0.25" top="0.75" bottom="0.75" header="0.3" footer="0.3"/>
  <pageSetup paperSize="9" scale="74" orientation="portrait" horizontalDpi="0" verticalDpi="0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1:H69"/>
  <sheetViews>
    <sheetView workbookViewId="0">
      <selection activeCell="A69" sqref="A69:XFD69"/>
    </sheetView>
  </sheetViews>
  <sheetFormatPr defaultRowHeight="15"/>
  <cols>
    <col min="1" max="1" width="29.28515625" customWidth="1"/>
    <col min="2" max="2" width="30.28515625" customWidth="1"/>
    <col min="3" max="3" width="21.7109375" customWidth="1"/>
    <col min="4" max="4" width="22" customWidth="1"/>
    <col min="5" max="5" width="23.28515625" customWidth="1"/>
  </cols>
  <sheetData>
    <row r="1" spans="1:8" ht="15.75">
      <c r="A1" s="724" t="s">
        <v>1703</v>
      </c>
    </row>
    <row r="2" spans="1:8" ht="15.75">
      <c r="A2" s="724" t="s">
        <v>1704</v>
      </c>
    </row>
    <row r="3" spans="1:8" ht="15.75" thickBot="1">
      <c r="A3" s="224" t="s">
        <v>1003</v>
      </c>
    </row>
    <row r="4" spans="1:8" ht="29.25" customHeight="1">
      <c r="A4" s="1095" t="s">
        <v>1705</v>
      </c>
      <c r="B4" s="726" t="s">
        <v>1706</v>
      </c>
      <c r="C4" s="1097" t="s">
        <v>1709</v>
      </c>
      <c r="D4" s="1098"/>
      <c r="E4" s="1098"/>
      <c r="F4" s="1098"/>
      <c r="G4" s="1098"/>
      <c r="H4" s="1099"/>
    </row>
    <row r="5" spans="1:8" ht="15.75" thickBot="1">
      <c r="A5" s="1096"/>
      <c r="B5" s="727" t="s">
        <v>1011</v>
      </c>
      <c r="C5" s="1100"/>
      <c r="D5" s="1101"/>
      <c r="E5" s="1101"/>
      <c r="F5" s="1101"/>
      <c r="G5" s="1101"/>
      <c r="H5" s="1102"/>
    </row>
    <row r="6" spans="1:8" ht="30.75" thickBot="1">
      <c r="A6" s="731" t="s">
        <v>1710</v>
      </c>
      <c r="B6" s="728" t="s">
        <v>1707</v>
      </c>
      <c r="C6" s="1103" t="s">
        <v>1712</v>
      </c>
      <c r="D6" s="1104"/>
      <c r="E6" s="1105"/>
      <c r="F6" s="1103" t="s">
        <v>1713</v>
      </c>
      <c r="G6" s="1104"/>
      <c r="H6" s="1105"/>
    </row>
    <row r="7" spans="1:8" ht="35.25" thickBot="1">
      <c r="A7" s="732" t="s">
        <v>1711</v>
      </c>
      <c r="B7" s="729" t="s">
        <v>1708</v>
      </c>
      <c r="C7" s="729" t="s">
        <v>1714</v>
      </c>
      <c r="D7" s="729" t="s">
        <v>1715</v>
      </c>
      <c r="E7" s="729" t="s">
        <v>1716</v>
      </c>
      <c r="F7" s="729" t="s">
        <v>1714</v>
      </c>
      <c r="G7" s="729" t="s">
        <v>1715</v>
      </c>
      <c r="H7" s="729" t="s">
        <v>1716</v>
      </c>
    </row>
    <row r="8" spans="1:8" ht="15.75" thickBot="1">
      <c r="A8" s="732" t="s">
        <v>1213</v>
      </c>
      <c r="B8" s="409" t="s">
        <v>1717</v>
      </c>
      <c r="C8" s="733">
        <v>7</v>
      </c>
      <c r="D8" s="733">
        <v>7</v>
      </c>
      <c r="E8" s="733">
        <v>1</v>
      </c>
      <c r="F8" s="733">
        <v>3</v>
      </c>
      <c r="G8" s="733">
        <v>6</v>
      </c>
      <c r="H8" s="733">
        <v>4</v>
      </c>
    </row>
    <row r="9" spans="1:8" ht="45.75" thickBot="1">
      <c r="A9" s="732"/>
      <c r="B9" s="409" t="s">
        <v>1718</v>
      </c>
      <c r="C9" s="733">
        <v>0</v>
      </c>
      <c r="D9" s="733">
        <v>0</v>
      </c>
      <c r="E9" s="733">
        <v>0</v>
      </c>
      <c r="F9" s="733">
        <v>0</v>
      </c>
      <c r="G9" s="733">
        <v>0</v>
      </c>
      <c r="H9" s="733">
        <v>0</v>
      </c>
    </row>
    <row r="10" spans="1:8" ht="15.75" thickBot="1">
      <c r="A10" s="405"/>
      <c r="B10" s="409" t="s">
        <v>1719</v>
      </c>
      <c r="C10" s="733">
        <v>0</v>
      </c>
      <c r="D10" s="733">
        <v>0</v>
      </c>
      <c r="E10" s="733">
        <v>0</v>
      </c>
      <c r="F10" s="733">
        <v>4</v>
      </c>
      <c r="G10" s="733">
        <v>4</v>
      </c>
      <c r="H10" s="733">
        <v>1</v>
      </c>
    </row>
    <row r="11" spans="1:8" ht="15.75" thickBot="1">
      <c r="A11" s="224" t="s">
        <v>1004</v>
      </c>
    </row>
    <row r="12" spans="1:8" ht="29.25" customHeight="1">
      <c r="A12" s="1095" t="s">
        <v>1705</v>
      </c>
      <c r="B12" s="726" t="s">
        <v>1706</v>
      </c>
      <c r="C12" s="1097" t="s">
        <v>1709</v>
      </c>
      <c r="D12" s="1098"/>
      <c r="E12" s="1098"/>
      <c r="F12" s="1098"/>
      <c r="G12" s="1098"/>
      <c r="H12" s="1099"/>
    </row>
    <row r="13" spans="1:8" ht="15.75" thickBot="1">
      <c r="A13" s="1096"/>
      <c r="B13" s="727" t="s">
        <v>1011</v>
      </c>
      <c r="C13" s="1100"/>
      <c r="D13" s="1101"/>
      <c r="E13" s="1101"/>
      <c r="F13" s="1101"/>
      <c r="G13" s="1101"/>
      <c r="H13" s="1102"/>
    </row>
    <row r="14" spans="1:8" ht="15.75" thickBot="1">
      <c r="A14" s="734"/>
      <c r="B14" s="728" t="s">
        <v>1707</v>
      </c>
      <c r="C14" s="1103" t="s">
        <v>1712</v>
      </c>
      <c r="D14" s="1104"/>
      <c r="E14" s="1105"/>
      <c r="F14" s="1103" t="s">
        <v>1713</v>
      </c>
      <c r="G14" s="1104"/>
      <c r="H14" s="1105"/>
    </row>
    <row r="15" spans="1:8" ht="35.25" thickBot="1">
      <c r="A15" s="735" t="s">
        <v>1720</v>
      </c>
      <c r="B15" s="729" t="s">
        <v>1708</v>
      </c>
      <c r="C15" s="729" t="s">
        <v>1714</v>
      </c>
      <c r="D15" s="729" t="s">
        <v>1715</v>
      </c>
      <c r="E15" s="729" t="s">
        <v>1716</v>
      </c>
      <c r="F15" s="729" t="s">
        <v>1714</v>
      </c>
      <c r="G15" s="729" t="s">
        <v>1715</v>
      </c>
      <c r="H15" s="729" t="s">
        <v>1716</v>
      </c>
    </row>
    <row r="16" spans="1:8" ht="15.75" thickBot="1">
      <c r="A16" s="734" t="s">
        <v>1721</v>
      </c>
      <c r="B16" s="409" t="s">
        <v>1717</v>
      </c>
      <c r="C16" s="733">
        <v>0</v>
      </c>
      <c r="D16" s="733">
        <v>0</v>
      </c>
      <c r="E16" s="733">
        <v>0</v>
      </c>
      <c r="F16" s="733">
        <v>0</v>
      </c>
      <c r="G16" s="733">
        <v>0</v>
      </c>
      <c r="H16" s="733">
        <v>0</v>
      </c>
    </row>
    <row r="17" spans="1:8" ht="45.75" thickBot="1">
      <c r="A17" s="734" t="s">
        <v>1722</v>
      </c>
      <c r="B17" s="409" t="s">
        <v>1718</v>
      </c>
      <c r="C17" s="733">
        <v>0</v>
      </c>
      <c r="D17" s="733">
        <v>0</v>
      </c>
      <c r="E17" s="733">
        <v>0</v>
      </c>
      <c r="F17" s="733">
        <v>0</v>
      </c>
      <c r="G17" s="733">
        <v>0</v>
      </c>
      <c r="H17" s="733">
        <v>0</v>
      </c>
    </row>
    <row r="18" spans="1:8" ht="15.75" thickBot="1">
      <c r="A18" s="736"/>
      <c r="B18" s="409" t="s">
        <v>1719</v>
      </c>
      <c r="C18" s="733">
        <v>0</v>
      </c>
      <c r="D18" s="733">
        <v>0</v>
      </c>
      <c r="E18" s="733">
        <v>0</v>
      </c>
      <c r="F18" s="733">
        <v>0</v>
      </c>
      <c r="G18" s="733">
        <v>0</v>
      </c>
      <c r="H18" s="733">
        <v>0</v>
      </c>
    </row>
    <row r="19" spans="1:8" ht="15.75" thickBot="1">
      <c r="A19" s="224" t="s">
        <v>1005</v>
      </c>
    </row>
    <row r="20" spans="1:8" ht="29.25" customHeight="1">
      <c r="A20" s="1095" t="s">
        <v>1705</v>
      </c>
      <c r="B20" s="726" t="s">
        <v>1706</v>
      </c>
      <c r="C20" s="1097" t="s">
        <v>1709</v>
      </c>
      <c r="D20" s="1098"/>
      <c r="E20" s="1098"/>
      <c r="F20" s="1098"/>
      <c r="G20" s="1098"/>
      <c r="H20" s="1099"/>
    </row>
    <row r="21" spans="1:8" ht="15.75" thickBot="1">
      <c r="A21" s="1096"/>
      <c r="B21" s="727" t="s">
        <v>1011</v>
      </c>
      <c r="C21" s="1100"/>
      <c r="D21" s="1101"/>
      <c r="E21" s="1101"/>
      <c r="F21" s="1101"/>
      <c r="G21" s="1101"/>
      <c r="H21" s="1102"/>
    </row>
    <row r="22" spans="1:8" ht="15.75" thickBot="1">
      <c r="A22" s="731"/>
      <c r="B22" s="728" t="s">
        <v>1707</v>
      </c>
      <c r="C22" s="1103" t="s">
        <v>1712</v>
      </c>
      <c r="D22" s="1104"/>
      <c r="E22" s="1105"/>
      <c r="F22" s="1103" t="s">
        <v>1713</v>
      </c>
      <c r="G22" s="1104"/>
      <c r="H22" s="1105"/>
    </row>
    <row r="23" spans="1:8" ht="35.25" thickBot="1">
      <c r="A23" s="731" t="s">
        <v>1723</v>
      </c>
      <c r="B23" s="729" t="s">
        <v>1708</v>
      </c>
      <c r="C23" s="729" t="s">
        <v>1714</v>
      </c>
      <c r="D23" s="729" t="s">
        <v>1715</v>
      </c>
      <c r="E23" s="729" t="s">
        <v>1716</v>
      </c>
      <c r="F23" s="729" t="s">
        <v>1714</v>
      </c>
      <c r="G23" s="729" t="s">
        <v>1715</v>
      </c>
      <c r="H23" s="729" t="s">
        <v>1716</v>
      </c>
    </row>
    <row r="24" spans="1:8" ht="15.75" thickBot="1">
      <c r="A24" s="732" t="s">
        <v>1724</v>
      </c>
      <c r="B24" s="409" t="s">
        <v>1717</v>
      </c>
      <c r="C24" s="733">
        <v>0</v>
      </c>
      <c r="D24" s="733">
        <v>1</v>
      </c>
      <c r="E24" s="733">
        <v>1</v>
      </c>
      <c r="F24" s="733">
        <v>0</v>
      </c>
      <c r="G24" s="733">
        <v>0</v>
      </c>
      <c r="H24" s="733">
        <v>0</v>
      </c>
    </row>
    <row r="25" spans="1:8" ht="45.75" thickBot="1">
      <c r="A25" s="732" t="s">
        <v>1725</v>
      </c>
      <c r="B25" s="409" t="s">
        <v>1718</v>
      </c>
      <c r="C25" s="733">
        <v>0</v>
      </c>
      <c r="D25" s="733">
        <v>0</v>
      </c>
      <c r="E25" s="733">
        <v>0</v>
      </c>
      <c r="F25" s="733">
        <v>0</v>
      </c>
      <c r="G25" s="733">
        <v>0</v>
      </c>
      <c r="H25" s="733">
        <v>0</v>
      </c>
    </row>
    <row r="26" spans="1:8" ht="15.75" thickBot="1">
      <c r="A26" s="405"/>
      <c r="B26" s="409" t="s">
        <v>1719</v>
      </c>
      <c r="C26" s="733">
        <v>0</v>
      </c>
      <c r="D26" s="733">
        <v>0</v>
      </c>
      <c r="E26" s="733">
        <v>0</v>
      </c>
      <c r="F26" s="733">
        <v>0</v>
      </c>
      <c r="G26" s="733">
        <v>0</v>
      </c>
      <c r="H26" s="733">
        <v>0</v>
      </c>
    </row>
    <row r="27" spans="1:8" ht="15.75" thickBot="1">
      <c r="A27" s="224" t="s">
        <v>1030</v>
      </c>
    </row>
    <row r="28" spans="1:8" ht="29.25" customHeight="1">
      <c r="A28" s="1095" t="s">
        <v>1705</v>
      </c>
      <c r="B28" s="726" t="s">
        <v>1706</v>
      </c>
      <c r="C28" s="1097" t="s">
        <v>1709</v>
      </c>
      <c r="D28" s="1098"/>
      <c r="E28" s="1098"/>
      <c r="F28" s="1098"/>
      <c r="G28" s="1098"/>
      <c r="H28" s="1099"/>
    </row>
    <row r="29" spans="1:8" ht="15.75" thickBot="1">
      <c r="A29" s="1096"/>
      <c r="B29" s="727" t="s">
        <v>1011</v>
      </c>
      <c r="C29" s="1100"/>
      <c r="D29" s="1101"/>
      <c r="E29" s="1101"/>
      <c r="F29" s="1101"/>
      <c r="G29" s="1101"/>
      <c r="H29" s="1102"/>
    </row>
    <row r="30" spans="1:8" ht="30.75" thickBot="1">
      <c r="A30" s="731" t="s">
        <v>1726</v>
      </c>
      <c r="B30" s="728" t="s">
        <v>1707</v>
      </c>
      <c r="C30" s="1103" t="s">
        <v>1712</v>
      </c>
      <c r="D30" s="1104"/>
      <c r="E30" s="1105"/>
      <c r="F30" s="1103" t="s">
        <v>1713</v>
      </c>
      <c r="G30" s="1104"/>
      <c r="H30" s="1105"/>
    </row>
    <row r="31" spans="1:8" ht="35.25" thickBot="1">
      <c r="A31" s="732" t="s">
        <v>1727</v>
      </c>
      <c r="B31" s="729" t="s">
        <v>1708</v>
      </c>
      <c r="C31" s="729" t="s">
        <v>1714</v>
      </c>
      <c r="D31" s="729" t="s">
        <v>1715</v>
      </c>
      <c r="E31" s="729" t="s">
        <v>1716</v>
      </c>
      <c r="F31" s="729" t="s">
        <v>1714</v>
      </c>
      <c r="G31" s="729" t="s">
        <v>1715</v>
      </c>
      <c r="H31" s="729" t="s">
        <v>1716</v>
      </c>
    </row>
    <row r="32" spans="1:8" ht="15.75" thickBot="1">
      <c r="A32" s="732" t="s">
        <v>1728</v>
      </c>
      <c r="B32" s="409" t="s">
        <v>1717</v>
      </c>
      <c r="C32" s="729" t="s">
        <v>315</v>
      </c>
      <c r="D32" s="729" t="s">
        <v>315</v>
      </c>
      <c r="E32" s="729" t="s">
        <v>315</v>
      </c>
      <c r="F32" s="733">
        <v>9</v>
      </c>
      <c r="G32" s="733">
        <v>9</v>
      </c>
      <c r="H32" s="733">
        <v>9</v>
      </c>
    </row>
    <row r="33" spans="1:8" ht="45.75" thickBot="1">
      <c r="A33" s="732"/>
      <c r="B33" s="409" t="s">
        <v>1718</v>
      </c>
      <c r="C33" s="729" t="s">
        <v>315</v>
      </c>
      <c r="D33" s="729" t="s">
        <v>315</v>
      </c>
      <c r="E33" s="729" t="s">
        <v>315</v>
      </c>
      <c r="F33" s="733">
        <v>0</v>
      </c>
      <c r="G33" s="733">
        <v>0</v>
      </c>
      <c r="H33" s="733">
        <v>0</v>
      </c>
    </row>
    <row r="34" spans="1:8" ht="15.75" thickBot="1">
      <c r="A34" s="405"/>
      <c r="B34" s="409" t="s">
        <v>1719</v>
      </c>
      <c r="C34" s="729" t="s">
        <v>315</v>
      </c>
      <c r="D34" s="729" t="s">
        <v>315</v>
      </c>
      <c r="E34" s="729" t="s">
        <v>315</v>
      </c>
      <c r="F34" s="733">
        <v>0</v>
      </c>
      <c r="G34" s="733">
        <v>0</v>
      </c>
      <c r="H34" s="733">
        <v>0</v>
      </c>
    </row>
    <row r="35" spans="1:8" ht="15.75" thickBot="1">
      <c r="A35" s="224" t="s">
        <v>1034</v>
      </c>
    </row>
    <row r="36" spans="1:8" ht="29.25" customHeight="1">
      <c r="A36" s="1095" t="s">
        <v>1705</v>
      </c>
      <c r="B36" s="726" t="s">
        <v>1706</v>
      </c>
      <c r="C36" s="1097" t="s">
        <v>1709</v>
      </c>
      <c r="D36" s="1098"/>
      <c r="E36" s="1098"/>
      <c r="F36" s="1098"/>
      <c r="G36" s="1098"/>
      <c r="H36" s="1099"/>
    </row>
    <row r="37" spans="1:8" ht="15.75" thickBot="1">
      <c r="A37" s="1096"/>
      <c r="B37" s="727" t="s">
        <v>1011</v>
      </c>
      <c r="C37" s="1100"/>
      <c r="D37" s="1101"/>
      <c r="E37" s="1101"/>
      <c r="F37" s="1101"/>
      <c r="G37" s="1101"/>
      <c r="H37" s="1102"/>
    </row>
    <row r="38" spans="1:8" ht="30.75" thickBot="1">
      <c r="A38" s="731" t="s">
        <v>1729</v>
      </c>
      <c r="B38" s="728" t="s">
        <v>1707</v>
      </c>
      <c r="C38" s="1103" t="s">
        <v>1712</v>
      </c>
      <c r="D38" s="1104"/>
      <c r="E38" s="1105"/>
      <c r="F38" s="1103" t="s">
        <v>1713</v>
      </c>
      <c r="G38" s="1104"/>
      <c r="H38" s="1105"/>
    </row>
    <row r="39" spans="1:8" ht="35.25" thickBot="1">
      <c r="A39" s="732" t="s">
        <v>1730</v>
      </c>
      <c r="B39" s="729" t="s">
        <v>1708</v>
      </c>
      <c r="C39" s="729" t="s">
        <v>1714</v>
      </c>
      <c r="D39" s="729" t="s">
        <v>1715</v>
      </c>
      <c r="E39" s="729" t="s">
        <v>1716</v>
      </c>
      <c r="F39" s="729" t="s">
        <v>1714</v>
      </c>
      <c r="G39" s="729" t="s">
        <v>1715</v>
      </c>
      <c r="H39" s="729" t="s">
        <v>1716</v>
      </c>
    </row>
    <row r="40" spans="1:8" ht="15.75" thickBot="1">
      <c r="A40" s="732" t="s">
        <v>1258</v>
      </c>
      <c r="B40" s="409" t="s">
        <v>1717</v>
      </c>
      <c r="C40" s="733">
        <v>20</v>
      </c>
      <c r="D40" s="733">
        <v>21</v>
      </c>
      <c r="E40" s="733">
        <v>1</v>
      </c>
      <c r="F40" s="733">
        <v>23</v>
      </c>
      <c r="G40" s="733">
        <v>33</v>
      </c>
      <c r="H40" s="733">
        <v>4</v>
      </c>
    </row>
    <row r="41" spans="1:8" ht="45.75" thickBot="1">
      <c r="A41" s="732"/>
      <c r="B41" s="409" t="s">
        <v>1718</v>
      </c>
      <c r="C41" s="733">
        <v>0</v>
      </c>
      <c r="D41" s="733">
        <v>0</v>
      </c>
      <c r="E41" s="733">
        <v>0</v>
      </c>
      <c r="F41" s="733">
        <v>0</v>
      </c>
      <c r="G41" s="733">
        <v>0</v>
      </c>
      <c r="H41" s="733">
        <v>0</v>
      </c>
    </row>
    <row r="42" spans="1:8" ht="15.75" thickBot="1">
      <c r="A42" s="405"/>
      <c r="B42" s="409" t="s">
        <v>1719</v>
      </c>
      <c r="C42" s="733">
        <v>0</v>
      </c>
      <c r="D42" s="733">
        <v>0</v>
      </c>
      <c r="E42" s="733">
        <v>0</v>
      </c>
      <c r="F42" s="733">
        <v>1</v>
      </c>
      <c r="G42" s="733">
        <v>1</v>
      </c>
      <c r="H42" s="733">
        <v>0</v>
      </c>
    </row>
    <row r="43" spans="1:8" ht="15.75" thickBot="1">
      <c r="A43" s="224" t="s">
        <v>1038</v>
      </c>
    </row>
    <row r="44" spans="1:8" ht="29.25" customHeight="1">
      <c r="A44" s="1095" t="s">
        <v>1705</v>
      </c>
      <c r="B44" s="726" t="s">
        <v>1706</v>
      </c>
      <c r="C44" s="1097" t="s">
        <v>1709</v>
      </c>
      <c r="D44" s="1098"/>
      <c r="E44" s="1098"/>
      <c r="F44" s="1098"/>
      <c r="G44" s="1098"/>
      <c r="H44" s="1099"/>
    </row>
    <row r="45" spans="1:8" ht="15.75" thickBot="1">
      <c r="A45" s="1096"/>
      <c r="B45" s="727" t="s">
        <v>1011</v>
      </c>
      <c r="C45" s="1100"/>
      <c r="D45" s="1101"/>
      <c r="E45" s="1101"/>
      <c r="F45" s="1101"/>
      <c r="G45" s="1101"/>
      <c r="H45" s="1102"/>
    </row>
    <row r="46" spans="1:8">
      <c r="A46" s="731"/>
      <c r="B46" s="728" t="s">
        <v>1707</v>
      </c>
      <c r="C46" s="1106" t="s">
        <v>1712</v>
      </c>
      <c r="D46" s="1107"/>
      <c r="E46" s="1108"/>
      <c r="F46" s="1106" t="s">
        <v>1713</v>
      </c>
      <c r="G46" s="1107"/>
      <c r="H46" s="1108"/>
    </row>
    <row r="47" spans="1:8" ht="45.75" thickBot="1">
      <c r="A47" s="731" t="s">
        <v>1731</v>
      </c>
      <c r="B47" s="728" t="s">
        <v>1708</v>
      </c>
      <c r="C47" s="1109"/>
      <c r="D47" s="1110"/>
      <c r="E47" s="1111"/>
      <c r="F47" s="1109"/>
      <c r="G47" s="1110"/>
      <c r="H47" s="1111"/>
    </row>
    <row r="48" spans="1:8" ht="35.25" thickBot="1">
      <c r="A48" s="732" t="s">
        <v>1732</v>
      </c>
      <c r="B48" s="406"/>
      <c r="C48" s="729" t="s">
        <v>1714</v>
      </c>
      <c r="D48" s="729" t="s">
        <v>1715</v>
      </c>
      <c r="E48" s="729" t="s">
        <v>1716</v>
      </c>
      <c r="F48" s="729" t="s">
        <v>1714</v>
      </c>
      <c r="G48" s="729" t="s">
        <v>1715</v>
      </c>
      <c r="H48" s="729" t="s">
        <v>1716</v>
      </c>
    </row>
    <row r="49" spans="1:8" ht="15.75" thickBot="1">
      <c r="A49" s="732" t="s">
        <v>1733</v>
      </c>
      <c r="B49" s="406" t="s">
        <v>1717</v>
      </c>
      <c r="C49" s="729" t="s">
        <v>315</v>
      </c>
      <c r="D49" s="729" t="s">
        <v>315</v>
      </c>
      <c r="E49" s="729" t="s">
        <v>315</v>
      </c>
      <c r="F49" s="733">
        <v>2</v>
      </c>
      <c r="G49" s="733">
        <v>2</v>
      </c>
      <c r="H49" s="733">
        <v>0</v>
      </c>
    </row>
    <row r="50" spans="1:8" ht="45.75" thickBot="1">
      <c r="A50" s="731"/>
      <c r="B50" s="406" t="s">
        <v>1718</v>
      </c>
      <c r="C50" s="729" t="s">
        <v>315</v>
      </c>
      <c r="D50" s="729" t="s">
        <v>315</v>
      </c>
      <c r="E50" s="729" t="s">
        <v>315</v>
      </c>
      <c r="F50" s="733">
        <v>0</v>
      </c>
      <c r="G50" s="733">
        <v>0</v>
      </c>
      <c r="H50" s="733">
        <v>0</v>
      </c>
    </row>
    <row r="51" spans="1:8" ht="15.75" thickBot="1">
      <c r="A51" s="405"/>
      <c r="B51" s="406" t="s">
        <v>1719</v>
      </c>
      <c r="C51" s="729" t="s">
        <v>315</v>
      </c>
      <c r="D51" s="729" t="s">
        <v>315</v>
      </c>
      <c r="E51" s="729" t="s">
        <v>315</v>
      </c>
      <c r="F51" s="733">
        <v>2</v>
      </c>
      <c r="G51" s="733">
        <v>2</v>
      </c>
      <c r="H51" s="733">
        <v>1</v>
      </c>
    </row>
    <row r="52" spans="1:8" ht="15.75" thickBot="1">
      <c r="A52" s="224" t="s">
        <v>1040</v>
      </c>
    </row>
    <row r="53" spans="1:8" ht="29.25" customHeight="1">
      <c r="A53" s="1095" t="s">
        <v>1705</v>
      </c>
      <c r="B53" s="726" t="s">
        <v>1706</v>
      </c>
      <c r="C53" s="1097" t="s">
        <v>1709</v>
      </c>
      <c r="D53" s="1098"/>
      <c r="E53" s="1098"/>
      <c r="F53" s="1098"/>
      <c r="G53" s="1098"/>
      <c r="H53" s="1099"/>
    </row>
    <row r="54" spans="1:8" ht="15.75" thickBot="1">
      <c r="A54" s="1096"/>
      <c r="B54" s="727" t="s">
        <v>1011</v>
      </c>
      <c r="C54" s="1100"/>
      <c r="D54" s="1101"/>
      <c r="E54" s="1101"/>
      <c r="F54" s="1101"/>
      <c r="G54" s="1101"/>
      <c r="H54" s="1102"/>
    </row>
    <row r="55" spans="1:8" ht="30.75" thickBot="1">
      <c r="A55" s="731" t="s">
        <v>1734</v>
      </c>
      <c r="B55" s="728" t="s">
        <v>1707</v>
      </c>
      <c r="C55" s="1103" t="s">
        <v>1712</v>
      </c>
      <c r="D55" s="1104"/>
      <c r="E55" s="1105"/>
      <c r="F55" s="1103" t="s">
        <v>1713</v>
      </c>
      <c r="G55" s="1104"/>
      <c r="H55" s="1105"/>
    </row>
    <row r="56" spans="1:8" ht="35.25" thickBot="1">
      <c r="A56" s="732" t="s">
        <v>1735</v>
      </c>
      <c r="B56" s="729" t="s">
        <v>1708</v>
      </c>
      <c r="C56" s="729" t="s">
        <v>1714</v>
      </c>
      <c r="D56" s="729" t="s">
        <v>1715</v>
      </c>
      <c r="E56" s="729" t="s">
        <v>1716</v>
      </c>
      <c r="F56" s="729" t="s">
        <v>1714</v>
      </c>
      <c r="G56" s="729" t="s">
        <v>1715</v>
      </c>
      <c r="H56" s="729" t="s">
        <v>1716</v>
      </c>
    </row>
    <row r="57" spans="1:8" ht="15.75" thickBot="1">
      <c r="A57" s="732" t="s">
        <v>1736</v>
      </c>
      <c r="B57" s="409" t="s">
        <v>1717</v>
      </c>
      <c r="C57" s="733">
        <v>4</v>
      </c>
      <c r="D57" s="733">
        <v>4</v>
      </c>
      <c r="E57" s="733">
        <v>0</v>
      </c>
      <c r="F57" s="733">
        <v>0</v>
      </c>
      <c r="G57" s="733">
        <v>0</v>
      </c>
      <c r="H57" s="733">
        <v>0</v>
      </c>
    </row>
    <row r="58" spans="1:8" ht="45.75" thickBot="1">
      <c r="A58" s="732"/>
      <c r="B58" s="409" t="s">
        <v>1718</v>
      </c>
      <c r="C58" s="733">
        <v>0</v>
      </c>
      <c r="D58" s="733">
        <v>0</v>
      </c>
      <c r="E58" s="733">
        <v>0</v>
      </c>
      <c r="F58" s="733">
        <v>0</v>
      </c>
      <c r="G58" s="733">
        <v>0</v>
      </c>
      <c r="H58" s="733">
        <v>0</v>
      </c>
    </row>
    <row r="59" spans="1:8" ht="15.75" thickBot="1">
      <c r="A59" s="405"/>
      <c r="B59" s="409" t="s">
        <v>1719</v>
      </c>
      <c r="C59" s="733">
        <v>0</v>
      </c>
      <c r="D59" s="733">
        <v>0</v>
      </c>
      <c r="E59" s="733">
        <v>0</v>
      </c>
      <c r="F59" s="733">
        <v>0</v>
      </c>
      <c r="G59" s="733">
        <v>0</v>
      </c>
      <c r="H59" s="733">
        <v>0</v>
      </c>
    </row>
    <row r="60" spans="1:8" ht="15.75" thickBot="1">
      <c r="A60" s="224" t="s">
        <v>1042</v>
      </c>
    </row>
    <row r="61" spans="1:8" ht="29.25" customHeight="1">
      <c r="A61" s="1095" t="s">
        <v>1705</v>
      </c>
      <c r="B61" s="726" t="s">
        <v>1706</v>
      </c>
      <c r="C61" s="1097" t="s">
        <v>1709</v>
      </c>
      <c r="D61" s="1098"/>
      <c r="E61" s="1098"/>
      <c r="F61" s="1098"/>
      <c r="G61" s="1098"/>
      <c r="H61" s="1099"/>
    </row>
    <row r="62" spans="1:8" ht="15.75" thickBot="1">
      <c r="A62" s="1096"/>
      <c r="B62" s="727" t="s">
        <v>1011</v>
      </c>
      <c r="C62" s="1100"/>
      <c r="D62" s="1101"/>
      <c r="E62" s="1101"/>
      <c r="F62" s="1101"/>
      <c r="G62" s="1101"/>
      <c r="H62" s="1102"/>
    </row>
    <row r="63" spans="1:8" ht="30.75" thickBot="1">
      <c r="A63" s="731" t="s">
        <v>1737</v>
      </c>
      <c r="B63" s="728" t="s">
        <v>1707</v>
      </c>
      <c r="C63" s="1103" t="s">
        <v>1712</v>
      </c>
      <c r="D63" s="1104"/>
      <c r="E63" s="1105"/>
      <c r="F63" s="1103" t="s">
        <v>1713</v>
      </c>
      <c r="G63" s="1104"/>
      <c r="H63" s="1105"/>
    </row>
    <row r="64" spans="1:8" ht="35.25" thickBot="1">
      <c r="A64" s="732" t="s">
        <v>1738</v>
      </c>
      <c r="B64" s="729" t="s">
        <v>1708</v>
      </c>
      <c r="C64" s="729" t="s">
        <v>1714</v>
      </c>
      <c r="D64" s="729" t="s">
        <v>1715</v>
      </c>
      <c r="E64" s="729" t="s">
        <v>1716</v>
      </c>
      <c r="F64" s="729" t="s">
        <v>1714</v>
      </c>
      <c r="G64" s="729" t="s">
        <v>1715</v>
      </c>
      <c r="H64" s="729" t="s">
        <v>1716</v>
      </c>
    </row>
    <row r="65" spans="1:8" ht="15.75" thickBot="1">
      <c r="A65" s="732" t="s">
        <v>1739</v>
      </c>
      <c r="B65" s="409" t="s">
        <v>1717</v>
      </c>
      <c r="C65" s="733" t="s">
        <v>1741</v>
      </c>
      <c r="D65" s="733" t="s">
        <v>1741</v>
      </c>
      <c r="E65" s="733" t="s">
        <v>1741</v>
      </c>
      <c r="F65" s="733">
        <v>0</v>
      </c>
      <c r="G65" s="733">
        <v>0</v>
      </c>
      <c r="H65" s="733">
        <v>0</v>
      </c>
    </row>
    <row r="66" spans="1:8" ht="45.75" thickBot="1">
      <c r="A66" s="737" t="s">
        <v>1740</v>
      </c>
      <c r="B66" s="409" t="s">
        <v>1718</v>
      </c>
      <c r="C66" s="733" t="s">
        <v>1741</v>
      </c>
      <c r="D66" s="733" t="s">
        <v>1741</v>
      </c>
      <c r="E66" s="733" t="s">
        <v>1741</v>
      </c>
      <c r="F66" s="733">
        <v>0</v>
      </c>
      <c r="G66" s="733">
        <v>0</v>
      </c>
      <c r="H66" s="733">
        <v>0</v>
      </c>
    </row>
    <row r="67" spans="1:8" ht="15.75" thickBot="1">
      <c r="A67" s="405"/>
      <c r="B67" s="409" t="s">
        <v>1719</v>
      </c>
      <c r="C67" s="733" t="s">
        <v>1741</v>
      </c>
      <c r="D67" s="733" t="s">
        <v>1741</v>
      </c>
      <c r="E67" s="733" t="s">
        <v>1741</v>
      </c>
      <c r="F67" s="733">
        <v>0</v>
      </c>
      <c r="G67" s="733">
        <v>0</v>
      </c>
      <c r="H67" s="733">
        <v>0</v>
      </c>
    </row>
    <row r="68" spans="1:8">
      <c r="A68" s="224"/>
    </row>
    <row r="69" spans="1:8">
      <c r="A69" t="s">
        <v>1742</v>
      </c>
    </row>
  </sheetData>
  <mergeCells count="32">
    <mergeCell ref="C63:E63"/>
    <mergeCell ref="F63:H63"/>
    <mergeCell ref="A53:A54"/>
    <mergeCell ref="C53:H54"/>
    <mergeCell ref="C55:E55"/>
    <mergeCell ref="F55:H55"/>
    <mergeCell ref="A61:A62"/>
    <mergeCell ref="C61:H62"/>
    <mergeCell ref="C38:E38"/>
    <mergeCell ref="F38:H38"/>
    <mergeCell ref="A44:A45"/>
    <mergeCell ref="C44:H45"/>
    <mergeCell ref="C46:E47"/>
    <mergeCell ref="F46:H47"/>
    <mergeCell ref="A28:A29"/>
    <mergeCell ref="C28:H29"/>
    <mergeCell ref="C30:E30"/>
    <mergeCell ref="F30:H30"/>
    <mergeCell ref="A36:A37"/>
    <mergeCell ref="C36:H37"/>
    <mergeCell ref="C14:E14"/>
    <mergeCell ref="F14:H14"/>
    <mergeCell ref="A20:A21"/>
    <mergeCell ref="C20:H21"/>
    <mergeCell ref="C22:E22"/>
    <mergeCell ref="F22:H22"/>
    <mergeCell ref="A4:A5"/>
    <mergeCell ref="C4:H5"/>
    <mergeCell ref="C6:E6"/>
    <mergeCell ref="F6:H6"/>
    <mergeCell ref="A12:A13"/>
    <mergeCell ref="C12:H1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2"/>
  <sheetViews>
    <sheetView zoomScaleNormal="100" workbookViewId="0">
      <selection activeCell="C6" sqref="C6:C32"/>
    </sheetView>
  </sheetViews>
  <sheetFormatPr defaultRowHeight="15"/>
  <cols>
    <col min="1" max="1" width="13.42578125" customWidth="1"/>
    <col min="2" max="2" width="23.5703125" customWidth="1"/>
    <col min="3" max="3" width="22.42578125" customWidth="1"/>
    <col min="4" max="4" width="26.28515625" customWidth="1"/>
    <col min="5" max="5" width="30.85546875" customWidth="1"/>
    <col min="6" max="6" width="20.7109375" customWidth="1"/>
    <col min="7" max="7" width="21.28515625" customWidth="1"/>
  </cols>
  <sheetData>
    <row r="1" spans="1:5">
      <c r="B1" t="s">
        <v>276</v>
      </c>
      <c r="C1" s="36" t="s">
        <v>275</v>
      </c>
    </row>
    <row r="2" spans="1:5">
      <c r="A2" s="34"/>
      <c r="B2" t="s">
        <v>278</v>
      </c>
      <c r="C2" t="s">
        <v>279</v>
      </c>
      <c r="D2" t="s">
        <v>277</v>
      </c>
    </row>
    <row r="3" spans="1:5">
      <c r="A3" s="35"/>
      <c r="B3" t="s">
        <v>105</v>
      </c>
      <c r="C3" t="s">
        <v>280</v>
      </c>
    </row>
    <row r="4" spans="1:5">
      <c r="A4" s="35"/>
      <c r="B4" t="s">
        <v>282</v>
      </c>
      <c r="C4" t="s">
        <v>281</v>
      </c>
    </row>
    <row r="6" spans="1:5" s="3" customFormat="1" ht="60" customHeight="1">
      <c r="A6" s="1" t="s">
        <v>0</v>
      </c>
      <c r="B6" s="1" t="s">
        <v>1</v>
      </c>
      <c r="C6" s="2" t="s">
        <v>284</v>
      </c>
      <c r="D6" s="2" t="s">
        <v>3</v>
      </c>
      <c r="E6" s="2" t="s">
        <v>50</v>
      </c>
    </row>
    <row r="7" spans="1:5" s="3" customFormat="1">
      <c r="A7" s="1">
        <v>1801</v>
      </c>
      <c r="B7" s="1" t="s">
        <v>4</v>
      </c>
      <c r="C7" s="32">
        <v>18110</v>
      </c>
      <c r="D7" s="4">
        <f>SUM(C7*75)</f>
        <v>1358250</v>
      </c>
      <c r="E7" s="5">
        <f>SUM(C7*0.6/1000)</f>
        <v>10.866</v>
      </c>
    </row>
    <row r="8" spans="1:5">
      <c r="A8" s="6" t="s">
        <v>5</v>
      </c>
      <c r="B8" s="6" t="s">
        <v>6</v>
      </c>
      <c r="C8" s="32">
        <v>52983</v>
      </c>
      <c r="D8" s="4">
        <f t="shared" ref="D8:D32" si="0">SUM(C8*75)</f>
        <v>3973725</v>
      </c>
      <c r="E8" s="7">
        <f>SUM(C8*0.6/1000)</f>
        <v>31.7898</v>
      </c>
    </row>
    <row r="9" spans="1:5">
      <c r="A9" s="6" t="s">
        <v>7</v>
      </c>
      <c r="B9" s="6" t="s">
        <v>8</v>
      </c>
      <c r="C9" s="32">
        <v>109325</v>
      </c>
      <c r="D9" s="4">
        <f t="shared" si="0"/>
        <v>8199375</v>
      </c>
      <c r="E9" s="7">
        <f t="shared" ref="E9:E31" si="1">SUM(C9*0.6/1000)</f>
        <v>65.594999999999999</v>
      </c>
    </row>
    <row r="10" spans="1:5">
      <c r="A10" s="6" t="s">
        <v>9</v>
      </c>
      <c r="B10" s="6" t="s">
        <v>10</v>
      </c>
      <c r="C10" s="32">
        <v>99023</v>
      </c>
      <c r="D10" s="4">
        <f t="shared" si="0"/>
        <v>7426725</v>
      </c>
      <c r="E10" s="7">
        <f t="shared" si="1"/>
        <v>59.413799999999995</v>
      </c>
    </row>
    <row r="11" spans="1:5">
      <c r="A11" s="6" t="s">
        <v>11</v>
      </c>
      <c r="B11" s="6" t="s">
        <v>12</v>
      </c>
      <c r="C11" s="32">
        <v>94288</v>
      </c>
      <c r="D11" s="4">
        <f t="shared" si="0"/>
        <v>7071600</v>
      </c>
      <c r="E11" s="7">
        <f t="shared" si="1"/>
        <v>56.572799999999994</v>
      </c>
    </row>
    <row r="12" spans="1:5">
      <c r="A12" s="6" t="s">
        <v>13</v>
      </c>
      <c r="B12" s="6" t="s">
        <v>14</v>
      </c>
      <c r="C12" s="32">
        <v>50874</v>
      </c>
      <c r="D12" s="4">
        <f t="shared" si="0"/>
        <v>3815550</v>
      </c>
      <c r="E12" s="7">
        <f t="shared" si="1"/>
        <v>30.524399999999996</v>
      </c>
    </row>
    <row r="13" spans="1:5">
      <c r="A13" s="6" t="s">
        <v>15</v>
      </c>
      <c r="B13" s="6" t="s">
        <v>16</v>
      </c>
      <c r="C13" s="32">
        <v>90843</v>
      </c>
      <c r="D13" s="4">
        <f t="shared" si="0"/>
        <v>6813225</v>
      </c>
      <c r="E13" s="7">
        <f t="shared" si="1"/>
        <v>54.505799999999994</v>
      </c>
    </row>
    <row r="14" spans="1:5">
      <c r="A14" s="6" t="s">
        <v>19</v>
      </c>
      <c r="B14" s="6" t="s">
        <v>20</v>
      </c>
      <c r="C14" s="32">
        <v>56697</v>
      </c>
      <c r="D14" s="4">
        <f t="shared" si="0"/>
        <v>4252275</v>
      </c>
      <c r="E14" s="7">
        <f t="shared" si="1"/>
        <v>34.0182</v>
      </c>
    </row>
    <row r="15" spans="1:5">
      <c r="A15" s="6" t="s">
        <v>21</v>
      </c>
      <c r="B15" s="6" t="s">
        <v>22</v>
      </c>
      <c r="C15" s="32">
        <v>46329</v>
      </c>
      <c r="D15" s="4">
        <f t="shared" si="0"/>
        <v>3474675</v>
      </c>
      <c r="E15" s="7">
        <f t="shared" si="1"/>
        <v>27.797399999999996</v>
      </c>
    </row>
    <row r="16" spans="1:5">
      <c r="A16" s="6" t="s">
        <v>23</v>
      </c>
      <c r="B16" s="6" t="s">
        <v>24</v>
      </c>
      <c r="C16" s="32">
        <v>64659</v>
      </c>
      <c r="D16" s="4">
        <f t="shared" si="0"/>
        <v>4849425</v>
      </c>
      <c r="E16" s="7">
        <f t="shared" si="1"/>
        <v>38.795400000000001</v>
      </c>
    </row>
    <row r="17" spans="1:5">
      <c r="A17" s="6" t="s">
        <v>25</v>
      </c>
      <c r="B17" s="6" t="s">
        <v>26</v>
      </c>
      <c r="C17" s="32">
        <v>110818</v>
      </c>
      <c r="D17" s="4">
        <f t="shared" si="0"/>
        <v>8311350</v>
      </c>
      <c r="E17" s="7">
        <f t="shared" si="1"/>
        <v>66.490800000000007</v>
      </c>
    </row>
    <row r="18" spans="1:5">
      <c r="A18" s="6" t="s">
        <v>27</v>
      </c>
      <c r="B18" s="6" t="s">
        <v>28</v>
      </c>
      <c r="C18" s="32">
        <v>55397</v>
      </c>
      <c r="D18" s="4">
        <f t="shared" si="0"/>
        <v>4154775</v>
      </c>
      <c r="E18" s="7">
        <f t="shared" si="1"/>
        <v>33.238199999999999</v>
      </c>
    </row>
    <row r="19" spans="1:5">
      <c r="A19" s="6" t="s">
        <v>29</v>
      </c>
      <c r="B19" s="6" t="s">
        <v>30</v>
      </c>
      <c r="C19" s="32">
        <v>60438</v>
      </c>
      <c r="D19" s="4">
        <f t="shared" si="0"/>
        <v>4532850</v>
      </c>
      <c r="E19" s="7">
        <f t="shared" si="1"/>
        <v>36.262799999999999</v>
      </c>
    </row>
    <row r="20" spans="1:5">
      <c r="A20" s="6" t="s">
        <v>31</v>
      </c>
      <c r="B20" s="6" t="s">
        <v>32</v>
      </c>
      <c r="C20" s="32">
        <v>63863</v>
      </c>
      <c r="D20" s="4">
        <f t="shared" si="0"/>
        <v>4789725</v>
      </c>
      <c r="E20" s="7">
        <f t="shared" si="1"/>
        <v>38.317799999999998</v>
      </c>
    </row>
    <row r="21" spans="1:5">
      <c r="A21" s="6" t="s">
        <v>33</v>
      </c>
      <c r="B21" s="6" t="s">
        <v>34</v>
      </c>
      <c r="C21" s="32">
        <v>59028</v>
      </c>
      <c r="D21" s="4">
        <f t="shared" si="0"/>
        <v>4427100</v>
      </c>
      <c r="E21" s="7">
        <f t="shared" si="1"/>
        <v>35.416799999999995</v>
      </c>
    </row>
    <row r="22" spans="1:5">
      <c r="A22" s="6" t="s">
        <v>35</v>
      </c>
      <c r="B22" s="6" t="s">
        <v>36</v>
      </c>
      <c r="C22" s="32">
        <v>134598</v>
      </c>
      <c r="D22" s="4">
        <f t="shared" si="0"/>
        <v>10094850</v>
      </c>
      <c r="E22" s="7">
        <f t="shared" si="1"/>
        <v>80.758800000000008</v>
      </c>
    </row>
    <row r="23" spans="1:5">
      <c r="A23" s="6" t="s">
        <v>37</v>
      </c>
      <c r="B23" s="6" t="s">
        <v>38</v>
      </c>
      <c r="C23" s="32">
        <v>78160</v>
      </c>
      <c r="D23" s="4">
        <f t="shared" si="0"/>
        <v>5862000</v>
      </c>
      <c r="E23" s="7">
        <f t="shared" si="1"/>
        <v>46.896000000000001</v>
      </c>
    </row>
    <row r="24" spans="1:5">
      <c r="A24" s="6" t="s">
        <v>39</v>
      </c>
      <c r="B24" s="6" t="s">
        <v>40</v>
      </c>
      <c r="C24" s="32">
        <v>89580</v>
      </c>
      <c r="D24" s="4">
        <f t="shared" si="0"/>
        <v>6718500</v>
      </c>
      <c r="E24" s="7">
        <f t="shared" si="1"/>
        <v>53.747999999999998</v>
      </c>
    </row>
    <row r="25" spans="1:5">
      <c r="A25" s="6" t="s">
        <v>41</v>
      </c>
      <c r="B25" s="6" t="s">
        <v>42</v>
      </c>
      <c r="C25" s="32">
        <v>50357</v>
      </c>
      <c r="D25" s="4">
        <f t="shared" si="0"/>
        <v>3776775</v>
      </c>
      <c r="E25" s="7">
        <f t="shared" si="1"/>
        <v>30.214199999999998</v>
      </c>
    </row>
    <row r="26" spans="1:5">
      <c r="A26" s="6" t="s">
        <v>43</v>
      </c>
      <c r="B26" s="6" t="s">
        <v>44</v>
      </c>
      <c r="C26" s="32">
        <v>44290</v>
      </c>
      <c r="D26" s="4">
        <f t="shared" si="0"/>
        <v>3321750</v>
      </c>
      <c r="E26" s="7">
        <f t="shared" si="1"/>
        <v>26.574000000000002</v>
      </c>
    </row>
    <row r="27" spans="1:5">
      <c r="A27" s="6" t="s">
        <v>17</v>
      </c>
      <c r="B27" s="6" t="s">
        <v>18</v>
      </c>
      <c r="C27" s="32">
        <v>22083</v>
      </c>
      <c r="D27" s="4">
        <f>SUM(C27*75)</f>
        <v>1656225</v>
      </c>
      <c r="E27" s="7">
        <f>SUM(C27*0.6/1000)</f>
        <v>13.249799999999999</v>
      </c>
    </row>
    <row r="28" spans="1:5">
      <c r="A28" s="8">
        <v>1861</v>
      </c>
      <c r="B28" s="8" t="s">
        <v>45</v>
      </c>
      <c r="C28" s="32">
        <v>38789</v>
      </c>
      <c r="D28" s="4">
        <f t="shared" si="0"/>
        <v>2909175</v>
      </c>
      <c r="E28" s="7">
        <f t="shared" si="1"/>
        <v>23.273399999999999</v>
      </c>
    </row>
    <row r="29" spans="1:5">
      <c r="A29" s="8">
        <v>1862</v>
      </c>
      <c r="B29" s="8" t="s">
        <v>46</v>
      </c>
      <c r="C29" s="32">
        <v>51999</v>
      </c>
      <c r="D29" s="4">
        <f t="shared" si="0"/>
        <v>3899925</v>
      </c>
      <c r="E29" s="7">
        <f t="shared" si="1"/>
        <v>31.199399999999997</v>
      </c>
    </row>
    <row r="30" spans="1:5">
      <c r="A30" s="8">
        <v>1863</v>
      </c>
      <c r="B30" s="8" t="s">
        <v>47</v>
      </c>
      <c r="C30" s="32">
        <v>154907</v>
      </c>
      <c r="D30" s="4">
        <f t="shared" si="0"/>
        <v>11618025</v>
      </c>
      <c r="E30" s="7">
        <f t="shared" si="1"/>
        <v>92.944199999999995</v>
      </c>
    </row>
    <row r="31" spans="1:5">
      <c r="A31" s="8">
        <v>1864</v>
      </c>
      <c r="B31" s="8" t="s">
        <v>48</v>
      </c>
      <c r="C31" s="32">
        <v>40080</v>
      </c>
      <c r="D31" s="4">
        <f t="shared" si="0"/>
        <v>3006000</v>
      </c>
      <c r="E31" s="7">
        <f t="shared" si="1"/>
        <v>24.047999999999998</v>
      </c>
    </row>
    <row r="32" spans="1:5">
      <c r="A32" s="9">
        <v>18</v>
      </c>
      <c r="B32" s="10" t="s">
        <v>49</v>
      </c>
      <c r="C32" s="37">
        <v>1713397</v>
      </c>
      <c r="D32" s="4">
        <f t="shared" si="0"/>
        <v>128504775</v>
      </c>
      <c r="E32" s="11">
        <f>SUM(E7:E31)</f>
        <v>1042.5108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>
  <dimension ref="A1:D147"/>
  <sheetViews>
    <sheetView topLeftCell="A103" workbookViewId="0">
      <selection activeCell="A2" sqref="A2"/>
    </sheetView>
  </sheetViews>
  <sheetFormatPr defaultRowHeight="15"/>
  <cols>
    <col min="1" max="1" width="14.140625" customWidth="1"/>
    <col min="2" max="2" width="44.7109375" customWidth="1"/>
    <col min="3" max="3" width="17.85546875" customWidth="1"/>
    <col min="4" max="4" width="86.28515625" customWidth="1"/>
  </cols>
  <sheetData>
    <row r="1" spans="1:4">
      <c r="A1" t="s">
        <v>2033</v>
      </c>
    </row>
    <row r="3" spans="1:4">
      <c r="A3" s="224" t="s">
        <v>1819</v>
      </c>
    </row>
    <row r="4" spans="1:4" ht="15.75" thickBot="1">
      <c r="A4" s="224" t="s">
        <v>1820</v>
      </c>
    </row>
    <row r="5" spans="1:4">
      <c r="A5" s="1123" t="s">
        <v>655</v>
      </c>
      <c r="B5" s="1123" t="s">
        <v>1821</v>
      </c>
      <c r="C5" s="1123" t="s">
        <v>2034</v>
      </c>
      <c r="D5" s="770" t="s">
        <v>1822</v>
      </c>
    </row>
    <row r="6" spans="1:4" ht="15.75" thickBot="1">
      <c r="A6" s="1124"/>
      <c r="B6" s="1124"/>
      <c r="C6" s="1124"/>
      <c r="D6" s="771" t="s">
        <v>1823</v>
      </c>
    </row>
    <row r="7" spans="1:4" ht="25.5">
      <c r="A7" s="1114">
        <v>1</v>
      </c>
      <c r="B7" s="772" t="s">
        <v>1824</v>
      </c>
      <c r="C7" s="1157">
        <v>17000</v>
      </c>
      <c r="D7" s="775" t="s">
        <v>1828</v>
      </c>
    </row>
    <row r="8" spans="1:4" ht="38.25">
      <c r="A8" s="1115"/>
      <c r="B8" s="772" t="s">
        <v>1825</v>
      </c>
      <c r="C8" s="1158"/>
      <c r="D8" s="775" t="s">
        <v>1829</v>
      </c>
    </row>
    <row r="9" spans="1:4">
      <c r="A9" s="1115"/>
      <c r="B9" s="773" t="s">
        <v>1826</v>
      </c>
      <c r="C9" s="1158"/>
      <c r="D9" s="776"/>
    </row>
    <row r="10" spans="1:4" ht="15.75" thickBot="1">
      <c r="A10" s="1116"/>
      <c r="B10" s="774" t="s">
        <v>1827</v>
      </c>
      <c r="C10" s="1159"/>
      <c r="D10" s="409"/>
    </row>
    <row r="11" spans="1:4" ht="25.5">
      <c r="A11" s="1114">
        <v>2</v>
      </c>
      <c r="B11" s="772" t="s">
        <v>1830</v>
      </c>
      <c r="C11" s="1157">
        <v>17100</v>
      </c>
      <c r="D11" s="775" t="s">
        <v>1835</v>
      </c>
    </row>
    <row r="12" spans="1:4" ht="25.5">
      <c r="A12" s="1115"/>
      <c r="B12" s="772" t="s">
        <v>1831</v>
      </c>
      <c r="C12" s="1158"/>
      <c r="D12" s="775" t="s">
        <v>1836</v>
      </c>
    </row>
    <row r="13" spans="1:4">
      <c r="A13" s="1115"/>
      <c r="B13" s="772" t="s">
        <v>1832</v>
      </c>
      <c r="C13" s="1158"/>
      <c r="D13" s="776"/>
    </row>
    <row r="14" spans="1:4">
      <c r="A14" s="1115"/>
      <c r="B14" s="773" t="s">
        <v>1833</v>
      </c>
      <c r="C14" s="1158"/>
      <c r="D14" s="776"/>
    </row>
    <row r="15" spans="1:4" ht="15.75" thickBot="1">
      <c r="A15" s="1116"/>
      <c r="B15" s="774" t="s">
        <v>1834</v>
      </c>
      <c r="C15" s="1159"/>
      <c r="D15" s="409"/>
    </row>
    <row r="16" spans="1:4">
      <c r="A16" s="1114">
        <v>3</v>
      </c>
      <c r="B16" s="772" t="s">
        <v>1837</v>
      </c>
      <c r="C16" s="1157">
        <v>12700</v>
      </c>
      <c r="D16" s="775" t="s">
        <v>1840</v>
      </c>
    </row>
    <row r="17" spans="1:4" ht="38.25">
      <c r="A17" s="1115"/>
      <c r="B17" s="773" t="s">
        <v>1838</v>
      </c>
      <c r="C17" s="1158"/>
      <c r="D17" s="775" t="s">
        <v>1841</v>
      </c>
    </row>
    <row r="18" spans="1:4" ht="15.75" thickBot="1">
      <c r="A18" s="1116"/>
      <c r="B18" s="774" t="s">
        <v>1839</v>
      </c>
      <c r="C18" s="1159"/>
      <c r="D18" s="409"/>
    </row>
    <row r="19" spans="1:4">
      <c r="A19" s="1114">
        <v>4</v>
      </c>
      <c r="B19" s="772" t="s">
        <v>1842</v>
      </c>
      <c r="C19" s="1163" t="s">
        <v>2035</v>
      </c>
      <c r="D19" s="1114" t="s">
        <v>1845</v>
      </c>
    </row>
    <row r="20" spans="1:4">
      <c r="A20" s="1115"/>
      <c r="B20" s="773" t="s">
        <v>1843</v>
      </c>
      <c r="C20" s="1164"/>
      <c r="D20" s="1115"/>
    </row>
    <row r="21" spans="1:4" ht="15.75" thickBot="1">
      <c r="A21" s="1116"/>
      <c r="B21" s="774" t="s">
        <v>1844</v>
      </c>
      <c r="C21" s="1165"/>
      <c r="D21" s="1116"/>
    </row>
    <row r="22" spans="1:4" ht="25.5">
      <c r="A22" s="1114" t="s">
        <v>1034</v>
      </c>
      <c r="B22" s="772" t="s">
        <v>1846</v>
      </c>
      <c r="C22" s="816"/>
      <c r="D22" s="1117" t="s">
        <v>1849</v>
      </c>
    </row>
    <row r="23" spans="1:4">
      <c r="A23" s="1115"/>
      <c r="B23" s="773" t="s">
        <v>1847</v>
      </c>
      <c r="C23" s="816"/>
      <c r="D23" s="1118"/>
    </row>
    <row r="24" spans="1:4" ht="15.75" thickBot="1">
      <c r="A24" s="1116"/>
      <c r="B24" s="774" t="s">
        <v>1848</v>
      </c>
      <c r="C24" s="817" t="s">
        <v>2036</v>
      </c>
      <c r="D24" s="1119"/>
    </row>
    <row r="25" spans="1:4">
      <c r="A25" s="1114" t="s">
        <v>1038</v>
      </c>
      <c r="B25" s="777" t="s">
        <v>1842</v>
      </c>
      <c r="C25" s="816"/>
      <c r="D25" s="775" t="s">
        <v>1850</v>
      </c>
    </row>
    <row r="26" spans="1:4">
      <c r="A26" s="1115"/>
      <c r="B26" s="775" t="s">
        <v>1843</v>
      </c>
      <c r="C26" s="816" t="s">
        <v>2037</v>
      </c>
      <c r="D26" s="775" t="s">
        <v>1851</v>
      </c>
    </row>
    <row r="27" spans="1:4" ht="15.75" thickBot="1">
      <c r="A27" s="1116"/>
      <c r="B27" s="778" t="s">
        <v>1844</v>
      </c>
      <c r="C27" s="409"/>
      <c r="D27" s="409"/>
    </row>
    <row r="28" spans="1:4">
      <c r="A28" s="1120" t="s">
        <v>1040</v>
      </c>
      <c r="B28" s="779" t="s">
        <v>1852</v>
      </c>
      <c r="C28" s="1160" t="s">
        <v>2038</v>
      </c>
      <c r="D28" s="779" t="s">
        <v>2039</v>
      </c>
    </row>
    <row r="29" spans="1:4">
      <c r="A29" s="1121"/>
      <c r="B29" s="779" t="s">
        <v>1853</v>
      </c>
      <c r="C29" s="1161"/>
      <c r="D29" s="779" t="s">
        <v>1855</v>
      </c>
    </row>
    <row r="30" spans="1:4" ht="15.75" thickBot="1">
      <c r="A30" s="1122"/>
      <c r="B30" s="406"/>
      <c r="C30" s="1162"/>
      <c r="D30" s="779" t="s">
        <v>1856</v>
      </c>
    </row>
    <row r="31" spans="1:4">
      <c r="A31" s="1120" t="s">
        <v>1042</v>
      </c>
      <c r="B31" s="779" t="s">
        <v>1857</v>
      </c>
      <c r="C31" s="1160" t="s">
        <v>2040</v>
      </c>
      <c r="D31" s="781" t="s">
        <v>1859</v>
      </c>
    </row>
    <row r="32" spans="1:4" ht="26.25">
      <c r="A32" s="1121"/>
      <c r="B32" s="779" t="s">
        <v>1858</v>
      </c>
      <c r="C32" s="1161"/>
      <c r="D32" s="779" t="s">
        <v>1860</v>
      </c>
    </row>
    <row r="33" spans="1:4">
      <c r="A33" s="1121"/>
      <c r="B33" s="780"/>
      <c r="C33" s="1161"/>
      <c r="D33" s="779" t="s">
        <v>1861</v>
      </c>
    </row>
    <row r="34" spans="1:4" ht="15.75" thickBot="1">
      <c r="A34" s="1122"/>
      <c r="B34" s="406"/>
      <c r="C34" s="1162"/>
      <c r="D34" s="782" t="s">
        <v>1862</v>
      </c>
    </row>
    <row r="35" spans="1:4">
      <c r="A35" s="1120" t="s">
        <v>1054</v>
      </c>
      <c r="B35" s="1125" t="s">
        <v>1863</v>
      </c>
      <c r="C35" s="1160" t="s">
        <v>2041</v>
      </c>
      <c r="D35" s="779" t="s">
        <v>1864</v>
      </c>
    </row>
    <row r="36" spans="1:4" ht="15.75" thickBot="1">
      <c r="A36" s="1122"/>
      <c r="B36" s="1126"/>
      <c r="C36" s="1162"/>
      <c r="D36" s="782" t="s">
        <v>1865</v>
      </c>
    </row>
    <row r="37" spans="1:4">
      <c r="A37" s="1120" t="s">
        <v>1056</v>
      </c>
      <c r="B37" s="1125" t="s">
        <v>1866</v>
      </c>
      <c r="C37" s="1160" t="s">
        <v>2042</v>
      </c>
      <c r="D37" s="779" t="s">
        <v>1867</v>
      </c>
    </row>
    <row r="38" spans="1:4">
      <c r="A38" s="1121"/>
      <c r="B38" s="1127"/>
      <c r="C38" s="1161"/>
      <c r="D38" s="779" t="s">
        <v>1868</v>
      </c>
    </row>
    <row r="39" spans="1:4" ht="15.75" thickBot="1">
      <c r="A39" s="1122"/>
      <c r="B39" s="1126"/>
      <c r="C39" s="1162"/>
      <c r="D39" s="782" t="s">
        <v>1869</v>
      </c>
    </row>
    <row r="40" spans="1:4">
      <c r="A40" s="1120" t="s">
        <v>1058</v>
      </c>
      <c r="B40" s="1125" t="s">
        <v>1870</v>
      </c>
      <c r="C40" s="1160" t="s">
        <v>2043</v>
      </c>
      <c r="D40" s="779" t="s">
        <v>1871</v>
      </c>
    </row>
    <row r="41" spans="1:4" ht="15.75" thickBot="1">
      <c r="A41" s="1122"/>
      <c r="B41" s="1126"/>
      <c r="C41" s="1162"/>
      <c r="D41" s="782" t="s">
        <v>1872</v>
      </c>
    </row>
    <row r="42" spans="1:4" ht="15.75" thickBot="1">
      <c r="A42" s="783" t="s">
        <v>1873</v>
      </c>
      <c r="B42" s="782" t="s">
        <v>1874</v>
      </c>
      <c r="C42" s="818" t="s">
        <v>2044</v>
      </c>
      <c r="D42" s="782" t="s">
        <v>1875</v>
      </c>
    </row>
    <row r="43" spans="1:4">
      <c r="A43" s="1120" t="s">
        <v>1876</v>
      </c>
      <c r="B43" s="1125" t="s">
        <v>1877</v>
      </c>
      <c r="C43" s="1160" t="s">
        <v>2045</v>
      </c>
      <c r="D43" s="779" t="s">
        <v>1878</v>
      </c>
    </row>
    <row r="44" spans="1:4" ht="15.75" thickBot="1">
      <c r="A44" s="1122"/>
      <c r="B44" s="1126"/>
      <c r="C44" s="1162"/>
      <c r="D44" s="782" t="s">
        <v>1879</v>
      </c>
    </row>
    <row r="45" spans="1:4">
      <c r="A45" s="1120" t="s">
        <v>1880</v>
      </c>
      <c r="B45" s="1125" t="s">
        <v>1881</v>
      </c>
      <c r="C45" s="1160" t="s">
        <v>2046</v>
      </c>
      <c r="D45" s="779" t="s">
        <v>1882</v>
      </c>
    </row>
    <row r="46" spans="1:4" ht="15.75" thickBot="1">
      <c r="A46" s="1122"/>
      <c r="B46" s="1126"/>
      <c r="C46" s="1162"/>
      <c r="D46" s="782" t="s">
        <v>1883</v>
      </c>
    </row>
    <row r="47" spans="1:4">
      <c r="A47" s="1120" t="s">
        <v>1884</v>
      </c>
      <c r="B47" s="779" t="s">
        <v>1885</v>
      </c>
      <c r="C47" s="1160" t="s">
        <v>2047</v>
      </c>
      <c r="D47" s="779" t="s">
        <v>1887</v>
      </c>
    </row>
    <row r="48" spans="1:4" ht="27" thickBot="1">
      <c r="A48" s="1122"/>
      <c r="B48" s="782" t="s">
        <v>1886</v>
      </c>
      <c r="C48" s="1162"/>
      <c r="D48" s="782" t="s">
        <v>1888</v>
      </c>
    </row>
    <row r="49" spans="1:4" ht="27" thickBot="1">
      <c r="A49" s="783" t="s">
        <v>1889</v>
      </c>
      <c r="B49" s="782" t="s">
        <v>1890</v>
      </c>
      <c r="C49" s="818" t="s">
        <v>2048</v>
      </c>
      <c r="D49" s="782" t="s">
        <v>1891</v>
      </c>
    </row>
    <row r="50" spans="1:4" ht="27" thickBot="1">
      <c r="A50" s="783" t="s">
        <v>1892</v>
      </c>
      <c r="B50" s="782" t="s">
        <v>1893</v>
      </c>
      <c r="C50" s="818" t="s">
        <v>2049</v>
      </c>
      <c r="D50" s="782" t="s">
        <v>1894</v>
      </c>
    </row>
    <row r="51" spans="1:4">
      <c r="A51" s="1120" t="s">
        <v>1895</v>
      </c>
      <c r="B51" s="1125" t="s">
        <v>1896</v>
      </c>
      <c r="C51" s="1160" t="s">
        <v>2050</v>
      </c>
      <c r="D51" s="784" t="s">
        <v>1897</v>
      </c>
    </row>
    <row r="52" spans="1:4" ht="15.75" thickBot="1">
      <c r="A52" s="1122"/>
      <c r="B52" s="1126"/>
      <c r="C52" s="1162"/>
      <c r="D52" s="785" t="s">
        <v>1898</v>
      </c>
    </row>
    <row r="53" spans="1:4" ht="26.25">
      <c r="A53" s="1120" t="s">
        <v>1899</v>
      </c>
      <c r="B53" s="779" t="s">
        <v>1900</v>
      </c>
      <c r="C53" s="1166">
        <v>25462</v>
      </c>
      <c r="D53" s="1120" t="s">
        <v>1903</v>
      </c>
    </row>
    <row r="54" spans="1:4">
      <c r="A54" s="1121"/>
      <c r="B54" s="779" t="s">
        <v>1901</v>
      </c>
      <c r="C54" s="1167"/>
      <c r="D54" s="1121"/>
    </row>
    <row r="55" spans="1:4" ht="15.75" thickBot="1">
      <c r="A55" s="1122"/>
      <c r="B55" s="782" t="s">
        <v>1902</v>
      </c>
      <c r="C55" s="1168"/>
      <c r="D55" s="1122"/>
    </row>
    <row r="56" spans="1:4" ht="15.75" thickBot="1">
      <c r="A56" s="725"/>
      <c r="B56" s="819" t="s">
        <v>2051</v>
      </c>
      <c r="C56" s="820" t="s">
        <v>2052</v>
      </c>
      <c r="D56" s="821"/>
    </row>
    <row r="57" spans="1:4">
      <c r="A57" s="786"/>
    </row>
    <row r="58" spans="1:4">
      <c r="A58" s="786"/>
    </row>
    <row r="59" spans="1:4" ht="15.75" thickBot="1">
      <c r="A59" s="787" t="s">
        <v>1904</v>
      </c>
    </row>
    <row r="60" spans="1:4">
      <c r="A60" s="1114" t="s">
        <v>1003</v>
      </c>
      <c r="B60" s="788" t="s">
        <v>1830</v>
      </c>
      <c r="C60" s="1157">
        <v>17900</v>
      </c>
      <c r="D60" s="789" t="s">
        <v>1906</v>
      </c>
    </row>
    <row r="61" spans="1:4" ht="38.25">
      <c r="A61" s="1115"/>
      <c r="B61" s="772" t="s">
        <v>1831</v>
      </c>
      <c r="C61" s="1158"/>
      <c r="D61" s="775" t="s">
        <v>1907</v>
      </c>
    </row>
    <row r="62" spans="1:4">
      <c r="A62" s="1115"/>
      <c r="B62" s="772" t="s">
        <v>1832</v>
      </c>
      <c r="C62" s="1158"/>
      <c r="D62" s="776"/>
    </row>
    <row r="63" spans="1:4">
      <c r="A63" s="1115"/>
      <c r="B63" s="773" t="s">
        <v>1833</v>
      </c>
      <c r="C63" s="1158"/>
      <c r="D63" s="776"/>
    </row>
    <row r="64" spans="1:4" ht="15.75" thickBot="1">
      <c r="A64" s="1116"/>
      <c r="B64" s="774" t="s">
        <v>1905</v>
      </c>
      <c r="C64" s="1159"/>
      <c r="D64" s="409"/>
    </row>
    <row r="65" spans="1:4">
      <c r="A65" s="1114" t="s">
        <v>1004</v>
      </c>
      <c r="B65" s="772" t="s">
        <v>1908</v>
      </c>
      <c r="C65" s="1163" t="s">
        <v>2053</v>
      </c>
      <c r="D65" s="1114" t="s">
        <v>1910</v>
      </c>
    </row>
    <row r="66" spans="1:4" ht="15.75" thickBot="1">
      <c r="A66" s="1116"/>
      <c r="B66" s="774" t="s">
        <v>1909</v>
      </c>
      <c r="C66" s="1165"/>
      <c r="D66" s="1116"/>
    </row>
    <row r="67" spans="1:4" ht="25.5">
      <c r="A67" s="1114" t="s">
        <v>1005</v>
      </c>
      <c r="B67" s="777" t="s">
        <v>1911</v>
      </c>
      <c r="C67" s="1163" t="s">
        <v>2054</v>
      </c>
      <c r="D67" s="775" t="s">
        <v>1913</v>
      </c>
    </row>
    <row r="68" spans="1:4">
      <c r="A68" s="1115"/>
      <c r="B68" s="775" t="s">
        <v>1912</v>
      </c>
      <c r="C68" s="1164"/>
      <c r="D68" s="775" t="s">
        <v>1914</v>
      </c>
    </row>
    <row r="69" spans="1:4" ht="15.75" thickBot="1">
      <c r="A69" s="1116"/>
      <c r="B69" s="778" t="s">
        <v>1839</v>
      </c>
      <c r="C69" s="1165"/>
      <c r="D69" s="409"/>
    </row>
    <row r="70" spans="1:4" ht="25.5">
      <c r="A70" s="1114" t="s">
        <v>1030</v>
      </c>
      <c r="B70" s="777" t="s">
        <v>1915</v>
      </c>
      <c r="C70" s="1163" t="s">
        <v>2054</v>
      </c>
      <c r="D70" s="775" t="s">
        <v>1918</v>
      </c>
    </row>
    <row r="71" spans="1:4">
      <c r="A71" s="1115"/>
      <c r="B71" s="775" t="s">
        <v>1916</v>
      </c>
      <c r="C71" s="1164"/>
      <c r="D71" s="775" t="s">
        <v>1919</v>
      </c>
    </row>
    <row r="72" spans="1:4" ht="15.75" thickBot="1">
      <c r="A72" s="1116"/>
      <c r="B72" s="778" t="s">
        <v>1917</v>
      </c>
      <c r="C72" s="1165"/>
      <c r="D72" s="409"/>
    </row>
    <row r="73" spans="1:4" ht="25.5">
      <c r="A73" s="1114" t="s">
        <v>1034</v>
      </c>
      <c r="B73" s="777" t="s">
        <v>1920</v>
      </c>
      <c r="C73" s="1163" t="s">
        <v>2055</v>
      </c>
      <c r="D73" s="775" t="s">
        <v>1913</v>
      </c>
    </row>
    <row r="74" spans="1:4">
      <c r="A74" s="1115"/>
      <c r="B74" s="775" t="s">
        <v>1921</v>
      </c>
      <c r="C74" s="1164"/>
      <c r="D74" s="775" t="s">
        <v>1923</v>
      </c>
    </row>
    <row r="75" spans="1:4">
      <c r="A75" s="1115"/>
      <c r="B75" s="775" t="s">
        <v>1922</v>
      </c>
      <c r="C75" s="1164"/>
      <c r="D75" s="776"/>
    </row>
    <row r="76" spans="1:4" ht="15.75" thickBot="1">
      <c r="A76" s="1116"/>
      <c r="B76" s="778"/>
      <c r="C76" s="1165"/>
      <c r="D76" s="409"/>
    </row>
    <row r="77" spans="1:4" ht="25.5">
      <c r="A77" s="1114" t="s">
        <v>1038</v>
      </c>
      <c r="B77" s="777" t="s">
        <v>1924</v>
      </c>
      <c r="C77" s="1163" t="s">
        <v>2056</v>
      </c>
      <c r="D77" s="775" t="s">
        <v>1913</v>
      </c>
    </row>
    <row r="78" spans="1:4">
      <c r="A78" s="1115"/>
      <c r="B78" s="775" t="s">
        <v>1925</v>
      </c>
      <c r="C78" s="1164"/>
      <c r="D78" s="775" t="s">
        <v>1927</v>
      </c>
    </row>
    <row r="79" spans="1:4" ht="15.75" thickBot="1">
      <c r="A79" s="1116"/>
      <c r="B79" s="778" t="s">
        <v>1926</v>
      </c>
      <c r="C79" s="1165"/>
      <c r="D79" s="409"/>
    </row>
    <row r="80" spans="1:4">
      <c r="A80" s="1114" t="s">
        <v>1040</v>
      </c>
      <c r="B80" s="777" t="s">
        <v>1915</v>
      </c>
      <c r="C80" s="777"/>
      <c r="D80" s="775" t="s">
        <v>1850</v>
      </c>
    </row>
    <row r="81" spans="1:4">
      <c r="A81" s="1115"/>
      <c r="B81" s="775" t="s">
        <v>1843</v>
      </c>
      <c r="C81" s="816" t="s">
        <v>2057</v>
      </c>
      <c r="D81" s="775" t="s">
        <v>1929</v>
      </c>
    </row>
    <row r="82" spans="1:4" ht="15.75" thickBot="1">
      <c r="A82" s="1116"/>
      <c r="B82" s="778" t="s">
        <v>1928</v>
      </c>
      <c r="C82" s="409"/>
      <c r="D82" s="409"/>
    </row>
    <row r="83" spans="1:4">
      <c r="A83" s="1120" t="s">
        <v>1042</v>
      </c>
      <c r="B83" s="1120" t="s">
        <v>1930</v>
      </c>
      <c r="C83" s="1160" t="s">
        <v>2058</v>
      </c>
      <c r="D83" s="779" t="s">
        <v>1931</v>
      </c>
    </row>
    <row r="84" spans="1:4">
      <c r="A84" s="1121"/>
      <c r="B84" s="1121"/>
      <c r="C84" s="1161"/>
      <c r="D84" s="779" t="s">
        <v>1932</v>
      </c>
    </row>
    <row r="85" spans="1:4" ht="15.75" thickBot="1">
      <c r="A85" s="1122"/>
      <c r="B85" s="1122"/>
      <c r="C85" s="1162"/>
      <c r="D85" s="782" t="s">
        <v>1933</v>
      </c>
    </row>
    <row r="86" spans="1:4">
      <c r="A86" s="1120" t="s">
        <v>1054</v>
      </c>
      <c r="B86" s="779" t="s">
        <v>1934</v>
      </c>
      <c r="C86" s="1160" t="s">
        <v>2059</v>
      </c>
      <c r="D86" s="779" t="s">
        <v>1936</v>
      </c>
    </row>
    <row r="87" spans="1:4">
      <c r="A87" s="1121"/>
      <c r="B87" s="779" t="s">
        <v>1935</v>
      </c>
      <c r="C87" s="1161"/>
      <c r="D87" s="779" t="s">
        <v>1937</v>
      </c>
    </row>
    <row r="88" spans="1:4">
      <c r="A88" s="1121"/>
      <c r="B88" s="780"/>
      <c r="C88" s="1161"/>
      <c r="D88" s="779" t="s">
        <v>1938</v>
      </c>
    </row>
    <row r="89" spans="1:4" ht="15.75" thickBot="1">
      <c r="A89" s="1122"/>
      <c r="B89" s="406"/>
      <c r="C89" s="1162"/>
      <c r="D89" s="782" t="s">
        <v>1939</v>
      </c>
    </row>
    <row r="90" spans="1:4">
      <c r="A90" s="1120" t="s">
        <v>1056</v>
      </c>
      <c r="B90" s="1120" t="s">
        <v>1874</v>
      </c>
      <c r="C90" s="1160" t="s">
        <v>2059</v>
      </c>
      <c r="D90" s="779" t="s">
        <v>1940</v>
      </c>
    </row>
    <row r="91" spans="1:4">
      <c r="A91" s="1121"/>
      <c r="B91" s="1121"/>
      <c r="C91" s="1161"/>
      <c r="D91" s="779" t="s">
        <v>1941</v>
      </c>
    </row>
    <row r="92" spans="1:4">
      <c r="A92" s="1121"/>
      <c r="B92" s="1121"/>
      <c r="C92" s="1161"/>
      <c r="D92" s="779" t="s">
        <v>1942</v>
      </c>
    </row>
    <row r="93" spans="1:4" ht="15.75" thickBot="1">
      <c r="A93" s="1122"/>
      <c r="B93" s="1122"/>
      <c r="C93" s="1162"/>
      <c r="D93" s="782" t="s">
        <v>1943</v>
      </c>
    </row>
    <row r="94" spans="1:4">
      <c r="A94" s="1120" t="s">
        <v>1058</v>
      </c>
      <c r="B94" s="779" t="s">
        <v>1944</v>
      </c>
      <c r="C94" s="1160" t="s">
        <v>2060</v>
      </c>
      <c r="D94" s="779" t="s">
        <v>1946</v>
      </c>
    </row>
    <row r="95" spans="1:4" ht="27" thickBot="1">
      <c r="A95" s="1122"/>
      <c r="B95" s="782" t="s">
        <v>1945</v>
      </c>
      <c r="C95" s="1162"/>
      <c r="D95" s="782" t="s">
        <v>1947</v>
      </c>
    </row>
    <row r="96" spans="1:4">
      <c r="A96" s="1120" t="s">
        <v>1873</v>
      </c>
      <c r="B96" s="779" t="s">
        <v>1948</v>
      </c>
      <c r="C96" s="1160" t="s">
        <v>2061</v>
      </c>
      <c r="D96" s="779" t="s">
        <v>1950</v>
      </c>
    </row>
    <row r="97" spans="1:4" ht="27" thickBot="1">
      <c r="A97" s="1122"/>
      <c r="B97" s="782" t="s">
        <v>1949</v>
      </c>
      <c r="C97" s="1162"/>
      <c r="D97" s="782" t="s">
        <v>1951</v>
      </c>
    </row>
    <row r="98" spans="1:4">
      <c r="A98" s="1120" t="s">
        <v>1876</v>
      </c>
      <c r="B98" s="779" t="s">
        <v>1952</v>
      </c>
      <c r="C98" s="1160" t="s">
        <v>2062</v>
      </c>
      <c r="D98" s="779" t="s">
        <v>1954</v>
      </c>
    </row>
    <row r="99" spans="1:4">
      <c r="A99" s="1121"/>
      <c r="B99" s="779" t="s">
        <v>1953</v>
      </c>
      <c r="C99" s="1161"/>
      <c r="D99" s="779" t="s">
        <v>1955</v>
      </c>
    </row>
    <row r="100" spans="1:4">
      <c r="A100" s="1121"/>
      <c r="B100" s="780"/>
      <c r="C100" s="1161"/>
      <c r="D100" s="779" t="s">
        <v>1956</v>
      </c>
    </row>
    <row r="101" spans="1:4" ht="15.75" thickBot="1">
      <c r="A101" s="1122"/>
      <c r="B101" s="406"/>
      <c r="C101" s="1162"/>
      <c r="D101" s="782" t="s">
        <v>1957</v>
      </c>
    </row>
    <row r="102" spans="1:4">
      <c r="A102" s="1120" t="s">
        <v>1880</v>
      </c>
      <c r="B102" s="1120" t="s">
        <v>1924</v>
      </c>
      <c r="C102" s="1160" t="s">
        <v>2063</v>
      </c>
      <c r="D102" s="784" t="s">
        <v>1958</v>
      </c>
    </row>
    <row r="103" spans="1:4">
      <c r="A103" s="1121"/>
      <c r="B103" s="1121"/>
      <c r="C103" s="1161"/>
      <c r="D103" s="784" t="s">
        <v>1938</v>
      </c>
    </row>
    <row r="104" spans="1:4" ht="15.75" thickBot="1">
      <c r="A104" s="1122"/>
      <c r="B104" s="1122"/>
      <c r="C104" s="1162"/>
      <c r="D104" s="785" t="s">
        <v>1959</v>
      </c>
    </row>
    <row r="105" spans="1:4">
      <c r="A105" s="1120" t="s">
        <v>1884</v>
      </c>
      <c r="B105" s="779" t="s">
        <v>1885</v>
      </c>
      <c r="C105" s="1160" t="s">
        <v>2064</v>
      </c>
      <c r="D105" s="784" t="s">
        <v>1960</v>
      </c>
    </row>
    <row r="106" spans="1:4">
      <c r="A106" s="1121"/>
      <c r="B106" s="779" t="s">
        <v>1886</v>
      </c>
      <c r="C106" s="1161"/>
      <c r="D106" s="784" t="s">
        <v>1961</v>
      </c>
    </row>
    <row r="107" spans="1:4">
      <c r="A107" s="1121"/>
      <c r="B107" s="780"/>
      <c r="C107" s="1161"/>
      <c r="D107" s="784" t="s">
        <v>1962</v>
      </c>
    </row>
    <row r="108" spans="1:4" ht="15.75" thickBot="1">
      <c r="A108" s="1122"/>
      <c r="B108" s="406"/>
      <c r="C108" s="1162"/>
      <c r="D108" s="785" t="s">
        <v>1963</v>
      </c>
    </row>
    <row r="109" spans="1:4">
      <c r="A109" s="1120" t="s">
        <v>1889</v>
      </c>
      <c r="B109" s="779" t="s">
        <v>1964</v>
      </c>
      <c r="C109" s="1160" t="s">
        <v>2065</v>
      </c>
      <c r="D109" s="784" t="s">
        <v>1966</v>
      </c>
    </row>
    <row r="110" spans="1:4" ht="15.75" thickBot="1">
      <c r="A110" s="1122"/>
      <c r="B110" s="782" t="s">
        <v>1965</v>
      </c>
      <c r="C110" s="1162"/>
      <c r="D110" s="785" t="s">
        <v>1967</v>
      </c>
    </row>
    <row r="111" spans="1:4">
      <c r="A111" s="1120" t="s">
        <v>1892</v>
      </c>
      <c r="B111" s="779" t="s">
        <v>1968</v>
      </c>
      <c r="C111" s="1160" t="s">
        <v>2059</v>
      </c>
      <c r="D111" s="784" t="s">
        <v>1970</v>
      </c>
    </row>
    <row r="112" spans="1:4">
      <c r="A112" s="1121"/>
      <c r="B112" s="779" t="s">
        <v>1969</v>
      </c>
      <c r="C112" s="1161"/>
      <c r="D112" s="784" t="s">
        <v>1938</v>
      </c>
    </row>
    <row r="113" spans="1:4" ht="15.75" thickBot="1">
      <c r="A113" s="1122"/>
      <c r="B113" s="406"/>
      <c r="C113" s="1162"/>
      <c r="D113" s="785" t="s">
        <v>1971</v>
      </c>
    </row>
    <row r="114" spans="1:4">
      <c r="A114" s="1120" t="s">
        <v>1895</v>
      </c>
      <c r="B114" s="779" t="s">
        <v>1972</v>
      </c>
      <c r="C114" s="1160" t="s">
        <v>2066</v>
      </c>
      <c r="D114" s="779" t="s">
        <v>1974</v>
      </c>
    </row>
    <row r="115" spans="1:4">
      <c r="A115" s="1121"/>
      <c r="B115" s="779" t="s">
        <v>1973</v>
      </c>
      <c r="C115" s="1161"/>
      <c r="D115" s="779" t="s">
        <v>1975</v>
      </c>
    </row>
    <row r="116" spans="1:4">
      <c r="A116" s="1121"/>
      <c r="B116" s="780"/>
      <c r="C116" s="1161"/>
      <c r="D116" s="779" t="s">
        <v>1976</v>
      </c>
    </row>
    <row r="117" spans="1:4" ht="15.75" thickBot="1">
      <c r="A117" s="1122"/>
      <c r="B117" s="406"/>
      <c r="C117" s="1162"/>
      <c r="D117" s="782" t="s">
        <v>1977</v>
      </c>
    </row>
    <row r="118" spans="1:4">
      <c r="A118" s="1120" t="s">
        <v>1899</v>
      </c>
      <c r="B118" s="779" t="s">
        <v>1978</v>
      </c>
      <c r="C118" s="1160" t="s">
        <v>2067</v>
      </c>
      <c r="D118" s="1120" t="s">
        <v>1980</v>
      </c>
    </row>
    <row r="119" spans="1:4" ht="15.75" thickBot="1">
      <c r="A119" s="1122"/>
      <c r="B119" s="782" t="s">
        <v>1979</v>
      </c>
      <c r="C119" s="1162"/>
      <c r="D119" s="1122"/>
    </row>
    <row r="120" spans="1:4">
      <c r="A120" s="1120" t="s">
        <v>1981</v>
      </c>
      <c r="B120" s="779" t="s">
        <v>1964</v>
      </c>
      <c r="C120" s="1160" t="s">
        <v>2068</v>
      </c>
      <c r="D120" s="784" t="s">
        <v>1982</v>
      </c>
    </row>
    <row r="121" spans="1:4" ht="15.75" thickBot="1">
      <c r="A121" s="1122"/>
      <c r="B121" s="782" t="s">
        <v>1965</v>
      </c>
      <c r="C121" s="1162"/>
      <c r="D121" s="785" t="s">
        <v>1967</v>
      </c>
    </row>
    <row r="122" spans="1:4">
      <c r="A122" s="1120" t="s">
        <v>1983</v>
      </c>
      <c r="B122" s="779" t="s">
        <v>1984</v>
      </c>
      <c r="C122" s="1160" t="s">
        <v>2069</v>
      </c>
      <c r="D122" s="779" t="s">
        <v>1986</v>
      </c>
    </row>
    <row r="123" spans="1:4">
      <c r="A123" s="1121"/>
      <c r="B123" s="779" t="s">
        <v>1985</v>
      </c>
      <c r="C123" s="1161"/>
      <c r="D123" s="779" t="s">
        <v>1987</v>
      </c>
    </row>
    <row r="124" spans="1:4" ht="15.75" thickBot="1">
      <c r="A124" s="1122"/>
      <c r="B124" s="406"/>
      <c r="C124" s="1162"/>
      <c r="D124" s="782" t="s">
        <v>1988</v>
      </c>
    </row>
    <row r="125" spans="1:4">
      <c r="A125" s="1120" t="s">
        <v>1989</v>
      </c>
      <c r="B125" s="779" t="s">
        <v>1990</v>
      </c>
      <c r="C125" s="1160" t="s">
        <v>2065</v>
      </c>
      <c r="D125" s="1120" t="s">
        <v>1992</v>
      </c>
    </row>
    <row r="126" spans="1:4" ht="15.75" thickBot="1">
      <c r="A126" s="1122"/>
      <c r="B126" s="782" t="s">
        <v>1991</v>
      </c>
      <c r="C126" s="1162"/>
      <c r="D126" s="1122"/>
    </row>
    <row r="127" spans="1:4">
      <c r="A127" s="1120" t="s">
        <v>1993</v>
      </c>
      <c r="B127" s="779" t="s">
        <v>1994</v>
      </c>
      <c r="C127" s="1160" t="s">
        <v>2070</v>
      </c>
      <c r="D127" s="1120" t="s">
        <v>1992</v>
      </c>
    </row>
    <row r="128" spans="1:4" ht="27" thickBot="1">
      <c r="A128" s="1122"/>
      <c r="B128" s="782" t="s">
        <v>1995</v>
      </c>
      <c r="C128" s="1162"/>
      <c r="D128" s="1122"/>
    </row>
    <row r="129" spans="1:4">
      <c r="A129" s="1120" t="s">
        <v>1996</v>
      </c>
      <c r="B129" s="1120" t="s">
        <v>1997</v>
      </c>
      <c r="C129" s="1160" t="s">
        <v>2071</v>
      </c>
      <c r="D129" s="784" t="s">
        <v>1998</v>
      </c>
    </row>
    <row r="130" spans="1:4">
      <c r="A130" s="1121"/>
      <c r="B130" s="1121"/>
      <c r="C130" s="1161"/>
      <c r="D130" s="784" t="s">
        <v>1999</v>
      </c>
    </row>
    <row r="131" spans="1:4" ht="15.75" thickBot="1">
      <c r="A131" s="1122"/>
      <c r="B131" s="1122"/>
      <c r="C131" s="1162"/>
      <c r="D131" s="785" t="s">
        <v>2000</v>
      </c>
    </row>
    <row r="132" spans="1:4">
      <c r="A132" s="1120" t="s">
        <v>2001</v>
      </c>
      <c r="B132" s="779" t="s">
        <v>2002</v>
      </c>
      <c r="C132" s="1160" t="s">
        <v>2072</v>
      </c>
      <c r="D132" s="1120" t="s">
        <v>2004</v>
      </c>
    </row>
    <row r="133" spans="1:4" ht="27" thickBot="1">
      <c r="A133" s="1122"/>
      <c r="B133" s="782" t="s">
        <v>2003</v>
      </c>
      <c r="C133" s="1162"/>
      <c r="D133" s="1122"/>
    </row>
    <row r="134" spans="1:4">
      <c r="A134" s="1120" t="s">
        <v>2005</v>
      </c>
      <c r="B134" s="779" t="s">
        <v>2006</v>
      </c>
      <c r="C134" s="1160" t="s">
        <v>2073</v>
      </c>
      <c r="D134" s="779" t="s">
        <v>2008</v>
      </c>
    </row>
    <row r="135" spans="1:4">
      <c r="A135" s="1121"/>
      <c r="B135" s="779" t="s">
        <v>2007</v>
      </c>
      <c r="C135" s="1161"/>
      <c r="D135" s="779" t="s">
        <v>2009</v>
      </c>
    </row>
    <row r="136" spans="1:4" ht="15.75" thickBot="1">
      <c r="A136" s="1122"/>
      <c r="B136" s="406"/>
      <c r="C136" s="1162"/>
      <c r="D136" s="782" t="s">
        <v>2010</v>
      </c>
    </row>
    <row r="137" spans="1:4">
      <c r="A137" s="1120" t="s">
        <v>1981</v>
      </c>
      <c r="B137" s="779" t="s">
        <v>2002</v>
      </c>
      <c r="C137" s="1160" t="s">
        <v>2074</v>
      </c>
      <c r="D137" s="779" t="s">
        <v>2012</v>
      </c>
    </row>
    <row r="138" spans="1:4" ht="26.25">
      <c r="A138" s="1121"/>
      <c r="B138" s="779" t="s">
        <v>2011</v>
      </c>
      <c r="C138" s="1161"/>
      <c r="D138" s="779" t="s">
        <v>2013</v>
      </c>
    </row>
    <row r="139" spans="1:4" ht="15.75" thickBot="1">
      <c r="A139" s="1122"/>
      <c r="B139" s="406"/>
      <c r="C139" s="1162"/>
      <c r="D139" s="782" t="s">
        <v>2014</v>
      </c>
    </row>
    <row r="140" spans="1:4">
      <c r="A140" s="1120" t="s">
        <v>2015</v>
      </c>
      <c r="B140" s="779" t="s">
        <v>2016</v>
      </c>
      <c r="C140" s="1160" t="s">
        <v>2075</v>
      </c>
      <c r="D140" s="779" t="s">
        <v>2018</v>
      </c>
    </row>
    <row r="141" spans="1:4" ht="26.25">
      <c r="A141" s="1121"/>
      <c r="B141" s="779" t="s">
        <v>2017</v>
      </c>
      <c r="C141" s="1161"/>
      <c r="D141" s="779" t="s">
        <v>2019</v>
      </c>
    </row>
    <row r="142" spans="1:4">
      <c r="A142" s="1121"/>
      <c r="B142" s="780"/>
      <c r="C142" s="1161"/>
      <c r="D142" s="779" t="s">
        <v>1868</v>
      </c>
    </row>
    <row r="143" spans="1:4" ht="15.75" thickBot="1">
      <c r="A143" s="1122"/>
      <c r="B143" s="406"/>
      <c r="C143" s="1162"/>
      <c r="D143" s="782" t="s">
        <v>2020</v>
      </c>
    </row>
    <row r="144" spans="1:4">
      <c r="A144" s="1120" t="s">
        <v>2021</v>
      </c>
      <c r="B144" s="779" t="s">
        <v>1857</v>
      </c>
      <c r="C144" s="1160" t="s">
        <v>2076</v>
      </c>
      <c r="D144" s="779" t="s">
        <v>2022</v>
      </c>
    </row>
    <row r="145" spans="1:4" ht="26.25">
      <c r="A145" s="1121"/>
      <c r="B145" s="779" t="s">
        <v>1858</v>
      </c>
      <c r="C145" s="1161"/>
      <c r="D145" s="779" t="s">
        <v>2023</v>
      </c>
    </row>
    <row r="146" spans="1:4" ht="15.75" thickBot="1">
      <c r="A146" s="1122"/>
      <c r="B146" s="406"/>
      <c r="C146" s="1162"/>
      <c r="D146" s="782" t="s">
        <v>2024</v>
      </c>
    </row>
    <row r="147" spans="1:4">
      <c r="B147" s="822" t="s">
        <v>2077</v>
      </c>
      <c r="C147" s="823" t="s">
        <v>2078</v>
      </c>
    </row>
  </sheetData>
  <mergeCells count="108">
    <mergeCell ref="A144:A146"/>
    <mergeCell ref="C144:C146"/>
    <mergeCell ref="A134:A136"/>
    <mergeCell ref="C134:C136"/>
    <mergeCell ref="A137:A139"/>
    <mergeCell ref="C137:C139"/>
    <mergeCell ref="A140:A143"/>
    <mergeCell ref="C140:C143"/>
    <mergeCell ref="A129:A131"/>
    <mergeCell ref="B129:B131"/>
    <mergeCell ref="C129:C131"/>
    <mergeCell ref="A132:A133"/>
    <mergeCell ref="C132:C133"/>
    <mergeCell ref="D132:D133"/>
    <mergeCell ref="A122:A124"/>
    <mergeCell ref="C122:C124"/>
    <mergeCell ref="A125:A126"/>
    <mergeCell ref="C125:C126"/>
    <mergeCell ref="D125:D126"/>
    <mergeCell ref="A127:A128"/>
    <mergeCell ref="C127:C128"/>
    <mergeCell ref="D127:D128"/>
    <mergeCell ref="A114:A117"/>
    <mergeCell ref="C114:C117"/>
    <mergeCell ref="A118:A119"/>
    <mergeCell ref="C118:C119"/>
    <mergeCell ref="D118:D119"/>
    <mergeCell ref="A120:A121"/>
    <mergeCell ref="C120:C121"/>
    <mergeCell ref="A105:A108"/>
    <mergeCell ref="C105:C108"/>
    <mergeCell ref="A109:A110"/>
    <mergeCell ref="C109:C110"/>
    <mergeCell ref="A111:A113"/>
    <mergeCell ref="C111:C113"/>
    <mergeCell ref="A96:A97"/>
    <mergeCell ref="C96:C97"/>
    <mergeCell ref="A98:A101"/>
    <mergeCell ref="C98:C101"/>
    <mergeCell ref="A102:A104"/>
    <mergeCell ref="B102:B104"/>
    <mergeCell ref="C102:C104"/>
    <mergeCell ref="A86:A89"/>
    <mergeCell ref="C86:C89"/>
    <mergeCell ref="A90:A93"/>
    <mergeCell ref="B90:B93"/>
    <mergeCell ref="C90:C93"/>
    <mergeCell ref="A94:A95"/>
    <mergeCell ref="C94:C95"/>
    <mergeCell ref="A77:A79"/>
    <mergeCell ref="C77:C79"/>
    <mergeCell ref="A80:A82"/>
    <mergeCell ref="A83:A85"/>
    <mergeCell ref="B83:B85"/>
    <mergeCell ref="C83:C85"/>
    <mergeCell ref="A67:A69"/>
    <mergeCell ref="C67:C69"/>
    <mergeCell ref="A70:A72"/>
    <mergeCell ref="C70:C72"/>
    <mergeCell ref="A73:A76"/>
    <mergeCell ref="C73:C76"/>
    <mergeCell ref="D53:D55"/>
    <mergeCell ref="A60:A64"/>
    <mergeCell ref="C60:C64"/>
    <mergeCell ref="A65:A66"/>
    <mergeCell ref="C65:C66"/>
    <mergeCell ref="D65:D66"/>
    <mergeCell ref="A47:A48"/>
    <mergeCell ref="C47:C48"/>
    <mergeCell ref="A51:A52"/>
    <mergeCell ref="B51:B52"/>
    <mergeCell ref="C51:C52"/>
    <mergeCell ref="A53:A55"/>
    <mergeCell ref="C53:C55"/>
    <mergeCell ref="A43:A44"/>
    <mergeCell ref="B43:B44"/>
    <mergeCell ref="C43:C44"/>
    <mergeCell ref="A45:A46"/>
    <mergeCell ref="B45:B46"/>
    <mergeCell ref="C45:C46"/>
    <mergeCell ref="A37:A39"/>
    <mergeCell ref="B37:B39"/>
    <mergeCell ref="C37:C39"/>
    <mergeCell ref="A40:A41"/>
    <mergeCell ref="B40:B41"/>
    <mergeCell ref="C40:C41"/>
    <mergeCell ref="A25:A27"/>
    <mergeCell ref="A28:A30"/>
    <mergeCell ref="C28:C30"/>
    <mergeCell ref="A31:A34"/>
    <mergeCell ref="C31:C34"/>
    <mergeCell ref="A35:A36"/>
    <mergeCell ref="B35:B36"/>
    <mergeCell ref="C35:C36"/>
    <mergeCell ref="A16:A18"/>
    <mergeCell ref="C16:C18"/>
    <mergeCell ref="A19:A21"/>
    <mergeCell ref="C19:C21"/>
    <mergeCell ref="D19:D21"/>
    <mergeCell ref="A22:A24"/>
    <mergeCell ref="D22:D24"/>
    <mergeCell ref="A5:A6"/>
    <mergeCell ref="B5:B6"/>
    <mergeCell ref="C5:C6"/>
    <mergeCell ref="A7:A10"/>
    <mergeCell ref="C7:C10"/>
    <mergeCell ref="A11:A15"/>
    <mergeCell ref="C11:C15"/>
  </mergeCells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>
  <dimension ref="A2:G84"/>
  <sheetViews>
    <sheetView workbookViewId="0">
      <selection activeCell="G9" sqref="G9:G11"/>
    </sheetView>
  </sheetViews>
  <sheetFormatPr defaultRowHeight="15"/>
  <cols>
    <col min="1" max="1" width="9.5703125" customWidth="1"/>
    <col min="2" max="2" width="24.28515625" customWidth="1"/>
    <col min="3" max="3" width="64.140625" customWidth="1"/>
    <col min="4" max="4" width="26.42578125" customWidth="1"/>
    <col min="5" max="5" width="19.85546875" customWidth="1"/>
    <col min="6" max="6" width="23" customWidth="1"/>
    <col min="7" max="7" width="16.140625" customWidth="1"/>
  </cols>
  <sheetData>
    <row r="2" spans="1:7" ht="15.75" thickBot="1"/>
    <row r="3" spans="1:7" ht="30" customHeight="1">
      <c r="A3" s="1181" t="s">
        <v>993</v>
      </c>
      <c r="B3" s="1183" t="s">
        <v>1069</v>
      </c>
      <c r="C3" s="1183" t="s">
        <v>1070</v>
      </c>
      <c r="D3" s="1183" t="s">
        <v>1071</v>
      </c>
      <c r="E3" s="1183" t="s">
        <v>1072</v>
      </c>
      <c r="F3" s="1183" t="s">
        <v>1073</v>
      </c>
      <c r="G3" s="1181" t="s">
        <v>1074</v>
      </c>
    </row>
    <row r="4" spans="1:7" ht="30" customHeight="1" thickBot="1">
      <c r="A4" s="1182"/>
      <c r="B4" s="1184"/>
      <c r="C4" s="1184"/>
      <c r="D4" s="1184"/>
      <c r="E4" s="1184"/>
      <c r="F4" s="1184"/>
      <c r="G4" s="1182"/>
    </row>
    <row r="5" spans="1:7" ht="30" customHeight="1">
      <c r="A5" s="399"/>
      <c r="B5" s="401"/>
      <c r="C5" s="1146" t="s">
        <v>1076</v>
      </c>
      <c r="D5" s="403" t="s">
        <v>1077</v>
      </c>
      <c r="E5" s="1172" t="s">
        <v>1079</v>
      </c>
      <c r="F5" s="1172" t="s">
        <v>1080</v>
      </c>
      <c r="G5" s="1172">
        <v>40</v>
      </c>
    </row>
    <row r="6" spans="1:7" ht="18.75" customHeight="1" thickBot="1">
      <c r="A6" s="400">
        <v>1</v>
      </c>
      <c r="B6" s="402" t="s">
        <v>1075</v>
      </c>
      <c r="C6" s="1147"/>
      <c r="D6" s="404" t="s">
        <v>1078</v>
      </c>
      <c r="E6" s="1173"/>
      <c r="F6" s="1173"/>
      <c r="G6" s="1173"/>
    </row>
    <row r="7" spans="1:7" ht="30" customHeight="1">
      <c r="A7" s="399"/>
      <c r="B7" s="401"/>
      <c r="C7" s="403" t="s">
        <v>1082</v>
      </c>
      <c r="D7" s="403" t="s">
        <v>1084</v>
      </c>
      <c r="E7" s="1172" t="s">
        <v>1086</v>
      </c>
      <c r="F7" s="1172" t="s">
        <v>1087</v>
      </c>
      <c r="G7" s="1172">
        <v>43</v>
      </c>
    </row>
    <row r="8" spans="1:7" ht="28.5" customHeight="1" thickBot="1">
      <c r="A8" s="400">
        <v>2</v>
      </c>
      <c r="B8" s="402" t="s">
        <v>1081</v>
      </c>
      <c r="C8" s="404" t="s">
        <v>1083</v>
      </c>
      <c r="D8" s="404" t="s">
        <v>1085</v>
      </c>
      <c r="E8" s="1173"/>
      <c r="F8" s="1173"/>
      <c r="G8" s="1173"/>
    </row>
    <row r="9" spans="1:7" ht="30" customHeight="1">
      <c r="A9" s="399"/>
      <c r="B9" s="401" t="s">
        <v>1081</v>
      </c>
      <c r="C9" s="1146" t="s">
        <v>1088</v>
      </c>
      <c r="D9" s="1146" t="s">
        <v>1089</v>
      </c>
      <c r="E9" s="1172" t="s">
        <v>1090</v>
      </c>
      <c r="F9" s="407" t="s">
        <v>1091</v>
      </c>
      <c r="G9" s="1172">
        <v>50</v>
      </c>
    </row>
    <row r="10" spans="1:7" ht="30" customHeight="1">
      <c r="A10" s="399">
        <v>3</v>
      </c>
      <c r="C10" s="1176"/>
      <c r="D10" s="1176"/>
      <c r="E10" s="1177"/>
      <c r="F10" s="407" t="s">
        <v>1092</v>
      </c>
      <c r="G10" s="1177"/>
    </row>
    <row r="11" spans="1:7" ht="30" customHeight="1" thickBot="1">
      <c r="A11" s="405"/>
      <c r="B11" s="406"/>
      <c r="C11" s="1147"/>
      <c r="D11" s="1147"/>
      <c r="E11" s="1173"/>
      <c r="F11" s="408"/>
      <c r="G11" s="1173"/>
    </row>
    <row r="12" spans="1:7" ht="30" customHeight="1">
      <c r="A12" s="399"/>
      <c r="B12" s="401"/>
      <c r="C12" s="403" t="s">
        <v>1094</v>
      </c>
      <c r="D12" s="403" t="s">
        <v>1096</v>
      </c>
      <c r="E12" s="1172" t="s">
        <v>1098</v>
      </c>
      <c r="F12" s="1172" t="s">
        <v>1099</v>
      </c>
      <c r="G12" s="1172">
        <v>60</v>
      </c>
    </row>
    <row r="13" spans="1:7" ht="30" customHeight="1" thickBot="1">
      <c r="A13" s="400">
        <v>4</v>
      </c>
      <c r="B13" s="402" t="s">
        <v>1093</v>
      </c>
      <c r="C13" s="404" t="s">
        <v>1095</v>
      </c>
      <c r="D13" s="404" t="s">
        <v>1097</v>
      </c>
      <c r="E13" s="1173"/>
      <c r="F13" s="1173"/>
      <c r="G13" s="1173"/>
    </row>
    <row r="14" spans="1:7" ht="30" customHeight="1">
      <c r="A14" s="399"/>
      <c r="B14" s="401"/>
      <c r="C14" s="403" t="s">
        <v>1094</v>
      </c>
      <c r="D14" s="403" t="s">
        <v>1100</v>
      </c>
      <c r="E14" s="1172" t="s">
        <v>1102</v>
      </c>
      <c r="F14" s="1172" t="s">
        <v>1103</v>
      </c>
      <c r="G14" s="1172">
        <v>50</v>
      </c>
    </row>
    <row r="15" spans="1:7" ht="30" customHeight="1" thickBot="1">
      <c r="A15" s="400">
        <v>5</v>
      </c>
      <c r="B15" s="402" t="s">
        <v>1093</v>
      </c>
      <c r="C15" s="404" t="s">
        <v>1095</v>
      </c>
      <c r="D15" s="404" t="s">
        <v>1101</v>
      </c>
      <c r="E15" s="1173"/>
      <c r="F15" s="1173"/>
      <c r="G15" s="1173"/>
    </row>
    <row r="16" spans="1:7" ht="30" customHeight="1">
      <c r="A16" s="399"/>
      <c r="B16" s="401"/>
      <c r="C16" s="1146" t="s">
        <v>1104</v>
      </c>
      <c r="D16" s="403" t="s">
        <v>1105</v>
      </c>
      <c r="E16" s="1172" t="s">
        <v>1107</v>
      </c>
      <c r="F16" s="1174" t="s">
        <v>1108</v>
      </c>
      <c r="G16" s="1172">
        <v>55</v>
      </c>
    </row>
    <row r="17" spans="1:7" ht="30" customHeight="1" thickBot="1">
      <c r="A17" s="400">
        <v>6</v>
      </c>
      <c r="B17" s="402" t="s">
        <v>1093</v>
      </c>
      <c r="C17" s="1147"/>
      <c r="D17" s="404" t="s">
        <v>1106</v>
      </c>
      <c r="E17" s="1173"/>
      <c r="F17" s="1175"/>
      <c r="G17" s="1173"/>
    </row>
    <row r="18" spans="1:7" ht="30" customHeight="1">
      <c r="A18" s="399"/>
      <c r="B18" s="401"/>
      <c r="C18" s="1146" t="s">
        <v>1110</v>
      </c>
      <c r="D18" s="403" t="s">
        <v>1111</v>
      </c>
      <c r="E18" s="1172" t="s">
        <v>1113</v>
      </c>
      <c r="F18" s="1174" t="s">
        <v>1114</v>
      </c>
      <c r="G18" s="1172">
        <v>50</v>
      </c>
    </row>
    <row r="19" spans="1:7" ht="30" customHeight="1" thickBot="1">
      <c r="A19" s="400">
        <v>7</v>
      </c>
      <c r="B19" s="402" t="s">
        <v>1109</v>
      </c>
      <c r="C19" s="1147"/>
      <c r="D19" s="404" t="s">
        <v>1112</v>
      </c>
      <c r="E19" s="1173"/>
      <c r="F19" s="1175"/>
      <c r="G19" s="1173"/>
    </row>
    <row r="20" spans="1:7" ht="30" customHeight="1">
      <c r="A20" s="399"/>
      <c r="B20" s="1140" t="s">
        <v>1115</v>
      </c>
      <c r="C20" s="1146" t="s">
        <v>1116</v>
      </c>
      <c r="D20" s="403" t="s">
        <v>1117</v>
      </c>
      <c r="E20" s="1172" t="s">
        <v>1119</v>
      </c>
      <c r="F20" s="1172" t="s">
        <v>1120</v>
      </c>
      <c r="G20" s="1172">
        <v>55</v>
      </c>
    </row>
    <row r="21" spans="1:7" ht="30" customHeight="1" thickBot="1">
      <c r="A21" s="400">
        <v>8</v>
      </c>
      <c r="B21" s="1141"/>
      <c r="C21" s="1147"/>
      <c r="D21" s="404" t="s">
        <v>1118</v>
      </c>
      <c r="E21" s="1173"/>
      <c r="F21" s="1173"/>
      <c r="G21" s="1173"/>
    </row>
    <row r="22" spans="1:7" ht="30" customHeight="1">
      <c r="A22" s="399"/>
      <c r="B22" s="401"/>
      <c r="C22" s="403" t="s">
        <v>1122</v>
      </c>
      <c r="D22" s="403" t="s">
        <v>1124</v>
      </c>
      <c r="E22" s="1172" t="s">
        <v>1126</v>
      </c>
      <c r="F22" s="1172" t="s">
        <v>1127</v>
      </c>
      <c r="G22" s="1172">
        <v>55</v>
      </c>
    </row>
    <row r="23" spans="1:7" ht="30" customHeight="1" thickBot="1">
      <c r="A23" s="400">
        <v>9</v>
      </c>
      <c r="B23" s="402" t="s">
        <v>1121</v>
      </c>
      <c r="C23" s="404" t="s">
        <v>1123</v>
      </c>
      <c r="D23" s="404" t="s">
        <v>1125</v>
      </c>
      <c r="E23" s="1173"/>
      <c r="F23" s="1173"/>
      <c r="G23" s="1173"/>
    </row>
    <row r="24" spans="1:7" ht="30" customHeight="1">
      <c r="A24" s="399"/>
      <c r="B24" s="401"/>
      <c r="C24" s="1146" t="s">
        <v>1129</v>
      </c>
      <c r="D24" s="403" t="s">
        <v>1130</v>
      </c>
      <c r="E24" s="1172" t="s">
        <v>1132</v>
      </c>
      <c r="F24" s="407" t="s">
        <v>1133</v>
      </c>
      <c r="G24" s="1172">
        <v>41</v>
      </c>
    </row>
    <row r="25" spans="1:7" ht="30" customHeight="1">
      <c r="A25" s="399">
        <v>10</v>
      </c>
      <c r="B25" s="401" t="s">
        <v>1128</v>
      </c>
      <c r="C25" s="1176"/>
      <c r="D25" s="403" t="s">
        <v>1131</v>
      </c>
      <c r="E25" s="1177"/>
      <c r="F25" s="407" t="s">
        <v>1134</v>
      </c>
      <c r="G25" s="1177"/>
    </row>
    <row r="26" spans="1:7" ht="30" customHeight="1" thickBot="1">
      <c r="A26" s="405"/>
      <c r="B26" s="406"/>
      <c r="C26" s="1147"/>
      <c r="D26" s="404"/>
      <c r="E26" s="1173"/>
      <c r="F26" s="406"/>
      <c r="G26" s="1173"/>
    </row>
    <row r="27" spans="1:7" ht="30" customHeight="1">
      <c r="A27" s="399"/>
      <c r="B27" s="401"/>
      <c r="C27" s="403" t="s">
        <v>1136</v>
      </c>
      <c r="D27" s="403" t="s">
        <v>1138</v>
      </c>
      <c r="E27" s="1172" t="s">
        <v>1140</v>
      </c>
      <c r="F27" s="1172" t="s">
        <v>1141</v>
      </c>
      <c r="G27" s="1172">
        <v>55</v>
      </c>
    </row>
    <row r="28" spans="1:7" ht="30" customHeight="1" thickBot="1">
      <c r="A28" s="400">
        <v>11</v>
      </c>
      <c r="B28" s="402" t="s">
        <v>1135</v>
      </c>
      <c r="C28" s="404" t="s">
        <v>1137</v>
      </c>
      <c r="D28" s="404" t="s">
        <v>1139</v>
      </c>
      <c r="E28" s="1173"/>
      <c r="F28" s="1173"/>
      <c r="G28" s="1173"/>
    </row>
    <row r="29" spans="1:7" ht="30" customHeight="1">
      <c r="A29" s="399"/>
      <c r="B29" s="401"/>
      <c r="C29" s="403" t="s">
        <v>1143</v>
      </c>
      <c r="D29" s="403" t="s">
        <v>1145</v>
      </c>
      <c r="E29" s="1172" t="s">
        <v>1147</v>
      </c>
      <c r="F29" s="1172" t="s">
        <v>1148</v>
      </c>
      <c r="G29" s="1172">
        <v>50</v>
      </c>
    </row>
    <row r="30" spans="1:7" ht="30" customHeight="1" thickBot="1">
      <c r="A30" s="400">
        <v>12</v>
      </c>
      <c r="B30" s="402" t="s">
        <v>1142</v>
      </c>
      <c r="C30" s="404" t="s">
        <v>1144</v>
      </c>
      <c r="D30" s="404" t="s">
        <v>1146</v>
      </c>
      <c r="E30" s="1173"/>
      <c r="F30" s="1173"/>
      <c r="G30" s="1173"/>
    </row>
    <row r="31" spans="1:7" ht="30" customHeight="1">
      <c r="A31" s="399"/>
      <c r="B31" s="401"/>
      <c r="C31" s="1179" t="s">
        <v>1150</v>
      </c>
      <c r="D31" s="403" t="s">
        <v>1151</v>
      </c>
      <c r="E31" s="1172" t="s">
        <v>1153</v>
      </c>
      <c r="F31" s="1172" t="s">
        <v>1154</v>
      </c>
      <c r="G31" s="1172">
        <v>55</v>
      </c>
    </row>
    <row r="32" spans="1:7" ht="30" customHeight="1" thickBot="1">
      <c r="A32" s="400">
        <v>13</v>
      </c>
      <c r="B32" s="402" t="s">
        <v>1149</v>
      </c>
      <c r="C32" s="1180"/>
      <c r="D32" s="404" t="s">
        <v>1152</v>
      </c>
      <c r="E32" s="1173"/>
      <c r="F32" s="1173"/>
      <c r="G32" s="1173"/>
    </row>
    <row r="33" spans="1:7" ht="30" customHeight="1">
      <c r="A33" s="1140">
        <v>14</v>
      </c>
      <c r="B33" s="1140" t="s">
        <v>1155</v>
      </c>
      <c r="C33" s="403" t="s">
        <v>1156</v>
      </c>
      <c r="D33" s="1146" t="s">
        <v>1158</v>
      </c>
      <c r="E33" s="1172" t="s">
        <v>1159</v>
      </c>
      <c r="F33" s="1172" t="s">
        <v>1160</v>
      </c>
      <c r="G33" s="1172">
        <v>39</v>
      </c>
    </row>
    <row r="34" spans="1:7" ht="30" customHeight="1" thickBot="1">
      <c r="A34" s="1141"/>
      <c r="B34" s="1141"/>
      <c r="C34" s="404" t="s">
        <v>1157</v>
      </c>
      <c r="D34" s="1147"/>
      <c r="E34" s="1173"/>
      <c r="F34" s="1173"/>
      <c r="G34" s="1173"/>
    </row>
    <row r="35" spans="1:7" ht="30" customHeight="1">
      <c r="A35" s="1140">
        <v>15</v>
      </c>
      <c r="B35" s="1140" t="s">
        <v>1161</v>
      </c>
      <c r="C35" s="403" t="s">
        <v>1162</v>
      </c>
      <c r="D35" s="403" t="s">
        <v>1164</v>
      </c>
      <c r="E35" s="1172" t="s">
        <v>1166</v>
      </c>
      <c r="F35" s="1172" t="s">
        <v>1167</v>
      </c>
      <c r="G35" s="1172">
        <v>80</v>
      </c>
    </row>
    <row r="36" spans="1:7" ht="30" customHeight="1" thickBot="1">
      <c r="A36" s="1141"/>
      <c r="B36" s="1141"/>
      <c r="C36" s="404" t="s">
        <v>1163</v>
      </c>
      <c r="D36" s="404" t="s">
        <v>1165</v>
      </c>
      <c r="E36" s="1173"/>
      <c r="F36" s="1173"/>
      <c r="G36" s="1173"/>
    </row>
    <row r="37" spans="1:7" ht="30" customHeight="1">
      <c r="A37" s="1140">
        <v>16</v>
      </c>
      <c r="B37" s="1140" t="s">
        <v>1168</v>
      </c>
      <c r="C37" s="403" t="s">
        <v>1169</v>
      </c>
      <c r="D37" s="1146" t="s">
        <v>1171</v>
      </c>
      <c r="E37" s="1172" t="s">
        <v>1172</v>
      </c>
      <c r="F37" s="1172" t="s">
        <v>1173</v>
      </c>
      <c r="G37" s="1172">
        <v>55</v>
      </c>
    </row>
    <row r="38" spans="1:7" ht="30" customHeight="1" thickBot="1">
      <c r="A38" s="1141"/>
      <c r="B38" s="1141"/>
      <c r="C38" s="404" t="s">
        <v>1170</v>
      </c>
      <c r="D38" s="1147"/>
      <c r="E38" s="1173"/>
      <c r="F38" s="1173"/>
      <c r="G38" s="1173"/>
    </row>
    <row r="39" spans="1:7" ht="30" customHeight="1">
      <c r="A39" s="1140">
        <v>17</v>
      </c>
      <c r="B39" s="1140" t="s">
        <v>1174</v>
      </c>
      <c r="C39" s="1146" t="s">
        <v>1175</v>
      </c>
      <c r="D39" s="403" t="s">
        <v>1176</v>
      </c>
      <c r="E39" s="1172" t="s">
        <v>1178</v>
      </c>
      <c r="F39" s="1172" t="s">
        <v>1179</v>
      </c>
      <c r="G39" s="1172">
        <v>65</v>
      </c>
    </row>
    <row r="40" spans="1:7" ht="30" customHeight="1" thickBot="1">
      <c r="A40" s="1141"/>
      <c r="B40" s="1141"/>
      <c r="C40" s="1147"/>
      <c r="D40" s="404" t="s">
        <v>1177</v>
      </c>
      <c r="E40" s="1173"/>
      <c r="F40" s="1173"/>
      <c r="G40" s="1173"/>
    </row>
    <row r="41" spans="1:7" ht="30" customHeight="1">
      <c r="A41" s="1140">
        <v>18</v>
      </c>
      <c r="B41" s="1140" t="s">
        <v>1180</v>
      </c>
      <c r="C41" s="403" t="s">
        <v>1181</v>
      </c>
      <c r="D41" s="403" t="s">
        <v>1183</v>
      </c>
      <c r="E41" s="1172" t="s">
        <v>1185</v>
      </c>
      <c r="F41" s="1172" t="s">
        <v>1186</v>
      </c>
      <c r="G41" s="1172">
        <v>50</v>
      </c>
    </row>
    <row r="42" spans="1:7" ht="30" customHeight="1" thickBot="1">
      <c r="A42" s="1141"/>
      <c r="B42" s="1141"/>
      <c r="C42" s="404" t="s">
        <v>1182</v>
      </c>
      <c r="D42" s="404" t="s">
        <v>1184</v>
      </c>
      <c r="E42" s="1173"/>
      <c r="F42" s="1173"/>
      <c r="G42" s="1173"/>
    </row>
    <row r="43" spans="1:7" ht="30" customHeight="1">
      <c r="A43" s="1140">
        <v>19</v>
      </c>
      <c r="B43" s="1140" t="s">
        <v>1187</v>
      </c>
      <c r="C43" s="403" t="s">
        <v>1188</v>
      </c>
      <c r="D43" s="1146" t="s">
        <v>1190</v>
      </c>
      <c r="E43" s="1172" t="s">
        <v>1191</v>
      </c>
      <c r="F43" s="1172" t="s">
        <v>1192</v>
      </c>
      <c r="G43" s="1172">
        <v>30</v>
      </c>
    </row>
    <row r="44" spans="1:7" ht="30" customHeight="1" thickBot="1">
      <c r="A44" s="1141"/>
      <c r="B44" s="1141"/>
      <c r="C44" s="404" t="s">
        <v>1189</v>
      </c>
      <c r="D44" s="1147"/>
      <c r="E44" s="1173"/>
      <c r="F44" s="1173"/>
      <c r="G44" s="1173"/>
    </row>
    <row r="45" spans="1:7" ht="30" customHeight="1">
      <c r="A45" s="1140">
        <v>20</v>
      </c>
      <c r="B45" s="401" t="s">
        <v>1193</v>
      </c>
      <c r="C45" s="403" t="s">
        <v>1122</v>
      </c>
      <c r="D45" s="403" t="s">
        <v>1195</v>
      </c>
      <c r="E45" s="1172" t="s">
        <v>1197</v>
      </c>
      <c r="F45" s="1172" t="s">
        <v>1198</v>
      </c>
      <c r="G45" s="1172">
        <v>60</v>
      </c>
    </row>
    <row r="46" spans="1:7" ht="30" customHeight="1">
      <c r="A46" s="1153"/>
      <c r="B46" s="401" t="s">
        <v>1194</v>
      </c>
      <c r="C46" s="403" t="s">
        <v>1123</v>
      </c>
      <c r="D46" s="403" t="s">
        <v>1196</v>
      </c>
      <c r="E46" s="1177"/>
      <c r="F46" s="1177"/>
      <c r="G46" s="1177"/>
    </row>
    <row r="47" spans="1:7" ht="30" customHeight="1" thickBot="1">
      <c r="A47" s="1141"/>
      <c r="B47" s="406"/>
      <c r="C47" s="404"/>
      <c r="D47" s="409"/>
      <c r="E47" s="1173"/>
      <c r="F47" s="1173"/>
      <c r="G47" s="1173"/>
    </row>
    <row r="48" spans="1:7" ht="30" customHeight="1">
      <c r="A48" s="1140">
        <v>21</v>
      </c>
      <c r="B48" s="1140" t="s">
        <v>1199</v>
      </c>
      <c r="C48" s="403" t="s">
        <v>1200</v>
      </c>
      <c r="D48" s="1146" t="s">
        <v>1202</v>
      </c>
      <c r="E48" s="1172" t="s">
        <v>1203</v>
      </c>
      <c r="F48" s="1172" t="s">
        <v>1204</v>
      </c>
      <c r="G48" s="1172">
        <v>35</v>
      </c>
    </row>
    <row r="49" spans="1:7" ht="30" customHeight="1" thickBot="1">
      <c r="A49" s="1141"/>
      <c r="B49" s="1141"/>
      <c r="C49" s="404" t="s">
        <v>1201</v>
      </c>
      <c r="D49" s="1147"/>
      <c r="E49" s="1173"/>
      <c r="F49" s="1173"/>
      <c r="G49" s="1173"/>
    </row>
    <row r="50" spans="1:7" ht="30" customHeight="1" thickBot="1">
      <c r="A50" s="400">
        <v>22</v>
      </c>
      <c r="B50" s="402" t="s">
        <v>1205</v>
      </c>
      <c r="C50" s="404" t="s">
        <v>1206</v>
      </c>
      <c r="D50" s="404" t="s">
        <v>1207</v>
      </c>
      <c r="E50" s="408" t="s">
        <v>1208</v>
      </c>
      <c r="F50" s="408" t="s">
        <v>1209</v>
      </c>
      <c r="G50" s="408">
        <v>45</v>
      </c>
    </row>
    <row r="51" spans="1:7" ht="30" customHeight="1">
      <c r="A51" s="1140">
        <v>23</v>
      </c>
      <c r="B51" s="1140" t="s">
        <v>1205</v>
      </c>
      <c r="C51" s="403" t="s">
        <v>1210</v>
      </c>
      <c r="D51" s="403" t="s">
        <v>1212</v>
      </c>
      <c r="E51" s="1172" t="s">
        <v>1214</v>
      </c>
      <c r="F51" s="1172" t="s">
        <v>1215</v>
      </c>
      <c r="G51" s="1172">
        <v>40</v>
      </c>
    </row>
    <row r="52" spans="1:7" ht="30" customHeight="1">
      <c r="A52" s="1153"/>
      <c r="B52" s="1153"/>
      <c r="C52" s="403" t="s">
        <v>1211</v>
      </c>
      <c r="D52" s="403" t="s">
        <v>1213</v>
      </c>
      <c r="E52" s="1177"/>
      <c r="F52" s="1177"/>
      <c r="G52" s="1177"/>
    </row>
    <row r="53" spans="1:7" ht="30" customHeight="1" thickBot="1">
      <c r="A53" s="1141"/>
      <c r="B53" s="1141"/>
      <c r="C53" s="404"/>
      <c r="D53" s="409"/>
      <c r="E53" s="1173"/>
      <c r="F53" s="1173"/>
      <c r="G53" s="1173"/>
    </row>
    <row r="54" spans="1:7" ht="30" customHeight="1">
      <c r="A54" s="1140">
        <v>24</v>
      </c>
      <c r="B54" s="1140" t="s">
        <v>1216</v>
      </c>
      <c r="C54" s="403" t="s">
        <v>1162</v>
      </c>
      <c r="D54" s="403" t="s">
        <v>1218</v>
      </c>
      <c r="E54" s="1172" t="s">
        <v>1220</v>
      </c>
      <c r="F54" s="1172" t="s">
        <v>1221</v>
      </c>
      <c r="G54" s="1172">
        <v>50</v>
      </c>
    </row>
    <row r="55" spans="1:7" ht="30" customHeight="1" thickBot="1">
      <c r="A55" s="1141"/>
      <c r="B55" s="1141"/>
      <c r="C55" s="404" t="s">
        <v>1217</v>
      </c>
      <c r="D55" s="404" t="s">
        <v>1219</v>
      </c>
      <c r="E55" s="1173"/>
      <c r="F55" s="1173"/>
      <c r="G55" s="1173"/>
    </row>
    <row r="56" spans="1:7" ht="30" customHeight="1">
      <c r="A56" s="1140">
        <v>25</v>
      </c>
      <c r="B56" s="1140" t="s">
        <v>1216</v>
      </c>
      <c r="C56" s="1146" t="s">
        <v>1222</v>
      </c>
      <c r="D56" s="403" t="s">
        <v>1219</v>
      </c>
      <c r="E56" s="1172" t="s">
        <v>1224</v>
      </c>
      <c r="F56" s="1172" t="s">
        <v>1225</v>
      </c>
      <c r="G56" s="1172">
        <v>45</v>
      </c>
    </row>
    <row r="57" spans="1:7" ht="30" customHeight="1" thickBot="1">
      <c r="A57" s="1141"/>
      <c r="B57" s="1141"/>
      <c r="C57" s="1147"/>
      <c r="D57" s="404" t="s">
        <v>1223</v>
      </c>
      <c r="E57" s="1173"/>
      <c r="F57" s="1173"/>
      <c r="G57" s="1173"/>
    </row>
    <row r="58" spans="1:7" ht="30" customHeight="1">
      <c r="A58" s="1140">
        <v>26</v>
      </c>
      <c r="B58" s="1140" t="s">
        <v>1216</v>
      </c>
      <c r="C58" s="403" t="s">
        <v>1226</v>
      </c>
      <c r="D58" s="403" t="s">
        <v>1219</v>
      </c>
      <c r="E58" s="1172" t="s">
        <v>1229</v>
      </c>
      <c r="F58" s="1172" t="s">
        <v>1230</v>
      </c>
      <c r="G58" s="1172">
        <v>40</v>
      </c>
    </row>
    <row r="59" spans="1:7" ht="30" customHeight="1" thickBot="1">
      <c r="A59" s="1141"/>
      <c r="B59" s="1141"/>
      <c r="C59" s="404" t="s">
        <v>1227</v>
      </c>
      <c r="D59" s="404" t="s">
        <v>1228</v>
      </c>
      <c r="E59" s="1173"/>
      <c r="F59" s="1173"/>
      <c r="G59" s="1173"/>
    </row>
    <row r="60" spans="1:7" ht="30" customHeight="1">
      <c r="A60" s="1140">
        <v>27</v>
      </c>
      <c r="B60" s="1140" t="s">
        <v>1231</v>
      </c>
      <c r="C60" s="403" t="s">
        <v>1232</v>
      </c>
      <c r="D60" s="1146" t="s">
        <v>1233</v>
      </c>
      <c r="E60" s="1172" t="s">
        <v>1234</v>
      </c>
      <c r="F60" s="1172" t="s">
        <v>1235</v>
      </c>
      <c r="G60" s="1172">
        <v>45</v>
      </c>
    </row>
    <row r="61" spans="1:7" ht="30" customHeight="1">
      <c r="A61" s="1153"/>
      <c r="B61" s="1153"/>
      <c r="C61" s="403" t="s">
        <v>1123</v>
      </c>
      <c r="D61" s="1176"/>
      <c r="E61" s="1177"/>
      <c r="F61" s="1177"/>
      <c r="G61" s="1177"/>
    </row>
    <row r="62" spans="1:7" ht="30" customHeight="1" thickBot="1">
      <c r="A62" s="1141"/>
      <c r="B62" s="1141"/>
      <c r="C62" s="404"/>
      <c r="D62" s="1147"/>
      <c r="E62" s="1173"/>
      <c r="F62" s="1173"/>
      <c r="G62" s="1173"/>
    </row>
    <row r="63" spans="1:7" ht="30" customHeight="1">
      <c r="A63" s="1140">
        <v>28</v>
      </c>
      <c r="B63" s="1140" t="s">
        <v>1236</v>
      </c>
      <c r="C63" s="403" t="s">
        <v>1237</v>
      </c>
      <c r="D63" s="403" t="s">
        <v>1239</v>
      </c>
      <c r="E63" s="1172" t="s">
        <v>1241</v>
      </c>
      <c r="F63" s="1174" t="s">
        <v>1242</v>
      </c>
      <c r="G63" s="1172">
        <v>40</v>
      </c>
    </row>
    <row r="64" spans="1:7" ht="30" customHeight="1" thickBot="1">
      <c r="A64" s="1141"/>
      <c r="B64" s="1141"/>
      <c r="C64" s="404" t="s">
        <v>1238</v>
      </c>
      <c r="D64" s="404" t="s">
        <v>1240</v>
      </c>
      <c r="E64" s="1173"/>
      <c r="F64" s="1175"/>
      <c r="G64" s="1173"/>
    </row>
    <row r="65" spans="1:7" ht="30" customHeight="1">
      <c r="A65" s="1140">
        <v>29</v>
      </c>
      <c r="B65" s="1140" t="s">
        <v>1236</v>
      </c>
      <c r="C65" s="1146" t="s">
        <v>1243</v>
      </c>
      <c r="D65" s="403" t="s">
        <v>1244</v>
      </c>
      <c r="E65" s="1172" t="s">
        <v>1246</v>
      </c>
      <c r="F65" s="1172" t="s">
        <v>1247</v>
      </c>
      <c r="G65" s="1172">
        <v>35</v>
      </c>
    </row>
    <row r="66" spans="1:7" ht="30" customHeight="1" thickBot="1">
      <c r="A66" s="1141"/>
      <c r="B66" s="1141"/>
      <c r="C66" s="1147"/>
      <c r="D66" s="404" t="s">
        <v>1245</v>
      </c>
      <c r="E66" s="1173"/>
      <c r="F66" s="1173"/>
      <c r="G66" s="1173"/>
    </row>
    <row r="67" spans="1:7" ht="30" customHeight="1">
      <c r="A67" s="1140">
        <v>30</v>
      </c>
      <c r="B67" s="1140" t="s">
        <v>1248</v>
      </c>
      <c r="C67" s="1146" t="s">
        <v>1249</v>
      </c>
      <c r="D67" s="403" t="s">
        <v>1250</v>
      </c>
      <c r="E67" s="1172" t="s">
        <v>1252</v>
      </c>
      <c r="F67" s="1174" t="s">
        <v>1253</v>
      </c>
      <c r="G67" s="1172">
        <v>45</v>
      </c>
    </row>
    <row r="68" spans="1:7" ht="30" customHeight="1">
      <c r="A68" s="1153"/>
      <c r="B68" s="1153"/>
      <c r="C68" s="1176"/>
      <c r="D68" s="403" t="s">
        <v>1251</v>
      </c>
      <c r="E68" s="1177"/>
      <c r="F68" s="1178"/>
      <c r="G68" s="1177"/>
    </row>
    <row r="69" spans="1:7" ht="30" customHeight="1" thickBot="1">
      <c r="A69" s="1141"/>
      <c r="B69" s="1141"/>
      <c r="C69" s="1147"/>
      <c r="D69" s="404"/>
      <c r="E69" s="1173"/>
      <c r="F69" s="1175"/>
      <c r="G69" s="1173"/>
    </row>
    <row r="70" spans="1:7" ht="30" customHeight="1">
      <c r="A70" s="1140">
        <v>31</v>
      </c>
      <c r="B70" s="1140" t="s">
        <v>1254</v>
      </c>
      <c r="C70" s="403" t="s">
        <v>1255</v>
      </c>
      <c r="D70" s="403" t="s">
        <v>1257</v>
      </c>
      <c r="E70" s="1172" t="s">
        <v>1259</v>
      </c>
      <c r="F70" s="1172" t="s">
        <v>1260</v>
      </c>
      <c r="G70" s="1172">
        <v>40</v>
      </c>
    </row>
    <row r="71" spans="1:7" ht="30" customHeight="1" thickBot="1">
      <c r="A71" s="1141"/>
      <c r="B71" s="1141"/>
      <c r="C71" s="404" t="s">
        <v>1256</v>
      </c>
      <c r="D71" s="404" t="s">
        <v>1258</v>
      </c>
      <c r="E71" s="1173"/>
      <c r="F71" s="1173"/>
      <c r="G71" s="1173"/>
    </row>
    <row r="72" spans="1:7" ht="30" customHeight="1">
      <c r="A72" s="1140">
        <v>32</v>
      </c>
      <c r="B72" s="1140" t="s">
        <v>1254</v>
      </c>
      <c r="C72" s="403" t="s">
        <v>1261</v>
      </c>
      <c r="D72" s="1146" t="s">
        <v>1263</v>
      </c>
      <c r="E72" s="1172" t="s">
        <v>1264</v>
      </c>
      <c r="F72" s="1172" t="s">
        <v>1265</v>
      </c>
      <c r="G72" s="1172">
        <v>45</v>
      </c>
    </row>
    <row r="73" spans="1:7" ht="30" customHeight="1" thickBot="1">
      <c r="A73" s="1141"/>
      <c r="B73" s="1141"/>
      <c r="C73" s="404" t="s">
        <v>1262</v>
      </c>
      <c r="D73" s="1147"/>
      <c r="E73" s="1173"/>
      <c r="F73" s="1173"/>
      <c r="G73" s="1173"/>
    </row>
    <row r="74" spans="1:7" ht="30" customHeight="1">
      <c r="A74" s="1140">
        <v>33</v>
      </c>
      <c r="B74" s="1140" t="s">
        <v>1254</v>
      </c>
      <c r="C74" s="403" t="s">
        <v>1266</v>
      </c>
      <c r="D74" s="403" t="s">
        <v>1268</v>
      </c>
      <c r="E74" s="1172" t="s">
        <v>1269</v>
      </c>
      <c r="F74" s="407" t="s">
        <v>1270</v>
      </c>
      <c r="G74" s="1172">
        <v>20</v>
      </c>
    </row>
    <row r="75" spans="1:7" ht="30" customHeight="1" thickBot="1">
      <c r="A75" s="1141"/>
      <c r="B75" s="1141"/>
      <c r="C75" s="404" t="s">
        <v>1267</v>
      </c>
      <c r="D75" s="404" t="s">
        <v>1258</v>
      </c>
      <c r="E75" s="1173"/>
      <c r="F75" s="408" t="s">
        <v>1271</v>
      </c>
      <c r="G75" s="1173"/>
    </row>
    <row r="76" spans="1:7" ht="30" customHeight="1">
      <c r="A76" s="1140">
        <v>34</v>
      </c>
      <c r="B76" s="1140" t="s">
        <v>1272</v>
      </c>
      <c r="C76" s="403" t="s">
        <v>1273</v>
      </c>
      <c r="D76" s="403" t="s">
        <v>1274</v>
      </c>
      <c r="E76" s="1172" t="s">
        <v>1276</v>
      </c>
      <c r="F76" s="1174" t="s">
        <v>1277</v>
      </c>
      <c r="G76" s="1172">
        <v>40</v>
      </c>
    </row>
    <row r="77" spans="1:7" ht="30" customHeight="1" thickBot="1">
      <c r="A77" s="1141"/>
      <c r="B77" s="1141"/>
      <c r="C77" s="404" t="s">
        <v>1123</v>
      </c>
      <c r="D77" s="404" t="s">
        <v>1275</v>
      </c>
      <c r="E77" s="1173"/>
      <c r="F77" s="1175"/>
      <c r="G77" s="1173"/>
    </row>
    <row r="78" spans="1:7" ht="30" customHeight="1">
      <c r="A78" s="1140">
        <v>35</v>
      </c>
      <c r="B78" s="1140" t="s">
        <v>1272</v>
      </c>
      <c r="C78" s="403" t="s">
        <v>1278</v>
      </c>
      <c r="D78" s="403" t="s">
        <v>1280</v>
      </c>
      <c r="E78" s="1172" t="s">
        <v>1282</v>
      </c>
      <c r="F78" s="1172" t="s">
        <v>1283</v>
      </c>
      <c r="G78" s="1172">
        <v>50</v>
      </c>
    </row>
    <row r="79" spans="1:7" ht="30" customHeight="1" thickBot="1">
      <c r="A79" s="1141"/>
      <c r="B79" s="1141"/>
      <c r="C79" s="404" t="s">
        <v>1279</v>
      </c>
      <c r="D79" s="404" t="s">
        <v>1281</v>
      </c>
      <c r="E79" s="1173"/>
      <c r="F79" s="1173"/>
      <c r="G79" s="1173"/>
    </row>
    <row r="80" spans="1:7" ht="30" customHeight="1">
      <c r="A80" s="1140">
        <v>36</v>
      </c>
      <c r="B80" s="1140" t="s">
        <v>1284</v>
      </c>
      <c r="C80" s="1146" t="s">
        <v>1285</v>
      </c>
      <c r="D80" s="403" t="s">
        <v>1286</v>
      </c>
      <c r="E80" s="1172" t="s">
        <v>1288</v>
      </c>
      <c r="F80" s="1172" t="s">
        <v>1289</v>
      </c>
      <c r="G80" s="1172">
        <v>50</v>
      </c>
    </row>
    <row r="81" spans="1:7" ht="30" customHeight="1" thickBot="1">
      <c r="A81" s="1141"/>
      <c r="B81" s="1141"/>
      <c r="C81" s="1147"/>
      <c r="D81" s="404" t="s">
        <v>1287</v>
      </c>
      <c r="E81" s="1173"/>
      <c r="F81" s="1173"/>
      <c r="G81" s="1173"/>
    </row>
    <row r="82" spans="1:7" ht="30" customHeight="1">
      <c r="A82" s="1140">
        <v>37</v>
      </c>
      <c r="B82" s="1140" t="s">
        <v>1290</v>
      </c>
      <c r="C82" s="1146" t="s">
        <v>1291</v>
      </c>
      <c r="D82" s="403" t="s">
        <v>1292</v>
      </c>
      <c r="E82" s="1172" t="s">
        <v>1293</v>
      </c>
      <c r="F82" s="1172" t="s">
        <v>1294</v>
      </c>
      <c r="G82" s="1172">
        <v>60</v>
      </c>
    </row>
    <row r="83" spans="1:7" ht="30" customHeight="1" thickBot="1">
      <c r="A83" s="1141"/>
      <c r="B83" s="1141"/>
      <c r="C83" s="1147"/>
      <c r="D83" s="404" t="s">
        <v>1287</v>
      </c>
      <c r="E83" s="1173"/>
      <c r="F83" s="1173"/>
      <c r="G83" s="1173"/>
    </row>
    <row r="84" spans="1:7" ht="30" customHeight="1" thickBot="1">
      <c r="A84" s="1169" t="s">
        <v>49</v>
      </c>
      <c r="B84" s="1170"/>
      <c r="C84" s="1170"/>
      <c r="D84" s="1170"/>
      <c r="E84" s="1170"/>
      <c r="F84" s="1171"/>
      <c r="G84" s="410">
        <v>1763</v>
      </c>
    </row>
  </sheetData>
  <mergeCells count="179">
    <mergeCell ref="G3:G4"/>
    <mergeCell ref="C5:C6"/>
    <mergeCell ref="E5:E6"/>
    <mergeCell ref="F5:F6"/>
    <mergeCell ref="G5:G6"/>
    <mergeCell ref="E7:E8"/>
    <mergeCell ref="F7:F8"/>
    <mergeCell ref="G7:G8"/>
    <mergeCell ref="A3:A4"/>
    <mergeCell ref="B3:B4"/>
    <mergeCell ref="C3:C4"/>
    <mergeCell ref="D3:D4"/>
    <mergeCell ref="E3:E4"/>
    <mergeCell ref="F3:F4"/>
    <mergeCell ref="E14:E15"/>
    <mergeCell ref="F14:F15"/>
    <mergeCell ref="G14:G15"/>
    <mergeCell ref="C16:C17"/>
    <mergeCell ref="E16:E17"/>
    <mergeCell ref="F16:F17"/>
    <mergeCell ref="G16:G17"/>
    <mergeCell ref="C9:C11"/>
    <mergeCell ref="D9:D11"/>
    <mergeCell ref="E9:E11"/>
    <mergeCell ref="G9:G11"/>
    <mergeCell ref="E12:E13"/>
    <mergeCell ref="F12:F13"/>
    <mergeCell ref="G12:G13"/>
    <mergeCell ref="C24:C26"/>
    <mergeCell ref="E24:E26"/>
    <mergeCell ref="G24:G26"/>
    <mergeCell ref="C18:C19"/>
    <mergeCell ref="E18:E19"/>
    <mergeCell ref="F18:F19"/>
    <mergeCell ref="G18:G19"/>
    <mergeCell ref="B20:B21"/>
    <mergeCell ref="C20:C21"/>
    <mergeCell ref="E20:E21"/>
    <mergeCell ref="F20:F21"/>
    <mergeCell ref="G20:G21"/>
    <mergeCell ref="E27:E28"/>
    <mergeCell ref="F27:F28"/>
    <mergeCell ref="G27:G28"/>
    <mergeCell ref="E29:E30"/>
    <mergeCell ref="F29:F30"/>
    <mergeCell ref="G29:G30"/>
    <mergeCell ref="E22:E23"/>
    <mergeCell ref="F22:F23"/>
    <mergeCell ref="G22:G23"/>
    <mergeCell ref="C31:C32"/>
    <mergeCell ref="E31:E32"/>
    <mergeCell ref="F31:F32"/>
    <mergeCell ref="G31:G32"/>
    <mergeCell ref="A33:A34"/>
    <mergeCell ref="B33:B34"/>
    <mergeCell ref="D33:D34"/>
    <mergeCell ref="E33:E34"/>
    <mergeCell ref="F33:F34"/>
    <mergeCell ref="G33:G34"/>
    <mergeCell ref="G37:G38"/>
    <mergeCell ref="A39:A40"/>
    <mergeCell ref="B39:B40"/>
    <mergeCell ref="C39:C40"/>
    <mergeCell ref="E39:E40"/>
    <mergeCell ref="F39:F40"/>
    <mergeCell ref="G39:G40"/>
    <mergeCell ref="A35:A36"/>
    <mergeCell ref="B35:B36"/>
    <mergeCell ref="E35:E36"/>
    <mergeCell ref="F35:F36"/>
    <mergeCell ref="G35:G36"/>
    <mergeCell ref="A37:A38"/>
    <mergeCell ref="B37:B38"/>
    <mergeCell ref="D37:D38"/>
    <mergeCell ref="E37:E38"/>
    <mergeCell ref="F37:F38"/>
    <mergeCell ref="A41:A42"/>
    <mergeCell ref="B41:B42"/>
    <mergeCell ref="E41:E42"/>
    <mergeCell ref="F41:F42"/>
    <mergeCell ref="G41:G42"/>
    <mergeCell ref="A43:A44"/>
    <mergeCell ref="B43:B44"/>
    <mergeCell ref="D43:D44"/>
    <mergeCell ref="E43:E44"/>
    <mergeCell ref="F43:F44"/>
    <mergeCell ref="G48:G49"/>
    <mergeCell ref="A51:A53"/>
    <mergeCell ref="B51:B53"/>
    <mergeCell ref="E51:E53"/>
    <mergeCell ref="F51:F53"/>
    <mergeCell ref="G51:G53"/>
    <mergeCell ref="G43:G44"/>
    <mergeCell ref="A45:A47"/>
    <mergeCell ref="E45:E47"/>
    <mergeCell ref="F45:F47"/>
    <mergeCell ref="G45:G47"/>
    <mergeCell ref="A48:A49"/>
    <mergeCell ref="B48:B49"/>
    <mergeCell ref="D48:D49"/>
    <mergeCell ref="E48:E49"/>
    <mergeCell ref="F48:F49"/>
    <mergeCell ref="A54:A55"/>
    <mergeCell ref="B54:B55"/>
    <mergeCell ref="E54:E55"/>
    <mergeCell ref="F54:F55"/>
    <mergeCell ref="G54:G55"/>
    <mergeCell ref="A56:A57"/>
    <mergeCell ref="B56:B57"/>
    <mergeCell ref="C56:C57"/>
    <mergeCell ref="E56:E57"/>
    <mergeCell ref="F56:F57"/>
    <mergeCell ref="A60:A62"/>
    <mergeCell ref="B60:B62"/>
    <mergeCell ref="D60:D62"/>
    <mergeCell ref="E60:E62"/>
    <mergeCell ref="F60:F62"/>
    <mergeCell ref="G60:G62"/>
    <mergeCell ref="G56:G57"/>
    <mergeCell ref="A58:A59"/>
    <mergeCell ref="B58:B59"/>
    <mergeCell ref="E58:E59"/>
    <mergeCell ref="F58:F59"/>
    <mergeCell ref="G58:G59"/>
    <mergeCell ref="G65:G66"/>
    <mergeCell ref="A67:A69"/>
    <mergeCell ref="B67:B69"/>
    <mergeCell ref="C67:C69"/>
    <mergeCell ref="E67:E69"/>
    <mergeCell ref="F67:F69"/>
    <mergeCell ref="G67:G69"/>
    <mergeCell ref="A63:A64"/>
    <mergeCell ref="B63:B64"/>
    <mergeCell ref="E63:E64"/>
    <mergeCell ref="F63:F64"/>
    <mergeCell ref="G63:G64"/>
    <mergeCell ref="A65:A66"/>
    <mergeCell ref="B65:B66"/>
    <mergeCell ref="C65:C66"/>
    <mergeCell ref="E65:E66"/>
    <mergeCell ref="F65:F66"/>
    <mergeCell ref="A70:A71"/>
    <mergeCell ref="B70:B71"/>
    <mergeCell ref="E70:E71"/>
    <mergeCell ref="F70:F71"/>
    <mergeCell ref="G70:G71"/>
    <mergeCell ref="A72:A73"/>
    <mergeCell ref="B72:B73"/>
    <mergeCell ref="D72:D73"/>
    <mergeCell ref="E72:E73"/>
    <mergeCell ref="F72:F73"/>
    <mergeCell ref="G72:G73"/>
    <mergeCell ref="A74:A75"/>
    <mergeCell ref="B74:B75"/>
    <mergeCell ref="E74:E75"/>
    <mergeCell ref="G74:G75"/>
    <mergeCell ref="A76:A77"/>
    <mergeCell ref="B76:B77"/>
    <mergeCell ref="E76:E77"/>
    <mergeCell ref="F76:F77"/>
    <mergeCell ref="G76:G77"/>
    <mergeCell ref="A84:F84"/>
    <mergeCell ref="G80:G81"/>
    <mergeCell ref="A82:A83"/>
    <mergeCell ref="B82:B83"/>
    <mergeCell ref="C82:C83"/>
    <mergeCell ref="E82:E83"/>
    <mergeCell ref="F82:F83"/>
    <mergeCell ref="G82:G83"/>
    <mergeCell ref="A78:A79"/>
    <mergeCell ref="B78:B79"/>
    <mergeCell ref="E78:E79"/>
    <mergeCell ref="F78:F79"/>
    <mergeCell ref="G78:G79"/>
    <mergeCell ref="A80:A81"/>
    <mergeCell ref="B80:B81"/>
    <mergeCell ref="C80:C81"/>
    <mergeCell ref="E80:E81"/>
    <mergeCell ref="F80:F81"/>
  </mergeCells>
  <hyperlinks>
    <hyperlink ref="F9" r:id="rId1" display="mailto:zk.haczow@psouu.org.pl"/>
    <hyperlink ref="F10" r:id="rId2" display="mailto:wtz.haczow@psouu.org.pl"/>
    <hyperlink ref="F16" r:id="rId3" display="mailto:wtz.brzostek@interia,pl"/>
    <hyperlink ref="F18" r:id="rId4" display="mailto:wtz.jaroslaw@psouu.org.pl"/>
    <hyperlink ref="F24" r:id="rId5" display="mailto:zk.rymanow@psouu.org.pl"/>
    <hyperlink ref="F25" r:id="rId6" display="mailto:wtz.rymanow@psouu.org.pl"/>
    <hyperlink ref="F63" r:id="rId7" display="mailto:wtzbs@xl.wp.pl"/>
    <hyperlink ref="F67" r:id="rId8" display="mailto:wtz.krosno@psoni.org.pl"/>
    <hyperlink ref="F74" r:id="rId9" display="mailto:wtzswoni@gmail.com"/>
    <hyperlink ref="F76" r:id="rId10" display="mailto:k.baran1@wp.pl"/>
  </hyperlinks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>
  <dimension ref="A1:CO31"/>
  <sheetViews>
    <sheetView workbookViewId="0">
      <pane xSplit="2" ySplit="5" topLeftCell="L27" activePane="bottomRight" state="frozen"/>
      <selection pane="topRight" activeCell="C1" sqref="C1"/>
      <selection pane="bottomLeft" activeCell="A3" sqref="A3"/>
      <selection pane="bottomRight" activeCell="L31" sqref="L31"/>
    </sheetView>
  </sheetViews>
  <sheetFormatPr defaultRowHeight="15"/>
  <cols>
    <col min="1" max="1" width="14.28515625" style="16" customWidth="1"/>
    <col min="2" max="2" width="30.140625" style="16" customWidth="1"/>
    <col min="3" max="3" width="18.7109375" style="16" customWidth="1"/>
    <col min="4" max="4" width="15.140625" style="16" customWidth="1"/>
    <col min="5" max="5" width="14" style="16" customWidth="1"/>
    <col min="6" max="6" width="13.42578125" style="16" customWidth="1"/>
    <col min="7" max="7" width="15" style="16" customWidth="1"/>
    <col min="8" max="9" width="14.5703125" style="16" customWidth="1"/>
    <col min="10" max="11" width="14.42578125" style="16" customWidth="1"/>
    <col min="12" max="12" width="11.28515625" style="16" customWidth="1"/>
    <col min="13" max="13" width="20.85546875" style="16" customWidth="1"/>
    <col min="14" max="14" width="22.5703125" style="16" customWidth="1"/>
    <col min="15" max="15" width="16.85546875" style="16" customWidth="1"/>
    <col min="16" max="16" width="17.42578125" style="16" customWidth="1"/>
    <col min="17" max="17" width="18.85546875" style="16" customWidth="1"/>
    <col min="18" max="18" width="22.5703125" style="16" customWidth="1"/>
    <col min="19" max="19" width="22" style="16" customWidth="1"/>
    <col min="20" max="20" width="20" style="16" customWidth="1"/>
    <col min="21" max="22" width="17.42578125" style="16" customWidth="1"/>
    <col min="23" max="23" width="13.42578125" style="16" customWidth="1"/>
    <col min="24" max="25" width="22" style="16" customWidth="1"/>
    <col min="26" max="26" width="16.28515625" style="16" customWidth="1"/>
    <col min="27" max="27" width="18.7109375" style="16" customWidth="1"/>
    <col min="28" max="28" width="20" style="16" customWidth="1"/>
    <col min="29" max="29" width="16.85546875" style="16" customWidth="1"/>
    <col min="30" max="30" width="13.85546875" style="16" customWidth="1"/>
    <col min="31" max="31" width="22" style="16" customWidth="1"/>
    <col min="32" max="32" width="14.42578125" style="16" customWidth="1"/>
    <col min="33" max="33" width="20.5703125" style="16" customWidth="1"/>
    <col min="34" max="34" width="20.28515625" style="16" customWidth="1"/>
    <col min="35" max="35" width="22" style="16" customWidth="1"/>
    <col min="36" max="36" width="25.140625" style="16" customWidth="1"/>
    <col min="37" max="37" width="22" style="16" customWidth="1"/>
    <col min="38" max="38" width="24.28515625" style="16" customWidth="1"/>
    <col min="39" max="39" width="21" style="16" customWidth="1"/>
    <col min="40" max="40" width="17.85546875" style="16" customWidth="1"/>
    <col min="41" max="42" width="16.28515625" style="16" customWidth="1"/>
    <col min="43" max="43" width="17.140625" style="16" customWidth="1"/>
    <col min="44" max="44" width="20.42578125" style="16" customWidth="1"/>
    <col min="45" max="45" width="20.140625" style="16" customWidth="1"/>
    <col min="46" max="46" width="18.5703125" style="16" customWidth="1"/>
    <col min="47" max="47" width="20.42578125" style="16" customWidth="1"/>
    <col min="48" max="48" width="27.5703125" style="16" customWidth="1"/>
    <col min="49" max="49" width="17.85546875" style="16" customWidth="1"/>
    <col min="50" max="50" width="14.140625" style="16" customWidth="1"/>
    <col min="51" max="51" width="13.28515625" style="16" customWidth="1"/>
    <col min="52" max="52" width="16.7109375" style="16" customWidth="1"/>
    <col min="53" max="53" width="13.85546875" style="16" customWidth="1"/>
    <col min="54" max="54" width="13" style="16" customWidth="1"/>
    <col min="55" max="55" width="12.28515625" style="16" customWidth="1"/>
    <col min="56" max="56" width="16" style="16" customWidth="1"/>
    <col min="57" max="57" width="14.85546875" style="16" customWidth="1"/>
    <col min="58" max="58" width="15.5703125" style="16" customWidth="1"/>
    <col min="59" max="59" width="14" style="16" customWidth="1"/>
    <col min="60" max="60" width="15.140625" style="16" customWidth="1"/>
    <col min="61" max="61" width="16.5703125" style="16" customWidth="1"/>
    <col min="62" max="62" width="13" style="16" customWidth="1"/>
    <col min="63" max="63" width="14.140625" style="16" customWidth="1"/>
    <col min="64" max="64" width="16.28515625" style="16" customWidth="1"/>
    <col min="65" max="65" width="16.42578125" style="16" customWidth="1"/>
    <col min="66" max="66" width="15" style="16" customWidth="1"/>
    <col min="67" max="67" width="16.5703125" style="16" customWidth="1"/>
    <col min="68" max="68" width="16.140625" style="16" customWidth="1"/>
    <col min="69" max="69" width="15.85546875" style="16" customWidth="1"/>
    <col min="70" max="70" width="16.28515625" style="16" customWidth="1"/>
    <col min="71" max="71" width="13.85546875" style="16" customWidth="1"/>
    <col min="72" max="72" width="15.5703125" style="16" customWidth="1"/>
    <col min="73" max="73" width="14.28515625" style="16" customWidth="1"/>
    <col min="74" max="74" width="13" style="16" customWidth="1"/>
    <col min="75" max="75" width="12.140625" style="16" customWidth="1"/>
    <col min="76" max="76" width="13.85546875" style="16" customWidth="1"/>
    <col min="77" max="77" width="12.7109375" style="16" customWidth="1"/>
    <col min="78" max="78" width="15.5703125" style="16" customWidth="1"/>
    <col min="79" max="79" width="14.42578125" style="16" customWidth="1"/>
    <col min="80" max="80" width="13.85546875" style="16" customWidth="1"/>
    <col min="81" max="81" width="12.42578125" style="16" customWidth="1"/>
    <col min="82" max="82" width="11.42578125" style="16" customWidth="1"/>
    <col min="83" max="83" width="14" style="16" customWidth="1"/>
    <col min="84" max="84" width="16.5703125" style="16" customWidth="1"/>
    <col min="85" max="85" width="14.42578125" style="16" customWidth="1"/>
    <col min="86" max="86" width="13.42578125" style="16" customWidth="1"/>
    <col min="87" max="87" width="19.140625" style="16" customWidth="1"/>
    <col min="88" max="88" width="14.85546875" style="16" customWidth="1"/>
    <col min="89" max="89" width="16" style="16" customWidth="1"/>
    <col min="90" max="90" width="15.5703125" style="16" customWidth="1"/>
    <col min="91" max="91" width="14.7109375" style="16" customWidth="1"/>
    <col min="92" max="92" width="14.140625" style="16" customWidth="1"/>
    <col min="93" max="93" width="15.5703125" style="16" customWidth="1"/>
    <col min="94" max="16384" width="9.140625" style="16"/>
  </cols>
  <sheetData>
    <row r="1" spans="1:93">
      <c r="A1" s="16" t="s">
        <v>2107</v>
      </c>
    </row>
    <row r="2" spans="1:93">
      <c r="A2" s="16" t="s">
        <v>2108</v>
      </c>
    </row>
    <row r="4" spans="1:93">
      <c r="C4" s="876" t="s">
        <v>844</v>
      </c>
      <c r="F4" s="876" t="s">
        <v>845</v>
      </c>
      <c r="I4" s="876" t="s">
        <v>846</v>
      </c>
      <c r="M4" s="876" t="s">
        <v>847</v>
      </c>
      <c r="O4" s="876" t="s">
        <v>848</v>
      </c>
      <c r="AH4" s="876" t="s">
        <v>849</v>
      </c>
      <c r="AX4" s="876" t="s">
        <v>850</v>
      </c>
      <c r="BT4" s="876" t="s">
        <v>851</v>
      </c>
      <c r="BY4" s="876" t="s">
        <v>852</v>
      </c>
      <c r="CD4" s="876" t="s">
        <v>853</v>
      </c>
      <c r="CJ4" s="876" t="s">
        <v>854</v>
      </c>
    </row>
    <row r="5" spans="1:93" ht="89.25" customHeight="1">
      <c r="A5" s="843" t="s">
        <v>361</v>
      </c>
      <c r="B5" s="843" t="s">
        <v>1</v>
      </c>
      <c r="C5" s="843" t="s">
        <v>855</v>
      </c>
      <c r="D5" s="843" t="s">
        <v>856</v>
      </c>
      <c r="E5" s="843" t="s">
        <v>857</v>
      </c>
      <c r="F5" s="843" t="s">
        <v>858</v>
      </c>
      <c r="G5" s="843" t="s">
        <v>859</v>
      </c>
      <c r="H5" s="843" t="s">
        <v>860</v>
      </c>
      <c r="I5" s="843" t="s">
        <v>858</v>
      </c>
      <c r="J5" s="843" t="s">
        <v>859</v>
      </c>
      <c r="K5" s="843" t="s">
        <v>860</v>
      </c>
      <c r="L5" s="843" t="s">
        <v>861</v>
      </c>
      <c r="M5" s="843" t="s">
        <v>847</v>
      </c>
      <c r="N5" s="843" t="s">
        <v>862</v>
      </c>
      <c r="O5" s="843" t="s">
        <v>863</v>
      </c>
      <c r="P5" s="843" t="s">
        <v>864</v>
      </c>
      <c r="Q5" s="843" t="s">
        <v>865</v>
      </c>
      <c r="R5" s="843" t="s">
        <v>866</v>
      </c>
      <c r="S5" s="843" t="s">
        <v>867</v>
      </c>
      <c r="T5" s="843" t="s">
        <v>868</v>
      </c>
      <c r="U5" s="843" t="s">
        <v>869</v>
      </c>
      <c r="V5" s="843" t="s">
        <v>870</v>
      </c>
      <c r="W5" s="843" t="s">
        <v>871</v>
      </c>
      <c r="X5" s="843" t="s">
        <v>872</v>
      </c>
      <c r="Y5" s="843" t="s">
        <v>873</v>
      </c>
      <c r="Z5" s="843" t="s">
        <v>874</v>
      </c>
      <c r="AA5" s="843" t="s">
        <v>875</v>
      </c>
      <c r="AB5" s="843" t="s">
        <v>876</v>
      </c>
      <c r="AC5" s="843" t="s">
        <v>877</v>
      </c>
      <c r="AD5" s="843" t="s">
        <v>878</v>
      </c>
      <c r="AE5" s="843" t="s">
        <v>879</v>
      </c>
      <c r="AF5" s="843" t="s">
        <v>880</v>
      </c>
      <c r="AG5" s="843" t="s">
        <v>881</v>
      </c>
      <c r="AH5" s="843" t="s">
        <v>882</v>
      </c>
      <c r="AI5" s="843" t="s">
        <v>883</v>
      </c>
      <c r="AJ5" s="843" t="s">
        <v>884</v>
      </c>
      <c r="AK5" s="843" t="s">
        <v>885</v>
      </c>
      <c r="AL5" s="843" t="s">
        <v>886</v>
      </c>
      <c r="AM5" s="843" t="s">
        <v>887</v>
      </c>
      <c r="AN5" s="843" t="s">
        <v>888</v>
      </c>
      <c r="AO5" s="843" t="s">
        <v>889</v>
      </c>
      <c r="AP5" s="843" t="s">
        <v>890</v>
      </c>
      <c r="AQ5" s="843" t="s">
        <v>891</v>
      </c>
      <c r="AR5" s="843" t="s">
        <v>892</v>
      </c>
      <c r="AS5" s="843" t="s">
        <v>893</v>
      </c>
      <c r="AT5" s="843" t="s">
        <v>894</v>
      </c>
      <c r="AU5" s="843" t="s">
        <v>895</v>
      </c>
      <c r="AV5" s="843" t="s">
        <v>896</v>
      </c>
      <c r="AW5" s="843" t="s">
        <v>897</v>
      </c>
      <c r="AX5" s="843" t="s">
        <v>898</v>
      </c>
      <c r="AY5" s="843" t="s">
        <v>899</v>
      </c>
      <c r="AZ5" s="843" t="s">
        <v>900</v>
      </c>
      <c r="BA5" s="843" t="s">
        <v>901</v>
      </c>
      <c r="BB5" s="843" t="s">
        <v>902</v>
      </c>
      <c r="BC5" s="843" t="s">
        <v>903</v>
      </c>
      <c r="BD5" s="843" t="s">
        <v>904</v>
      </c>
      <c r="BE5" s="843" t="s">
        <v>905</v>
      </c>
      <c r="BF5" s="843" t="s">
        <v>906</v>
      </c>
      <c r="BG5" s="843" t="s">
        <v>907</v>
      </c>
      <c r="BH5" s="843" t="s">
        <v>908</v>
      </c>
      <c r="BI5" s="843" t="s">
        <v>909</v>
      </c>
      <c r="BJ5" s="843" t="s">
        <v>910</v>
      </c>
      <c r="BK5" s="843" t="s">
        <v>911</v>
      </c>
      <c r="BL5" s="843" t="s">
        <v>912</v>
      </c>
      <c r="BM5" s="843" t="s">
        <v>913</v>
      </c>
      <c r="BN5" s="843" t="s">
        <v>914</v>
      </c>
      <c r="BO5" s="843" t="s">
        <v>915</v>
      </c>
      <c r="BP5" s="843" t="s">
        <v>916</v>
      </c>
      <c r="BQ5" s="843" t="s">
        <v>917</v>
      </c>
      <c r="BR5" s="843" t="s">
        <v>918</v>
      </c>
      <c r="BS5" s="843" t="s">
        <v>919</v>
      </c>
      <c r="BT5" s="843" t="s">
        <v>920</v>
      </c>
      <c r="BU5" s="843" t="s">
        <v>921</v>
      </c>
      <c r="BV5" s="843" t="s">
        <v>922</v>
      </c>
      <c r="BW5" s="843" t="s">
        <v>923</v>
      </c>
      <c r="BX5" s="843" t="s">
        <v>924</v>
      </c>
      <c r="BY5" s="843" t="s">
        <v>920</v>
      </c>
      <c r="BZ5" s="843" t="s">
        <v>925</v>
      </c>
      <c r="CA5" s="843" t="s">
        <v>922</v>
      </c>
      <c r="CB5" s="843" t="s">
        <v>923</v>
      </c>
      <c r="CC5" s="843" t="s">
        <v>924</v>
      </c>
      <c r="CD5" s="843" t="s">
        <v>926</v>
      </c>
      <c r="CE5" s="843" t="s">
        <v>927</v>
      </c>
      <c r="CF5" s="843" t="s">
        <v>928</v>
      </c>
      <c r="CG5" s="843" t="s">
        <v>929</v>
      </c>
      <c r="CH5" s="843" t="s">
        <v>930</v>
      </c>
      <c r="CI5" s="843" t="s">
        <v>931</v>
      </c>
      <c r="CJ5" s="843" t="s">
        <v>926</v>
      </c>
      <c r="CK5" s="843" t="s">
        <v>927</v>
      </c>
      <c r="CL5" s="843" t="s">
        <v>928</v>
      </c>
      <c r="CM5" s="843" t="s">
        <v>929</v>
      </c>
      <c r="CN5" s="843" t="s">
        <v>931</v>
      </c>
      <c r="CO5" s="843" t="s">
        <v>930</v>
      </c>
    </row>
    <row r="6" spans="1:93">
      <c r="A6" s="13" t="s">
        <v>932</v>
      </c>
      <c r="B6" s="329" t="s">
        <v>933</v>
      </c>
      <c r="C6" s="13">
        <v>7</v>
      </c>
      <c r="D6" s="13">
        <v>0</v>
      </c>
      <c r="E6" s="13">
        <v>0</v>
      </c>
      <c r="F6" s="13">
        <v>2</v>
      </c>
      <c r="G6" s="13">
        <v>3</v>
      </c>
      <c r="H6" s="13">
        <v>1</v>
      </c>
      <c r="I6" s="13">
        <v>2</v>
      </c>
      <c r="J6" s="13">
        <v>3</v>
      </c>
      <c r="K6" s="13">
        <v>1</v>
      </c>
      <c r="L6" s="13">
        <v>2892</v>
      </c>
      <c r="M6" s="13">
        <v>285</v>
      </c>
      <c r="N6" s="330">
        <f>SUM(M6/L6)</f>
        <v>9.8547717842323648E-2</v>
      </c>
      <c r="O6" s="13">
        <v>0</v>
      </c>
      <c r="P6" s="13">
        <v>2</v>
      </c>
      <c r="Q6" s="13">
        <v>9</v>
      </c>
      <c r="R6" s="13">
        <v>6</v>
      </c>
      <c r="S6" s="13">
        <v>12</v>
      </c>
      <c r="T6" s="13">
        <v>3</v>
      </c>
      <c r="U6" s="13">
        <v>0</v>
      </c>
      <c r="V6" s="13">
        <v>22</v>
      </c>
      <c r="W6" s="13">
        <v>0</v>
      </c>
      <c r="X6" s="13">
        <v>0</v>
      </c>
      <c r="Y6" s="13">
        <v>5</v>
      </c>
      <c r="Z6" s="13">
        <v>13</v>
      </c>
      <c r="AA6" s="13">
        <v>0</v>
      </c>
      <c r="AB6" s="13">
        <v>0</v>
      </c>
      <c r="AC6" s="13">
        <v>0</v>
      </c>
      <c r="AD6" s="13">
        <v>0</v>
      </c>
      <c r="AE6" s="13">
        <v>0</v>
      </c>
      <c r="AF6" s="13">
        <v>0</v>
      </c>
      <c r="AG6" s="13">
        <v>0</v>
      </c>
      <c r="AH6" s="13">
        <v>9</v>
      </c>
      <c r="AI6" s="13">
        <v>1</v>
      </c>
      <c r="AJ6" s="13">
        <v>3</v>
      </c>
      <c r="AK6" s="13">
        <v>0</v>
      </c>
      <c r="AL6" s="13">
        <v>0</v>
      </c>
      <c r="AM6" s="13">
        <v>9</v>
      </c>
      <c r="AN6" s="13">
        <v>54</v>
      </c>
      <c r="AO6" s="13">
        <v>17</v>
      </c>
      <c r="AP6" s="13">
        <v>17</v>
      </c>
      <c r="AQ6" s="13">
        <v>0</v>
      </c>
      <c r="AR6" s="13">
        <v>0</v>
      </c>
      <c r="AS6" s="13">
        <v>2</v>
      </c>
      <c r="AT6" s="13">
        <v>0</v>
      </c>
      <c r="AU6" s="13">
        <v>0</v>
      </c>
      <c r="AV6" s="13">
        <v>0</v>
      </c>
      <c r="AW6" s="13">
        <v>0</v>
      </c>
      <c r="AX6" s="13">
        <v>40</v>
      </c>
      <c r="AY6" s="13">
        <v>0</v>
      </c>
      <c r="AZ6" s="13">
        <v>0</v>
      </c>
      <c r="BA6" s="13">
        <v>160</v>
      </c>
      <c r="BB6" s="13">
        <v>270</v>
      </c>
      <c r="BC6" s="13">
        <v>0</v>
      </c>
      <c r="BD6" s="13">
        <v>0</v>
      </c>
      <c r="BE6" s="13">
        <v>29</v>
      </c>
      <c r="BF6" s="13">
        <v>0</v>
      </c>
      <c r="BG6" s="13">
        <v>0</v>
      </c>
      <c r="BH6" s="13">
        <v>29</v>
      </c>
      <c r="BI6" s="13">
        <v>614</v>
      </c>
      <c r="BJ6" s="13">
        <v>7</v>
      </c>
      <c r="BK6" s="13">
        <v>0</v>
      </c>
      <c r="BL6" s="13">
        <v>0</v>
      </c>
      <c r="BM6" s="13">
        <v>16</v>
      </c>
      <c r="BN6" s="13">
        <v>0</v>
      </c>
      <c r="BO6" s="13">
        <v>40</v>
      </c>
      <c r="BP6" s="13">
        <v>3</v>
      </c>
      <c r="BQ6" s="13">
        <v>3</v>
      </c>
      <c r="BR6" s="13">
        <v>21</v>
      </c>
      <c r="BS6" s="13">
        <v>0</v>
      </c>
      <c r="BT6" s="13">
        <v>16</v>
      </c>
      <c r="BU6" s="13">
        <v>4</v>
      </c>
      <c r="BV6" s="13">
        <v>4</v>
      </c>
      <c r="BW6" s="13">
        <v>553</v>
      </c>
      <c r="BX6" s="13">
        <v>0</v>
      </c>
      <c r="BY6" s="13">
        <v>0</v>
      </c>
      <c r="BZ6" s="13">
        <v>0</v>
      </c>
      <c r="CA6" s="13">
        <v>3</v>
      </c>
      <c r="CB6" s="13">
        <v>141</v>
      </c>
      <c r="CC6" s="13">
        <v>2</v>
      </c>
      <c r="CD6" s="13">
        <v>3</v>
      </c>
      <c r="CE6" s="13">
        <v>63</v>
      </c>
      <c r="CF6" s="13">
        <v>111</v>
      </c>
      <c r="CG6" s="13">
        <v>54</v>
      </c>
      <c r="CH6" s="13">
        <v>1</v>
      </c>
      <c r="CI6" s="13">
        <v>10</v>
      </c>
      <c r="CJ6" s="13">
        <v>3</v>
      </c>
      <c r="CK6" s="13">
        <v>43</v>
      </c>
      <c r="CL6" s="13">
        <v>86</v>
      </c>
      <c r="CM6" s="13">
        <v>45</v>
      </c>
      <c r="CN6" s="13">
        <v>8</v>
      </c>
      <c r="CO6" s="13">
        <v>1</v>
      </c>
    </row>
    <row r="7" spans="1:93">
      <c r="A7" s="13" t="s">
        <v>934</v>
      </c>
      <c r="B7" s="329" t="s">
        <v>935</v>
      </c>
      <c r="C7" s="13">
        <v>9</v>
      </c>
      <c r="D7" s="13">
        <v>3</v>
      </c>
      <c r="E7" s="13">
        <v>1.5</v>
      </c>
      <c r="F7" s="13">
        <v>4</v>
      </c>
      <c r="G7" s="13">
        <v>5</v>
      </c>
      <c r="H7" s="13">
        <v>2</v>
      </c>
      <c r="I7" s="13">
        <v>4</v>
      </c>
      <c r="J7" s="13">
        <v>5</v>
      </c>
      <c r="K7" s="13">
        <v>2</v>
      </c>
      <c r="L7" s="13">
        <v>9763</v>
      </c>
      <c r="M7" s="13">
        <v>850</v>
      </c>
      <c r="N7" s="330">
        <f t="shared" ref="N7:N31" si="0">SUM(M7/L7)</f>
        <v>8.7063402642630336E-2</v>
      </c>
      <c r="O7" s="13">
        <v>6</v>
      </c>
      <c r="P7" s="13">
        <v>12</v>
      </c>
      <c r="Q7" s="13">
        <v>101</v>
      </c>
      <c r="R7" s="13">
        <v>28</v>
      </c>
      <c r="S7" s="13">
        <v>24</v>
      </c>
      <c r="T7" s="13">
        <v>3</v>
      </c>
      <c r="U7" s="13">
        <v>9</v>
      </c>
      <c r="V7" s="13">
        <v>128</v>
      </c>
      <c r="W7" s="13">
        <v>8</v>
      </c>
      <c r="X7" s="13">
        <v>6</v>
      </c>
      <c r="Y7" s="13">
        <v>13</v>
      </c>
      <c r="Z7" s="13">
        <v>27</v>
      </c>
      <c r="AA7" s="13">
        <v>1</v>
      </c>
      <c r="AB7" s="13">
        <v>0</v>
      </c>
      <c r="AC7" s="13">
        <v>2</v>
      </c>
      <c r="AD7" s="13">
        <v>0</v>
      </c>
      <c r="AE7" s="13">
        <v>0</v>
      </c>
      <c r="AF7" s="13">
        <v>0</v>
      </c>
      <c r="AG7" s="13">
        <v>0</v>
      </c>
      <c r="AH7" s="13">
        <v>22</v>
      </c>
      <c r="AI7" s="13">
        <v>11</v>
      </c>
      <c r="AJ7" s="13">
        <v>79</v>
      </c>
      <c r="AK7" s="13">
        <v>3</v>
      </c>
      <c r="AL7" s="13">
        <v>0</v>
      </c>
      <c r="AM7" s="13">
        <v>0</v>
      </c>
      <c r="AN7" s="13">
        <v>1</v>
      </c>
      <c r="AO7" s="13">
        <v>349</v>
      </c>
      <c r="AP7" s="13">
        <v>127</v>
      </c>
      <c r="AQ7" s="13">
        <v>5</v>
      </c>
      <c r="AR7" s="13">
        <v>0</v>
      </c>
      <c r="AS7" s="13">
        <v>4</v>
      </c>
      <c r="AT7" s="13">
        <v>0</v>
      </c>
      <c r="AU7" s="13">
        <v>0</v>
      </c>
      <c r="AV7" s="13">
        <v>0</v>
      </c>
      <c r="AW7" s="13">
        <v>0</v>
      </c>
      <c r="AX7" s="13">
        <v>151</v>
      </c>
      <c r="AY7" s="13">
        <v>0</v>
      </c>
      <c r="AZ7" s="13">
        <v>230</v>
      </c>
      <c r="BA7" s="13">
        <v>151</v>
      </c>
      <c r="BB7" s="13">
        <v>50</v>
      </c>
      <c r="BC7" s="13">
        <v>604</v>
      </c>
      <c r="BD7" s="13">
        <v>197</v>
      </c>
      <c r="BE7" s="13">
        <v>0</v>
      </c>
      <c r="BF7" s="13">
        <v>8</v>
      </c>
      <c r="BG7" s="13">
        <v>16</v>
      </c>
      <c r="BH7" s="13">
        <v>109</v>
      </c>
      <c r="BI7" s="13">
        <v>497</v>
      </c>
      <c r="BJ7" s="13">
        <v>8</v>
      </c>
      <c r="BK7" s="13">
        <v>0</v>
      </c>
      <c r="BL7" s="13">
        <v>0</v>
      </c>
      <c r="BM7" s="13">
        <v>5</v>
      </c>
      <c r="BN7" s="13">
        <v>0</v>
      </c>
      <c r="BO7" s="13">
        <v>0</v>
      </c>
      <c r="BP7" s="13">
        <v>0</v>
      </c>
      <c r="BQ7" s="13">
        <v>0</v>
      </c>
      <c r="BR7" s="13">
        <v>0</v>
      </c>
      <c r="BS7" s="13">
        <v>0</v>
      </c>
      <c r="BT7" s="13">
        <v>2</v>
      </c>
      <c r="BU7" s="13">
        <v>0</v>
      </c>
      <c r="BV7" s="13">
        <v>18</v>
      </c>
      <c r="BW7" s="13">
        <v>16</v>
      </c>
      <c r="BX7" s="13">
        <v>12</v>
      </c>
      <c r="BY7" s="13">
        <v>0</v>
      </c>
      <c r="BZ7" s="13">
        <v>1</v>
      </c>
      <c r="CA7" s="13">
        <v>5</v>
      </c>
      <c r="CB7" s="13">
        <v>0</v>
      </c>
      <c r="CC7" s="13">
        <v>0</v>
      </c>
      <c r="CD7" s="13">
        <v>11</v>
      </c>
      <c r="CE7" s="13">
        <v>149</v>
      </c>
      <c r="CF7" s="13">
        <v>351</v>
      </c>
      <c r="CG7" s="13">
        <v>154</v>
      </c>
      <c r="CH7" s="13">
        <v>6</v>
      </c>
      <c r="CI7" s="13">
        <v>42</v>
      </c>
      <c r="CJ7" s="13">
        <v>0</v>
      </c>
      <c r="CK7" s="13">
        <v>61</v>
      </c>
      <c r="CL7" s="13">
        <v>445</v>
      </c>
      <c r="CM7" s="13">
        <v>151</v>
      </c>
      <c r="CN7" s="13">
        <v>40</v>
      </c>
      <c r="CO7" s="13">
        <v>7</v>
      </c>
    </row>
    <row r="8" spans="1:93">
      <c r="A8" s="13" t="s">
        <v>936</v>
      </c>
      <c r="B8" s="329" t="s">
        <v>937</v>
      </c>
      <c r="C8" s="13">
        <v>17</v>
      </c>
      <c r="D8" s="13">
        <v>1</v>
      </c>
      <c r="E8" s="13">
        <v>0.5</v>
      </c>
      <c r="F8" s="13">
        <v>10</v>
      </c>
      <c r="G8" s="13">
        <v>6</v>
      </c>
      <c r="H8" s="13">
        <v>2</v>
      </c>
      <c r="I8" s="13">
        <v>10</v>
      </c>
      <c r="J8" s="13">
        <v>6</v>
      </c>
      <c r="K8" s="13">
        <v>2</v>
      </c>
      <c r="L8" s="13">
        <v>21560</v>
      </c>
      <c r="M8" s="13">
        <v>2217</v>
      </c>
      <c r="N8" s="330">
        <f t="shared" si="0"/>
        <v>0.10282931354359925</v>
      </c>
      <c r="O8" s="13">
        <v>11</v>
      </c>
      <c r="P8" s="13">
        <v>8</v>
      </c>
      <c r="Q8" s="13">
        <v>44</v>
      </c>
      <c r="R8" s="13">
        <v>19</v>
      </c>
      <c r="S8" s="13">
        <v>23</v>
      </c>
      <c r="T8" s="13">
        <v>0</v>
      </c>
      <c r="U8" s="13">
        <v>11</v>
      </c>
      <c r="V8" s="13">
        <v>148</v>
      </c>
      <c r="W8" s="13">
        <v>1</v>
      </c>
      <c r="X8" s="13">
        <v>4</v>
      </c>
      <c r="Y8" s="13">
        <v>10</v>
      </c>
      <c r="Z8" s="13">
        <v>48</v>
      </c>
      <c r="AA8" s="13">
        <v>0</v>
      </c>
      <c r="AB8" s="13">
        <v>1</v>
      </c>
      <c r="AC8" s="13">
        <v>2</v>
      </c>
      <c r="AD8" s="13">
        <v>0</v>
      </c>
      <c r="AE8" s="13">
        <v>0</v>
      </c>
      <c r="AF8" s="13">
        <v>0</v>
      </c>
      <c r="AG8" s="13">
        <v>0</v>
      </c>
      <c r="AH8" s="13">
        <v>40</v>
      </c>
      <c r="AI8" s="13">
        <v>34</v>
      </c>
      <c r="AJ8" s="13">
        <v>0</v>
      </c>
      <c r="AK8" s="13">
        <v>64</v>
      </c>
      <c r="AL8" s="13">
        <v>0</v>
      </c>
      <c r="AM8" s="13">
        <v>40</v>
      </c>
      <c r="AN8" s="13">
        <v>253</v>
      </c>
      <c r="AO8" s="13">
        <v>2</v>
      </c>
      <c r="AP8" s="13">
        <v>136</v>
      </c>
      <c r="AQ8" s="13">
        <v>1</v>
      </c>
      <c r="AR8" s="13">
        <v>1</v>
      </c>
      <c r="AS8" s="13">
        <v>1</v>
      </c>
      <c r="AT8" s="13">
        <v>1</v>
      </c>
      <c r="AU8" s="13">
        <v>0</v>
      </c>
      <c r="AV8" s="13">
        <v>2</v>
      </c>
      <c r="AW8" s="13">
        <v>0</v>
      </c>
      <c r="AX8" s="13">
        <v>339</v>
      </c>
      <c r="AY8" s="13">
        <v>0</v>
      </c>
      <c r="AZ8" s="13">
        <v>235</v>
      </c>
      <c r="BA8" s="13">
        <v>4</v>
      </c>
      <c r="BB8" s="13">
        <v>0</v>
      </c>
      <c r="BC8" s="13">
        <v>61</v>
      </c>
      <c r="BD8" s="13">
        <v>77</v>
      </c>
      <c r="BE8" s="13">
        <v>701</v>
      </c>
      <c r="BF8" s="13">
        <v>9</v>
      </c>
      <c r="BG8" s="13">
        <v>82</v>
      </c>
      <c r="BH8" s="13">
        <v>62</v>
      </c>
      <c r="BI8" s="13">
        <v>724</v>
      </c>
      <c r="BJ8" s="13">
        <v>105</v>
      </c>
      <c r="BK8" s="13">
        <v>96</v>
      </c>
      <c r="BL8" s="13">
        <v>7</v>
      </c>
      <c r="BM8" s="13">
        <v>5</v>
      </c>
      <c r="BN8" s="13">
        <v>0</v>
      </c>
      <c r="BO8" s="13">
        <v>59</v>
      </c>
      <c r="BP8" s="13">
        <v>0</v>
      </c>
      <c r="BQ8" s="13">
        <v>0</v>
      </c>
      <c r="BR8" s="13">
        <v>0</v>
      </c>
      <c r="BS8" s="13">
        <v>0</v>
      </c>
      <c r="BT8" s="13">
        <v>59</v>
      </c>
      <c r="BU8" s="13">
        <v>109</v>
      </c>
      <c r="BV8" s="13">
        <v>14</v>
      </c>
      <c r="BW8" s="13">
        <v>353</v>
      </c>
      <c r="BX8" s="13">
        <v>15</v>
      </c>
      <c r="BY8" s="13">
        <v>51</v>
      </c>
      <c r="BZ8" s="13">
        <v>27</v>
      </c>
      <c r="CA8" s="13">
        <v>2</v>
      </c>
      <c r="CB8" s="13">
        <v>157</v>
      </c>
      <c r="CC8" s="13">
        <v>0</v>
      </c>
      <c r="CD8" s="13">
        <v>30</v>
      </c>
      <c r="CE8" s="13">
        <v>372</v>
      </c>
      <c r="CF8" s="13">
        <v>831</v>
      </c>
      <c r="CG8" s="13">
        <v>317</v>
      </c>
      <c r="CH8" s="13">
        <v>0</v>
      </c>
      <c r="CI8" s="13">
        <v>104</v>
      </c>
      <c r="CJ8" s="13">
        <v>12</v>
      </c>
      <c r="CK8" s="13">
        <v>149</v>
      </c>
      <c r="CL8" s="13">
        <v>740</v>
      </c>
      <c r="CM8" s="13">
        <v>216</v>
      </c>
      <c r="CN8" s="13">
        <v>71</v>
      </c>
      <c r="CO8" s="13">
        <v>0</v>
      </c>
    </row>
    <row r="9" spans="1:93">
      <c r="A9" s="13" t="s">
        <v>938</v>
      </c>
      <c r="B9" s="329" t="s">
        <v>939</v>
      </c>
      <c r="C9" s="13">
        <v>26</v>
      </c>
      <c r="D9" s="13">
        <v>5</v>
      </c>
      <c r="E9" s="13">
        <v>2.5</v>
      </c>
      <c r="F9" s="13">
        <v>9</v>
      </c>
      <c r="G9" s="13">
        <v>11</v>
      </c>
      <c r="H9" s="13">
        <v>9</v>
      </c>
      <c r="I9" s="13">
        <v>9</v>
      </c>
      <c r="J9" s="13">
        <v>11</v>
      </c>
      <c r="K9" s="13">
        <v>9</v>
      </c>
      <c r="L9" s="13">
        <v>19022</v>
      </c>
      <c r="M9" s="13">
        <v>1958</v>
      </c>
      <c r="N9" s="330">
        <f t="shared" si="0"/>
        <v>0.10293344548417621</v>
      </c>
      <c r="O9" s="13">
        <v>7</v>
      </c>
      <c r="P9" s="13">
        <v>1</v>
      </c>
      <c r="Q9" s="13">
        <v>30</v>
      </c>
      <c r="R9" s="13">
        <v>7</v>
      </c>
      <c r="S9" s="13">
        <v>26</v>
      </c>
      <c r="T9" s="13">
        <v>7</v>
      </c>
      <c r="U9" s="13">
        <v>7</v>
      </c>
      <c r="V9" s="13">
        <v>76</v>
      </c>
      <c r="W9" s="13">
        <v>0</v>
      </c>
      <c r="X9" s="13">
        <v>0</v>
      </c>
      <c r="Y9" s="13">
        <v>3</v>
      </c>
      <c r="Z9" s="13">
        <v>51</v>
      </c>
      <c r="AA9" s="13">
        <v>0</v>
      </c>
      <c r="AB9" s="13">
        <v>0</v>
      </c>
      <c r="AC9" s="13">
        <v>0</v>
      </c>
      <c r="AD9" s="13">
        <v>0</v>
      </c>
      <c r="AE9" s="13">
        <v>0</v>
      </c>
      <c r="AF9" s="13">
        <v>0</v>
      </c>
      <c r="AG9" s="13">
        <v>0</v>
      </c>
      <c r="AH9" s="13">
        <v>36</v>
      </c>
      <c r="AI9" s="13">
        <v>9</v>
      </c>
      <c r="AJ9" s="13">
        <v>179</v>
      </c>
      <c r="AK9" s="13">
        <v>20</v>
      </c>
      <c r="AL9" s="13">
        <v>0</v>
      </c>
      <c r="AM9" s="13">
        <v>10</v>
      </c>
      <c r="AN9" s="13">
        <v>148</v>
      </c>
      <c r="AO9" s="13">
        <v>67</v>
      </c>
      <c r="AP9" s="13">
        <v>127</v>
      </c>
      <c r="AQ9" s="13">
        <v>0</v>
      </c>
      <c r="AR9" s="13">
        <v>2</v>
      </c>
      <c r="AS9" s="13">
        <v>0</v>
      </c>
      <c r="AT9" s="13">
        <v>0</v>
      </c>
      <c r="AU9" s="13">
        <v>0</v>
      </c>
      <c r="AV9" s="13">
        <v>0</v>
      </c>
      <c r="AW9" s="13">
        <v>0</v>
      </c>
      <c r="AX9" s="13">
        <v>578</v>
      </c>
      <c r="AY9" s="13">
        <v>0</v>
      </c>
      <c r="AZ9" s="13">
        <v>347</v>
      </c>
      <c r="BA9" s="13">
        <v>233</v>
      </c>
      <c r="BB9" s="13">
        <v>520</v>
      </c>
      <c r="BC9" s="13">
        <v>89</v>
      </c>
      <c r="BD9" s="13">
        <v>111</v>
      </c>
      <c r="BE9" s="13">
        <v>201</v>
      </c>
      <c r="BF9" s="13">
        <v>14</v>
      </c>
      <c r="BG9" s="13">
        <v>3</v>
      </c>
      <c r="BH9" s="13">
        <v>89</v>
      </c>
      <c r="BI9" s="13">
        <v>1137</v>
      </c>
      <c r="BJ9" s="13">
        <v>13</v>
      </c>
      <c r="BK9" s="13">
        <v>0</v>
      </c>
      <c r="BL9" s="13">
        <v>0</v>
      </c>
      <c r="BM9" s="13">
        <v>8</v>
      </c>
      <c r="BN9" s="13">
        <v>88</v>
      </c>
      <c r="BO9" s="13">
        <v>0</v>
      </c>
      <c r="BP9" s="13">
        <v>0</v>
      </c>
      <c r="BQ9" s="13">
        <v>2</v>
      </c>
      <c r="BR9" s="13">
        <v>169</v>
      </c>
      <c r="BS9" s="13">
        <v>0</v>
      </c>
      <c r="BT9" s="13">
        <v>169</v>
      </c>
      <c r="BU9" s="13">
        <v>32</v>
      </c>
      <c r="BV9" s="13">
        <v>19</v>
      </c>
      <c r="BW9" s="13">
        <v>868</v>
      </c>
      <c r="BX9" s="13">
        <v>0</v>
      </c>
      <c r="BY9" s="13">
        <v>211</v>
      </c>
      <c r="BZ9" s="13">
        <v>7</v>
      </c>
      <c r="CA9" s="13">
        <v>2</v>
      </c>
      <c r="CB9" s="13">
        <v>429</v>
      </c>
      <c r="CC9" s="13">
        <v>9</v>
      </c>
      <c r="CD9" s="13">
        <v>57</v>
      </c>
      <c r="CE9" s="13">
        <v>238</v>
      </c>
      <c r="CF9" s="13">
        <v>586</v>
      </c>
      <c r="CG9" s="13">
        <v>205</v>
      </c>
      <c r="CH9" s="13">
        <v>1</v>
      </c>
      <c r="CI9" s="13">
        <v>87</v>
      </c>
      <c r="CJ9" s="13">
        <v>34</v>
      </c>
      <c r="CK9" s="13">
        <v>154</v>
      </c>
      <c r="CL9" s="13">
        <v>568</v>
      </c>
      <c r="CM9" s="13">
        <v>196</v>
      </c>
      <c r="CN9" s="13">
        <v>74</v>
      </c>
      <c r="CO9" s="13">
        <v>1</v>
      </c>
    </row>
    <row r="10" spans="1:93">
      <c r="A10" s="13" t="s">
        <v>940</v>
      </c>
      <c r="B10" s="329" t="s">
        <v>941</v>
      </c>
      <c r="C10" s="13">
        <v>16</v>
      </c>
      <c r="D10" s="13">
        <v>0</v>
      </c>
      <c r="E10" s="13">
        <v>0</v>
      </c>
      <c r="F10" s="13">
        <v>7</v>
      </c>
      <c r="G10" s="13">
        <v>7</v>
      </c>
      <c r="H10" s="13">
        <v>2</v>
      </c>
      <c r="I10" s="13">
        <v>7</v>
      </c>
      <c r="J10" s="13">
        <v>7</v>
      </c>
      <c r="K10" s="13">
        <v>2</v>
      </c>
      <c r="L10" s="13">
        <v>17462</v>
      </c>
      <c r="M10" s="13">
        <v>1547</v>
      </c>
      <c r="N10" s="330">
        <f t="shared" si="0"/>
        <v>8.8592372007788342E-2</v>
      </c>
      <c r="O10" s="13">
        <v>17</v>
      </c>
      <c r="P10" s="13">
        <v>10</v>
      </c>
      <c r="Q10" s="13">
        <v>29</v>
      </c>
      <c r="R10" s="13">
        <v>6</v>
      </c>
      <c r="S10" s="13">
        <v>21</v>
      </c>
      <c r="T10" s="13">
        <v>13</v>
      </c>
      <c r="U10" s="13">
        <v>4</v>
      </c>
      <c r="V10" s="13">
        <v>115</v>
      </c>
      <c r="W10" s="13">
        <v>11</v>
      </c>
      <c r="X10" s="13">
        <v>4</v>
      </c>
      <c r="Y10" s="13">
        <v>20</v>
      </c>
      <c r="Z10" s="13">
        <v>22</v>
      </c>
      <c r="AA10" s="13">
        <v>0</v>
      </c>
      <c r="AB10" s="13">
        <v>0</v>
      </c>
      <c r="AC10" s="13">
        <v>0</v>
      </c>
      <c r="AD10" s="13">
        <v>0</v>
      </c>
      <c r="AE10" s="13">
        <v>0</v>
      </c>
      <c r="AF10" s="13">
        <v>0</v>
      </c>
      <c r="AG10" s="13">
        <v>0</v>
      </c>
      <c r="AH10" s="13">
        <v>42</v>
      </c>
      <c r="AI10" s="13">
        <v>22</v>
      </c>
      <c r="AJ10" s="13">
        <v>105</v>
      </c>
      <c r="AK10" s="13">
        <v>2</v>
      </c>
      <c r="AL10" s="13">
        <v>15</v>
      </c>
      <c r="AM10" s="13">
        <v>32</v>
      </c>
      <c r="AN10" s="13">
        <v>41</v>
      </c>
      <c r="AO10" s="13">
        <v>89</v>
      </c>
      <c r="AP10" s="13">
        <v>101</v>
      </c>
      <c r="AQ10" s="13">
        <v>0</v>
      </c>
      <c r="AR10" s="13">
        <v>0</v>
      </c>
      <c r="AS10" s="13">
        <v>0</v>
      </c>
      <c r="AT10" s="13">
        <v>0</v>
      </c>
      <c r="AU10" s="13">
        <v>0</v>
      </c>
      <c r="AV10" s="13">
        <v>0</v>
      </c>
      <c r="AW10" s="13">
        <v>0</v>
      </c>
      <c r="AX10" s="13">
        <v>218</v>
      </c>
      <c r="AY10" s="13">
        <v>142</v>
      </c>
      <c r="AZ10" s="13">
        <v>1113</v>
      </c>
      <c r="BA10" s="13">
        <v>16</v>
      </c>
      <c r="BB10" s="13">
        <v>455</v>
      </c>
      <c r="BC10" s="13">
        <v>110</v>
      </c>
      <c r="BD10" s="13">
        <v>128</v>
      </c>
      <c r="BE10" s="13">
        <v>79</v>
      </c>
      <c r="BF10" s="13">
        <v>51</v>
      </c>
      <c r="BG10" s="13">
        <v>51</v>
      </c>
      <c r="BH10" s="13">
        <v>99</v>
      </c>
      <c r="BI10" s="13">
        <v>1527</v>
      </c>
      <c r="BJ10" s="13">
        <v>6</v>
      </c>
      <c r="BK10" s="13">
        <v>0</v>
      </c>
      <c r="BL10" s="13">
        <v>0</v>
      </c>
      <c r="BM10" s="13">
        <v>0</v>
      </c>
      <c r="BN10" s="13">
        <v>0</v>
      </c>
      <c r="BO10" s="13">
        <v>0</v>
      </c>
      <c r="BP10" s="13">
        <v>0</v>
      </c>
      <c r="BQ10" s="13">
        <v>0</v>
      </c>
      <c r="BR10" s="13">
        <v>0</v>
      </c>
      <c r="BS10" s="13">
        <v>0</v>
      </c>
      <c r="BT10" s="13">
        <v>17</v>
      </c>
      <c r="BU10" s="13">
        <v>24</v>
      </c>
      <c r="BV10" s="13">
        <v>18</v>
      </c>
      <c r="BW10" s="13">
        <v>374</v>
      </c>
      <c r="BX10" s="13">
        <v>0</v>
      </c>
      <c r="BY10" s="13">
        <v>40</v>
      </c>
      <c r="BZ10" s="13">
        <v>7</v>
      </c>
      <c r="CA10" s="13">
        <v>14</v>
      </c>
      <c r="CB10" s="13">
        <v>190</v>
      </c>
      <c r="CC10" s="13">
        <v>0</v>
      </c>
      <c r="CD10" s="13">
        <v>19</v>
      </c>
      <c r="CE10" s="13">
        <v>172</v>
      </c>
      <c r="CF10" s="13">
        <v>608</v>
      </c>
      <c r="CG10" s="13">
        <v>243</v>
      </c>
      <c r="CH10" s="13">
        <v>6</v>
      </c>
      <c r="CI10" s="13">
        <v>65</v>
      </c>
      <c r="CJ10" s="13">
        <v>15</v>
      </c>
      <c r="CK10" s="13">
        <v>138</v>
      </c>
      <c r="CL10" s="13">
        <v>541</v>
      </c>
      <c r="CM10" s="13">
        <v>181</v>
      </c>
      <c r="CN10" s="13">
        <v>49</v>
      </c>
      <c r="CO10" s="13">
        <v>0</v>
      </c>
    </row>
    <row r="11" spans="1:93">
      <c r="A11" s="13" t="s">
        <v>942</v>
      </c>
      <c r="B11" s="329" t="s">
        <v>943</v>
      </c>
      <c r="C11" s="13">
        <v>11</v>
      </c>
      <c r="D11" s="13">
        <v>0</v>
      </c>
      <c r="E11" s="13">
        <v>0</v>
      </c>
      <c r="F11" s="13">
        <v>5</v>
      </c>
      <c r="G11" s="13">
        <v>4</v>
      </c>
      <c r="H11" s="13">
        <v>2</v>
      </c>
      <c r="I11" s="13">
        <v>5</v>
      </c>
      <c r="J11" s="13">
        <v>4</v>
      </c>
      <c r="K11" s="13">
        <v>2</v>
      </c>
      <c r="L11" s="13">
        <v>8172</v>
      </c>
      <c r="M11" s="13">
        <v>1460</v>
      </c>
      <c r="N11" s="330">
        <f t="shared" si="0"/>
        <v>0.17865883504650024</v>
      </c>
      <c r="O11" s="13">
        <v>1</v>
      </c>
      <c r="P11" s="13">
        <v>3</v>
      </c>
      <c r="Q11" s="13">
        <v>37</v>
      </c>
      <c r="R11" s="13">
        <v>8</v>
      </c>
      <c r="S11" s="13">
        <v>13</v>
      </c>
      <c r="T11" s="13">
        <v>0</v>
      </c>
      <c r="U11" s="13">
        <v>1</v>
      </c>
      <c r="V11" s="13">
        <v>14</v>
      </c>
      <c r="W11" s="13">
        <v>0</v>
      </c>
      <c r="X11" s="13">
        <v>0</v>
      </c>
      <c r="Y11" s="13">
        <v>4</v>
      </c>
      <c r="Z11" s="13">
        <v>13</v>
      </c>
      <c r="AA11" s="13">
        <v>0</v>
      </c>
      <c r="AB11" s="13">
        <v>0</v>
      </c>
      <c r="AC11" s="13">
        <v>0</v>
      </c>
      <c r="AD11" s="13">
        <v>6</v>
      </c>
      <c r="AE11" s="13">
        <v>0</v>
      </c>
      <c r="AF11" s="13">
        <v>0</v>
      </c>
      <c r="AG11" s="13">
        <v>0</v>
      </c>
      <c r="AH11" s="13">
        <v>11</v>
      </c>
      <c r="AI11" s="13">
        <v>10</v>
      </c>
      <c r="AJ11" s="13">
        <v>25</v>
      </c>
      <c r="AK11" s="13">
        <v>16</v>
      </c>
      <c r="AL11" s="13">
        <v>0</v>
      </c>
      <c r="AM11" s="13">
        <v>35</v>
      </c>
      <c r="AN11" s="13">
        <v>89</v>
      </c>
      <c r="AO11" s="13">
        <v>64</v>
      </c>
      <c r="AP11" s="13">
        <v>55</v>
      </c>
      <c r="AQ11" s="13">
        <v>0</v>
      </c>
      <c r="AR11" s="13">
        <v>2</v>
      </c>
      <c r="AS11" s="13">
        <v>0</v>
      </c>
      <c r="AT11" s="13">
        <v>2</v>
      </c>
      <c r="AU11" s="13">
        <v>0</v>
      </c>
      <c r="AV11" s="13">
        <v>0</v>
      </c>
      <c r="AW11" s="13">
        <v>0</v>
      </c>
      <c r="AX11" s="13">
        <v>216</v>
      </c>
      <c r="AY11" s="13">
        <v>14</v>
      </c>
      <c r="AZ11" s="13">
        <v>130</v>
      </c>
      <c r="BA11" s="13">
        <v>18</v>
      </c>
      <c r="BB11" s="13">
        <v>136</v>
      </c>
      <c r="BC11" s="13">
        <v>15</v>
      </c>
      <c r="BD11" s="13">
        <v>0</v>
      </c>
      <c r="BE11" s="13">
        <v>97</v>
      </c>
      <c r="BF11" s="13">
        <v>411</v>
      </c>
      <c r="BG11" s="13">
        <v>16</v>
      </c>
      <c r="BH11" s="13">
        <v>75</v>
      </c>
      <c r="BI11" s="13">
        <v>1251</v>
      </c>
      <c r="BJ11" s="13">
        <v>4</v>
      </c>
      <c r="BK11" s="13">
        <v>0</v>
      </c>
      <c r="BL11" s="13">
        <v>0</v>
      </c>
      <c r="BM11" s="13">
        <v>41</v>
      </c>
      <c r="BN11" s="13">
        <v>0</v>
      </c>
      <c r="BO11" s="13">
        <v>13</v>
      </c>
      <c r="BP11" s="13">
        <v>48</v>
      </c>
      <c r="BQ11" s="13">
        <v>0</v>
      </c>
      <c r="BR11" s="13">
        <v>136</v>
      </c>
      <c r="BS11" s="13">
        <v>0</v>
      </c>
      <c r="BT11" s="13">
        <v>12</v>
      </c>
      <c r="BU11" s="13">
        <v>0</v>
      </c>
      <c r="BV11" s="13">
        <v>10</v>
      </c>
      <c r="BW11" s="13">
        <v>152</v>
      </c>
      <c r="BX11" s="13">
        <v>0</v>
      </c>
      <c r="BY11" s="13">
        <v>40</v>
      </c>
      <c r="BZ11" s="13">
        <v>14</v>
      </c>
      <c r="CA11" s="13">
        <v>5</v>
      </c>
      <c r="CB11" s="13">
        <v>105</v>
      </c>
      <c r="CC11" s="13">
        <v>0</v>
      </c>
      <c r="CD11" s="13">
        <v>20</v>
      </c>
      <c r="CE11" s="13">
        <v>135</v>
      </c>
      <c r="CF11" s="13">
        <v>375</v>
      </c>
      <c r="CG11" s="13">
        <v>125</v>
      </c>
      <c r="CH11" s="13">
        <v>2</v>
      </c>
      <c r="CI11" s="13">
        <v>35</v>
      </c>
      <c r="CJ11" s="13">
        <v>19</v>
      </c>
      <c r="CK11" s="13">
        <v>143</v>
      </c>
      <c r="CL11" s="13">
        <v>388</v>
      </c>
      <c r="CM11" s="13">
        <v>97</v>
      </c>
      <c r="CN11" s="13">
        <v>23</v>
      </c>
      <c r="CO11" s="13">
        <v>1</v>
      </c>
    </row>
    <row r="12" spans="1:93">
      <c r="A12" s="13" t="s">
        <v>944</v>
      </c>
      <c r="B12" s="329" t="s">
        <v>945</v>
      </c>
      <c r="C12" s="13">
        <v>21</v>
      </c>
      <c r="D12" s="13">
        <v>1</v>
      </c>
      <c r="E12" s="13">
        <v>0.25</v>
      </c>
      <c r="F12" s="13">
        <v>8</v>
      </c>
      <c r="G12" s="13">
        <v>9</v>
      </c>
      <c r="H12" s="13">
        <v>3</v>
      </c>
      <c r="I12" s="13">
        <v>8</v>
      </c>
      <c r="J12" s="13">
        <v>9</v>
      </c>
      <c r="K12" s="13">
        <v>3</v>
      </c>
      <c r="L12" s="13">
        <v>14756</v>
      </c>
      <c r="M12" s="13">
        <v>1367</v>
      </c>
      <c r="N12" s="330">
        <f t="shared" si="0"/>
        <v>9.2640281919219303E-2</v>
      </c>
      <c r="O12" s="13">
        <v>9</v>
      </c>
      <c r="P12" s="13">
        <v>5</v>
      </c>
      <c r="Q12" s="13">
        <v>39</v>
      </c>
      <c r="R12" s="13">
        <v>6</v>
      </c>
      <c r="S12" s="13">
        <v>27</v>
      </c>
      <c r="T12" s="13">
        <v>3</v>
      </c>
      <c r="U12" s="13">
        <v>13</v>
      </c>
      <c r="V12" s="13">
        <v>108</v>
      </c>
      <c r="W12" s="13">
        <v>0</v>
      </c>
      <c r="X12" s="13">
        <v>3</v>
      </c>
      <c r="Y12" s="13">
        <v>15</v>
      </c>
      <c r="Z12" s="13">
        <v>28</v>
      </c>
      <c r="AA12" s="13">
        <v>0</v>
      </c>
      <c r="AB12" s="13">
        <v>1</v>
      </c>
      <c r="AC12" s="13">
        <v>0</v>
      </c>
      <c r="AD12" s="13">
        <v>0</v>
      </c>
      <c r="AE12" s="13">
        <v>0</v>
      </c>
      <c r="AF12" s="13">
        <v>0</v>
      </c>
      <c r="AG12" s="13">
        <v>0</v>
      </c>
      <c r="AH12" s="13">
        <v>38</v>
      </c>
      <c r="AI12" s="13">
        <v>15</v>
      </c>
      <c r="AJ12" s="13">
        <v>154</v>
      </c>
      <c r="AK12" s="13">
        <v>17</v>
      </c>
      <c r="AL12" s="13">
        <v>0</v>
      </c>
      <c r="AM12" s="13">
        <v>14</v>
      </c>
      <c r="AN12" s="13">
        <v>33</v>
      </c>
      <c r="AO12" s="13">
        <v>35</v>
      </c>
      <c r="AP12" s="13">
        <v>129</v>
      </c>
      <c r="AQ12" s="13">
        <v>1</v>
      </c>
      <c r="AR12" s="13">
        <v>1</v>
      </c>
      <c r="AS12" s="13">
        <v>0</v>
      </c>
      <c r="AT12" s="13">
        <v>0</v>
      </c>
      <c r="AU12" s="13">
        <v>0</v>
      </c>
      <c r="AV12" s="13">
        <v>0</v>
      </c>
      <c r="AW12" s="13">
        <v>0</v>
      </c>
      <c r="AX12" s="13">
        <v>156</v>
      </c>
      <c r="AY12" s="13">
        <v>0</v>
      </c>
      <c r="AZ12" s="13">
        <v>211</v>
      </c>
      <c r="BA12" s="13">
        <v>5</v>
      </c>
      <c r="BB12" s="13">
        <v>58</v>
      </c>
      <c r="BC12" s="13">
        <v>123</v>
      </c>
      <c r="BD12" s="13">
        <v>492</v>
      </c>
      <c r="BE12" s="13">
        <v>72</v>
      </c>
      <c r="BF12" s="13">
        <v>137</v>
      </c>
      <c r="BG12" s="13">
        <v>100</v>
      </c>
      <c r="BH12" s="13">
        <v>89</v>
      </c>
      <c r="BI12" s="13">
        <v>805</v>
      </c>
      <c r="BJ12" s="13">
        <v>11</v>
      </c>
      <c r="BK12" s="13">
        <v>0</v>
      </c>
      <c r="BL12" s="13">
        <v>0</v>
      </c>
      <c r="BM12" s="13">
        <v>12</v>
      </c>
      <c r="BN12" s="13">
        <v>0</v>
      </c>
      <c r="BO12" s="13">
        <v>235</v>
      </c>
      <c r="BP12" s="13">
        <v>158</v>
      </c>
      <c r="BQ12" s="13">
        <v>0</v>
      </c>
      <c r="BR12" s="13">
        <v>0</v>
      </c>
      <c r="BS12" s="13">
        <v>0</v>
      </c>
      <c r="BT12" s="13">
        <v>95</v>
      </c>
      <c r="BU12" s="13">
        <v>3</v>
      </c>
      <c r="BV12" s="13">
        <v>27</v>
      </c>
      <c r="BW12" s="13">
        <v>1063</v>
      </c>
      <c r="BX12" s="13">
        <v>0</v>
      </c>
      <c r="BY12" s="13">
        <v>0</v>
      </c>
      <c r="BZ12" s="13">
        <v>12</v>
      </c>
      <c r="CA12" s="13">
        <v>28</v>
      </c>
      <c r="CB12" s="13">
        <v>742</v>
      </c>
      <c r="CC12" s="13">
        <v>0</v>
      </c>
      <c r="CD12" s="13">
        <v>20</v>
      </c>
      <c r="CE12" s="13">
        <v>323</v>
      </c>
      <c r="CF12" s="13">
        <v>527</v>
      </c>
      <c r="CG12" s="13">
        <v>222</v>
      </c>
      <c r="CH12" s="13">
        <v>1</v>
      </c>
      <c r="CI12" s="13">
        <v>33</v>
      </c>
      <c r="CJ12" s="13">
        <v>12</v>
      </c>
      <c r="CK12" s="13">
        <v>153</v>
      </c>
      <c r="CL12" s="13">
        <v>468</v>
      </c>
      <c r="CM12" s="13">
        <v>201</v>
      </c>
      <c r="CN12" s="13">
        <v>36</v>
      </c>
      <c r="CO12" s="13">
        <v>0</v>
      </c>
    </row>
    <row r="13" spans="1:93">
      <c r="A13" s="13" t="s">
        <v>946</v>
      </c>
      <c r="B13" s="329" t="s">
        <v>947</v>
      </c>
      <c r="C13" s="13">
        <v>18</v>
      </c>
      <c r="D13" s="13">
        <v>1</v>
      </c>
      <c r="E13" s="13">
        <v>0.5</v>
      </c>
      <c r="F13" s="13">
        <v>7</v>
      </c>
      <c r="G13" s="13">
        <v>8</v>
      </c>
      <c r="H13" s="13">
        <v>5</v>
      </c>
      <c r="I13" s="13">
        <v>7</v>
      </c>
      <c r="J13" s="13">
        <v>8</v>
      </c>
      <c r="K13" s="13">
        <v>5</v>
      </c>
      <c r="L13" s="13">
        <v>11057</v>
      </c>
      <c r="M13" s="13">
        <v>517</v>
      </c>
      <c r="N13" s="330">
        <f t="shared" si="0"/>
        <v>4.6757710047933436E-2</v>
      </c>
      <c r="O13" s="13">
        <v>1</v>
      </c>
      <c r="P13" s="13">
        <v>3</v>
      </c>
      <c r="Q13" s="13">
        <v>17</v>
      </c>
      <c r="R13" s="13">
        <v>4</v>
      </c>
      <c r="S13" s="13">
        <v>12</v>
      </c>
      <c r="T13" s="13">
        <v>4</v>
      </c>
      <c r="U13" s="13">
        <v>10</v>
      </c>
      <c r="V13" s="13">
        <v>25</v>
      </c>
      <c r="W13" s="13">
        <v>4</v>
      </c>
      <c r="X13" s="13">
        <v>0</v>
      </c>
      <c r="Y13" s="13">
        <v>4</v>
      </c>
      <c r="Z13" s="13">
        <v>9</v>
      </c>
      <c r="AA13" s="13">
        <v>0</v>
      </c>
      <c r="AB13" s="13">
        <v>0</v>
      </c>
      <c r="AC13" s="13">
        <v>0</v>
      </c>
      <c r="AD13" s="13">
        <v>0</v>
      </c>
      <c r="AE13" s="13">
        <v>0</v>
      </c>
      <c r="AF13" s="13">
        <v>0</v>
      </c>
      <c r="AG13" s="13">
        <v>0</v>
      </c>
      <c r="AH13" s="13">
        <v>12</v>
      </c>
      <c r="AI13" s="13">
        <v>9</v>
      </c>
      <c r="AJ13" s="13">
        <v>17</v>
      </c>
      <c r="AK13" s="13">
        <v>12</v>
      </c>
      <c r="AL13" s="13">
        <v>0</v>
      </c>
      <c r="AM13" s="13">
        <v>23</v>
      </c>
      <c r="AN13" s="13">
        <v>47</v>
      </c>
      <c r="AO13" s="13">
        <v>46</v>
      </c>
      <c r="AP13" s="13">
        <v>35</v>
      </c>
      <c r="AQ13" s="13">
        <v>0</v>
      </c>
      <c r="AR13" s="13">
        <v>0</v>
      </c>
      <c r="AS13" s="13">
        <v>0</v>
      </c>
      <c r="AT13" s="13">
        <v>0</v>
      </c>
      <c r="AU13" s="13">
        <v>0</v>
      </c>
      <c r="AV13" s="13">
        <v>0</v>
      </c>
      <c r="AW13" s="13">
        <v>0</v>
      </c>
      <c r="AX13" s="13">
        <v>71</v>
      </c>
      <c r="AY13" s="13">
        <v>0</v>
      </c>
      <c r="AZ13" s="13">
        <v>0</v>
      </c>
      <c r="BA13" s="13">
        <v>9</v>
      </c>
      <c r="BB13" s="13">
        <v>34</v>
      </c>
      <c r="BC13" s="13">
        <v>15</v>
      </c>
      <c r="BD13" s="13">
        <v>23</v>
      </c>
      <c r="BE13" s="13">
        <v>81</v>
      </c>
      <c r="BF13" s="13">
        <v>315</v>
      </c>
      <c r="BG13" s="13">
        <v>0</v>
      </c>
      <c r="BH13" s="13">
        <v>72</v>
      </c>
      <c r="BI13" s="13">
        <v>887</v>
      </c>
      <c r="BJ13" s="13">
        <v>23</v>
      </c>
      <c r="BK13" s="13">
        <v>8</v>
      </c>
      <c r="BL13" s="13">
        <v>4</v>
      </c>
      <c r="BM13" s="13">
        <v>44</v>
      </c>
      <c r="BN13" s="13">
        <v>18</v>
      </c>
      <c r="BO13" s="13">
        <v>0</v>
      </c>
      <c r="BP13" s="13">
        <v>0</v>
      </c>
      <c r="BQ13" s="13">
        <v>7</v>
      </c>
      <c r="BR13" s="13">
        <v>0</v>
      </c>
      <c r="BS13" s="13">
        <v>0</v>
      </c>
      <c r="BT13" s="13">
        <v>0</v>
      </c>
      <c r="BU13" s="13">
        <v>5</v>
      </c>
      <c r="BV13" s="13">
        <v>6</v>
      </c>
      <c r="BW13" s="13">
        <v>167</v>
      </c>
      <c r="BX13" s="13">
        <v>0</v>
      </c>
      <c r="BY13" s="13">
        <v>2</v>
      </c>
      <c r="BZ13" s="13">
        <v>24</v>
      </c>
      <c r="CA13" s="13">
        <v>6</v>
      </c>
      <c r="CB13" s="13">
        <v>29</v>
      </c>
      <c r="CC13" s="13">
        <v>0</v>
      </c>
      <c r="CD13" s="13">
        <v>5</v>
      </c>
      <c r="CE13" s="13">
        <v>40</v>
      </c>
      <c r="CF13" s="13">
        <v>128</v>
      </c>
      <c r="CG13" s="13">
        <v>36</v>
      </c>
      <c r="CH13" s="13">
        <v>1</v>
      </c>
      <c r="CI13" s="13">
        <v>24</v>
      </c>
      <c r="CJ13" s="13">
        <v>5</v>
      </c>
      <c r="CK13" s="13">
        <v>38</v>
      </c>
      <c r="CL13" s="13">
        <v>158</v>
      </c>
      <c r="CM13" s="13">
        <v>34</v>
      </c>
      <c r="CN13" s="13">
        <v>16</v>
      </c>
      <c r="CO13" s="13">
        <v>1</v>
      </c>
    </row>
    <row r="14" spans="1:93">
      <c r="A14" s="13" t="s">
        <v>948</v>
      </c>
      <c r="B14" s="329" t="s">
        <v>949</v>
      </c>
      <c r="C14" s="13">
        <v>9</v>
      </c>
      <c r="D14" s="13">
        <v>7</v>
      </c>
      <c r="E14" s="13">
        <v>3.8</v>
      </c>
      <c r="F14" s="13">
        <v>4</v>
      </c>
      <c r="G14" s="13">
        <v>5</v>
      </c>
      <c r="H14" s="13">
        <v>2</v>
      </c>
      <c r="I14" s="13">
        <v>4</v>
      </c>
      <c r="J14" s="13">
        <v>5</v>
      </c>
      <c r="K14" s="13">
        <v>2</v>
      </c>
      <c r="L14" s="13">
        <v>8027</v>
      </c>
      <c r="M14" s="13">
        <v>767</v>
      </c>
      <c r="N14" s="330">
        <f t="shared" si="0"/>
        <v>9.5552510277812377E-2</v>
      </c>
      <c r="O14" s="13">
        <v>2</v>
      </c>
      <c r="P14" s="13">
        <v>7</v>
      </c>
      <c r="Q14" s="13">
        <v>32</v>
      </c>
      <c r="R14" s="13">
        <v>7</v>
      </c>
      <c r="S14" s="13">
        <v>22</v>
      </c>
      <c r="T14" s="13">
        <v>1</v>
      </c>
      <c r="U14" s="13">
        <v>8</v>
      </c>
      <c r="V14" s="13">
        <v>36</v>
      </c>
      <c r="W14" s="13">
        <v>0</v>
      </c>
      <c r="X14" s="13">
        <v>0</v>
      </c>
      <c r="Y14" s="13">
        <v>4</v>
      </c>
      <c r="Z14" s="13">
        <v>25</v>
      </c>
      <c r="AA14" s="13">
        <v>1</v>
      </c>
      <c r="AB14" s="13">
        <v>0</v>
      </c>
      <c r="AC14" s="13">
        <v>0</v>
      </c>
      <c r="AD14" s="13">
        <v>0</v>
      </c>
      <c r="AE14" s="13">
        <v>0</v>
      </c>
      <c r="AF14" s="13">
        <v>0</v>
      </c>
      <c r="AG14" s="13">
        <v>0</v>
      </c>
      <c r="AH14" s="13">
        <v>16</v>
      </c>
      <c r="AI14" s="13">
        <v>20</v>
      </c>
      <c r="AJ14" s="13">
        <v>70</v>
      </c>
      <c r="AK14" s="13">
        <v>0</v>
      </c>
      <c r="AL14" s="13">
        <v>0</v>
      </c>
      <c r="AM14" s="13">
        <v>17</v>
      </c>
      <c r="AN14" s="13">
        <v>89</v>
      </c>
      <c r="AO14" s="13">
        <v>105</v>
      </c>
      <c r="AP14" s="13">
        <v>56</v>
      </c>
      <c r="AQ14" s="13">
        <v>1</v>
      </c>
      <c r="AR14" s="13">
        <v>0</v>
      </c>
      <c r="AS14" s="13">
        <v>0</v>
      </c>
      <c r="AT14" s="13">
        <v>0</v>
      </c>
      <c r="AU14" s="13">
        <v>0</v>
      </c>
      <c r="AV14" s="13">
        <v>0</v>
      </c>
      <c r="AW14" s="13">
        <v>0</v>
      </c>
      <c r="AX14" s="13">
        <v>70</v>
      </c>
      <c r="AY14" s="13">
        <v>0</v>
      </c>
      <c r="AZ14" s="13">
        <v>113</v>
      </c>
      <c r="BA14" s="13">
        <v>29</v>
      </c>
      <c r="BB14" s="13">
        <v>72</v>
      </c>
      <c r="BC14" s="13">
        <v>21</v>
      </c>
      <c r="BD14" s="13">
        <v>213</v>
      </c>
      <c r="BE14" s="13">
        <v>58</v>
      </c>
      <c r="BF14" s="13">
        <v>1</v>
      </c>
      <c r="BG14" s="13">
        <v>6</v>
      </c>
      <c r="BH14" s="13">
        <v>6</v>
      </c>
      <c r="BI14" s="13">
        <v>2146</v>
      </c>
      <c r="BJ14" s="13">
        <v>42</v>
      </c>
      <c r="BK14" s="13">
        <v>24</v>
      </c>
      <c r="BL14" s="13">
        <v>6</v>
      </c>
      <c r="BM14" s="13">
        <v>46</v>
      </c>
      <c r="BN14" s="13">
        <v>0</v>
      </c>
      <c r="BO14" s="13">
        <v>0</v>
      </c>
      <c r="BP14" s="13">
        <v>0</v>
      </c>
      <c r="BQ14" s="13">
        <v>0</v>
      </c>
      <c r="BR14" s="13">
        <v>0</v>
      </c>
      <c r="BS14" s="13">
        <v>0</v>
      </c>
      <c r="BT14" s="13">
        <v>5</v>
      </c>
      <c r="BU14" s="13">
        <v>3</v>
      </c>
      <c r="BV14" s="13">
        <v>93</v>
      </c>
      <c r="BW14" s="13">
        <v>230</v>
      </c>
      <c r="BX14" s="13">
        <v>0</v>
      </c>
      <c r="BY14" s="13">
        <v>33</v>
      </c>
      <c r="BZ14" s="13">
        <v>7</v>
      </c>
      <c r="CA14" s="13">
        <v>18</v>
      </c>
      <c r="CB14" s="13">
        <v>72</v>
      </c>
      <c r="CC14" s="13">
        <v>0</v>
      </c>
      <c r="CD14" s="13">
        <v>12</v>
      </c>
      <c r="CE14" s="13">
        <v>79</v>
      </c>
      <c r="CF14" s="13">
        <v>253</v>
      </c>
      <c r="CG14" s="13">
        <v>79</v>
      </c>
      <c r="CH14" s="13">
        <v>0</v>
      </c>
      <c r="CI14" s="13">
        <v>25</v>
      </c>
      <c r="CJ14" s="13">
        <v>7</v>
      </c>
      <c r="CK14" s="13">
        <v>59</v>
      </c>
      <c r="CL14" s="13">
        <v>267</v>
      </c>
      <c r="CM14" s="13">
        <v>72</v>
      </c>
      <c r="CN14" s="13">
        <v>24</v>
      </c>
      <c r="CO14" s="13">
        <v>0</v>
      </c>
    </row>
    <row r="15" spans="1:93">
      <c r="A15" s="13" t="s">
        <v>950</v>
      </c>
      <c r="B15" s="329" t="s">
        <v>951</v>
      </c>
      <c r="C15" s="13">
        <v>12</v>
      </c>
      <c r="D15" s="13">
        <v>7</v>
      </c>
      <c r="E15" s="13">
        <v>2.9</v>
      </c>
      <c r="F15" s="13">
        <v>6</v>
      </c>
      <c r="G15" s="13">
        <v>5</v>
      </c>
      <c r="H15" s="13">
        <v>6</v>
      </c>
      <c r="I15" s="13">
        <v>6</v>
      </c>
      <c r="J15" s="13">
        <v>5</v>
      </c>
      <c r="K15" s="13">
        <v>6</v>
      </c>
      <c r="L15" s="13">
        <v>12808</v>
      </c>
      <c r="M15" s="13">
        <v>1822</v>
      </c>
      <c r="N15" s="330">
        <f t="shared" si="0"/>
        <v>0.14225484072454717</v>
      </c>
      <c r="O15" s="13">
        <v>4</v>
      </c>
      <c r="P15" s="13">
        <v>2</v>
      </c>
      <c r="Q15" s="13">
        <v>50</v>
      </c>
      <c r="R15" s="13">
        <v>9</v>
      </c>
      <c r="S15" s="13">
        <v>8</v>
      </c>
      <c r="T15" s="13">
        <v>3</v>
      </c>
      <c r="U15" s="13">
        <v>7</v>
      </c>
      <c r="V15" s="13">
        <v>81</v>
      </c>
      <c r="W15" s="13">
        <v>1</v>
      </c>
      <c r="X15" s="13">
        <v>1</v>
      </c>
      <c r="Y15" s="13">
        <v>12</v>
      </c>
      <c r="Z15" s="13">
        <v>37</v>
      </c>
      <c r="AA15" s="13">
        <v>49</v>
      </c>
      <c r="AB15" s="13">
        <v>3</v>
      </c>
      <c r="AC15" s="13">
        <v>0</v>
      </c>
      <c r="AD15" s="13">
        <v>0</v>
      </c>
      <c r="AE15" s="13">
        <v>0</v>
      </c>
      <c r="AF15" s="13">
        <v>0</v>
      </c>
      <c r="AG15" s="13">
        <v>0</v>
      </c>
      <c r="AH15" s="13">
        <v>21</v>
      </c>
      <c r="AI15" s="13">
        <v>14</v>
      </c>
      <c r="AJ15" s="13">
        <v>87</v>
      </c>
      <c r="AK15" s="13">
        <v>20</v>
      </c>
      <c r="AL15" s="13">
        <v>9</v>
      </c>
      <c r="AM15" s="13">
        <v>24</v>
      </c>
      <c r="AN15" s="13">
        <v>162</v>
      </c>
      <c r="AO15" s="13">
        <v>8</v>
      </c>
      <c r="AP15" s="13">
        <v>131</v>
      </c>
      <c r="AQ15" s="13">
        <v>0</v>
      </c>
      <c r="AR15" s="13">
        <v>0</v>
      </c>
      <c r="AS15" s="13">
        <v>0</v>
      </c>
      <c r="AT15" s="13">
        <v>0</v>
      </c>
      <c r="AU15" s="13">
        <v>0</v>
      </c>
      <c r="AV15" s="13">
        <v>0</v>
      </c>
      <c r="AW15" s="13">
        <v>0</v>
      </c>
      <c r="AX15" s="13">
        <v>215</v>
      </c>
      <c r="AY15" s="13">
        <v>0</v>
      </c>
      <c r="AZ15" s="13">
        <v>124</v>
      </c>
      <c r="BA15" s="13">
        <v>4</v>
      </c>
      <c r="BB15" s="13">
        <v>26</v>
      </c>
      <c r="BC15" s="13">
        <v>254</v>
      </c>
      <c r="BD15" s="13">
        <v>736</v>
      </c>
      <c r="BE15" s="13">
        <v>27</v>
      </c>
      <c r="BF15" s="13">
        <v>11</v>
      </c>
      <c r="BG15" s="13">
        <v>0</v>
      </c>
      <c r="BH15" s="13">
        <v>12</v>
      </c>
      <c r="BI15" s="13">
        <v>806</v>
      </c>
      <c r="BJ15" s="13">
        <v>0</v>
      </c>
      <c r="BK15" s="13">
        <v>0</v>
      </c>
      <c r="BL15" s="13">
        <v>0</v>
      </c>
      <c r="BM15" s="13">
        <v>19</v>
      </c>
      <c r="BN15" s="13">
        <v>2</v>
      </c>
      <c r="BO15" s="13">
        <v>0</v>
      </c>
      <c r="BP15" s="13">
        <v>0</v>
      </c>
      <c r="BQ15" s="13">
        <v>0</v>
      </c>
      <c r="BR15" s="13">
        <v>0</v>
      </c>
      <c r="BS15" s="13">
        <v>0</v>
      </c>
      <c r="BT15" s="13">
        <v>10</v>
      </c>
      <c r="BU15" s="13">
        <v>6</v>
      </c>
      <c r="BV15" s="13">
        <v>7</v>
      </c>
      <c r="BW15" s="13">
        <v>25</v>
      </c>
      <c r="BX15" s="13">
        <v>0</v>
      </c>
      <c r="BY15" s="13">
        <v>280</v>
      </c>
      <c r="BZ15" s="13">
        <v>14</v>
      </c>
      <c r="CA15" s="13">
        <v>0</v>
      </c>
      <c r="CB15" s="13">
        <v>0</v>
      </c>
      <c r="CC15" s="13">
        <v>0</v>
      </c>
      <c r="CD15" s="13">
        <v>14</v>
      </c>
      <c r="CE15" s="13">
        <v>151</v>
      </c>
      <c r="CF15" s="13">
        <v>424</v>
      </c>
      <c r="CG15" s="13">
        <v>106</v>
      </c>
      <c r="CH15" s="13">
        <v>0</v>
      </c>
      <c r="CI15" s="13">
        <v>88</v>
      </c>
      <c r="CJ15" s="13">
        <v>0</v>
      </c>
      <c r="CK15" s="13">
        <v>65</v>
      </c>
      <c r="CL15" s="13">
        <v>407</v>
      </c>
      <c r="CM15" s="13">
        <v>94</v>
      </c>
      <c r="CN15" s="13">
        <v>64</v>
      </c>
      <c r="CO15" s="13">
        <v>0</v>
      </c>
    </row>
    <row r="16" spans="1:93">
      <c r="A16" s="13" t="s">
        <v>952</v>
      </c>
      <c r="B16" s="329" t="s">
        <v>953</v>
      </c>
      <c r="C16" s="13">
        <v>19</v>
      </c>
      <c r="D16" s="13">
        <v>20</v>
      </c>
      <c r="E16" s="13">
        <v>9.33</v>
      </c>
      <c r="F16" s="13">
        <v>12</v>
      </c>
      <c r="G16" s="13">
        <v>8</v>
      </c>
      <c r="H16" s="13">
        <v>10</v>
      </c>
      <c r="I16" s="13">
        <v>12</v>
      </c>
      <c r="J16" s="13">
        <v>8</v>
      </c>
      <c r="K16" s="13">
        <v>10</v>
      </c>
      <c r="L16" s="13">
        <v>22175</v>
      </c>
      <c r="M16" s="13">
        <v>2364</v>
      </c>
      <c r="N16" s="330">
        <f t="shared" si="0"/>
        <v>0.1066065388951522</v>
      </c>
      <c r="O16" s="13">
        <v>15</v>
      </c>
      <c r="P16" s="13">
        <v>14</v>
      </c>
      <c r="Q16" s="13">
        <v>59</v>
      </c>
      <c r="R16" s="13">
        <v>15</v>
      </c>
      <c r="S16" s="13">
        <v>29</v>
      </c>
      <c r="T16" s="13">
        <v>6</v>
      </c>
      <c r="U16" s="13">
        <v>10</v>
      </c>
      <c r="V16" s="13">
        <v>105</v>
      </c>
      <c r="W16" s="13">
        <v>10</v>
      </c>
      <c r="X16" s="13">
        <v>1</v>
      </c>
      <c r="Y16" s="13">
        <v>30</v>
      </c>
      <c r="Z16" s="13">
        <v>88</v>
      </c>
      <c r="AA16" s="13">
        <v>0</v>
      </c>
      <c r="AB16" s="13">
        <v>1</v>
      </c>
      <c r="AC16" s="13">
        <v>2</v>
      </c>
      <c r="AD16" s="13">
        <v>0</v>
      </c>
      <c r="AE16" s="13">
        <v>0</v>
      </c>
      <c r="AF16" s="13">
        <v>0</v>
      </c>
      <c r="AG16" s="13">
        <v>0</v>
      </c>
      <c r="AH16" s="13">
        <v>103</v>
      </c>
      <c r="AI16" s="13">
        <v>21</v>
      </c>
      <c r="AJ16" s="13">
        <v>132</v>
      </c>
      <c r="AK16" s="13">
        <v>21</v>
      </c>
      <c r="AL16" s="13">
        <v>9</v>
      </c>
      <c r="AM16" s="13">
        <v>63</v>
      </c>
      <c r="AN16" s="13">
        <v>187</v>
      </c>
      <c r="AO16" s="13">
        <v>258</v>
      </c>
      <c r="AP16" s="13">
        <v>73</v>
      </c>
      <c r="AQ16" s="13">
        <v>6</v>
      </c>
      <c r="AR16" s="13">
        <v>2</v>
      </c>
      <c r="AS16" s="13">
        <v>0</v>
      </c>
      <c r="AT16" s="13">
        <v>0</v>
      </c>
      <c r="AU16" s="13">
        <v>0</v>
      </c>
      <c r="AV16" s="13">
        <v>63</v>
      </c>
      <c r="AW16" s="13">
        <v>0</v>
      </c>
      <c r="AX16" s="13">
        <v>453</v>
      </c>
      <c r="AY16" s="13">
        <v>8</v>
      </c>
      <c r="AZ16" s="13">
        <v>1413</v>
      </c>
      <c r="BA16" s="13">
        <v>153</v>
      </c>
      <c r="BB16" s="13">
        <v>172</v>
      </c>
      <c r="BC16" s="13">
        <v>932</v>
      </c>
      <c r="BD16" s="13">
        <v>0</v>
      </c>
      <c r="BE16" s="13">
        <v>239</v>
      </c>
      <c r="BF16" s="13">
        <v>4</v>
      </c>
      <c r="BG16" s="13">
        <v>83</v>
      </c>
      <c r="BH16" s="13">
        <v>192</v>
      </c>
      <c r="BI16" s="13">
        <v>1402</v>
      </c>
      <c r="BJ16" s="13">
        <v>78</v>
      </c>
      <c r="BK16" s="13">
        <v>45</v>
      </c>
      <c r="BL16" s="13">
        <v>3</v>
      </c>
      <c r="BM16" s="13">
        <v>62</v>
      </c>
      <c r="BN16" s="13">
        <v>110</v>
      </c>
      <c r="BO16" s="13">
        <v>3</v>
      </c>
      <c r="BP16" s="13">
        <v>0</v>
      </c>
      <c r="BQ16" s="13">
        <v>6</v>
      </c>
      <c r="BR16" s="13">
        <v>28</v>
      </c>
      <c r="BS16" s="13">
        <v>0</v>
      </c>
      <c r="BT16" s="13">
        <v>195</v>
      </c>
      <c r="BU16" s="13">
        <v>64</v>
      </c>
      <c r="BV16" s="13">
        <v>24</v>
      </c>
      <c r="BW16" s="13">
        <v>815</v>
      </c>
      <c r="BX16" s="13">
        <v>7</v>
      </c>
      <c r="BY16" s="13">
        <v>217</v>
      </c>
      <c r="BZ16" s="13">
        <v>33</v>
      </c>
      <c r="CA16" s="13">
        <v>24</v>
      </c>
      <c r="CB16" s="13">
        <v>103</v>
      </c>
      <c r="CC16" s="13">
        <v>0</v>
      </c>
      <c r="CD16" s="13">
        <v>50</v>
      </c>
      <c r="CE16" s="13">
        <v>385</v>
      </c>
      <c r="CF16" s="13">
        <v>688</v>
      </c>
      <c r="CG16" s="13">
        <v>239</v>
      </c>
      <c r="CH16" s="13">
        <v>4</v>
      </c>
      <c r="CI16" s="13">
        <v>117</v>
      </c>
      <c r="CJ16" s="13">
        <v>61</v>
      </c>
      <c r="CK16" s="13">
        <v>370</v>
      </c>
      <c r="CL16" s="13">
        <v>679</v>
      </c>
      <c r="CM16" s="13">
        <v>220</v>
      </c>
      <c r="CN16" s="13">
        <v>114</v>
      </c>
      <c r="CO16" s="13">
        <v>0</v>
      </c>
    </row>
    <row r="17" spans="1:93">
      <c r="A17" s="13" t="s">
        <v>954</v>
      </c>
      <c r="B17" s="329" t="s">
        <v>955</v>
      </c>
      <c r="C17" s="13">
        <v>8</v>
      </c>
      <c r="D17" s="13">
        <v>1</v>
      </c>
      <c r="E17" s="13">
        <v>0.5</v>
      </c>
      <c r="F17" s="13">
        <v>3</v>
      </c>
      <c r="G17" s="13">
        <v>3</v>
      </c>
      <c r="H17" s="13">
        <v>2</v>
      </c>
      <c r="I17" s="13">
        <v>3</v>
      </c>
      <c r="J17" s="13">
        <v>3</v>
      </c>
      <c r="K17" s="13">
        <v>2</v>
      </c>
      <c r="L17" s="13">
        <v>8208</v>
      </c>
      <c r="M17" s="13">
        <v>735</v>
      </c>
      <c r="N17" s="330">
        <f t="shared" si="0"/>
        <v>8.9546783625731E-2</v>
      </c>
      <c r="O17" s="13">
        <v>14</v>
      </c>
      <c r="P17" s="13">
        <v>5</v>
      </c>
      <c r="Q17" s="13">
        <v>12</v>
      </c>
      <c r="R17" s="13">
        <v>12</v>
      </c>
      <c r="S17" s="13">
        <v>15</v>
      </c>
      <c r="T17" s="13">
        <v>2</v>
      </c>
      <c r="U17" s="13">
        <v>5</v>
      </c>
      <c r="V17" s="13">
        <v>24</v>
      </c>
      <c r="W17" s="13">
        <v>0</v>
      </c>
      <c r="X17" s="13">
        <v>0</v>
      </c>
      <c r="Y17" s="13">
        <v>8</v>
      </c>
      <c r="Z17" s="13">
        <v>20</v>
      </c>
      <c r="AA17" s="13">
        <v>1</v>
      </c>
      <c r="AB17" s="13">
        <v>0</v>
      </c>
      <c r="AC17" s="13">
        <v>0</v>
      </c>
      <c r="AD17" s="13">
        <v>0</v>
      </c>
      <c r="AE17" s="13">
        <v>0</v>
      </c>
      <c r="AF17" s="13">
        <v>0</v>
      </c>
      <c r="AG17" s="13">
        <v>0</v>
      </c>
      <c r="AH17" s="13">
        <v>25</v>
      </c>
      <c r="AI17" s="13">
        <v>8</v>
      </c>
      <c r="AJ17" s="13">
        <v>60</v>
      </c>
      <c r="AK17" s="13">
        <v>0</v>
      </c>
      <c r="AL17" s="13">
        <v>1</v>
      </c>
      <c r="AM17" s="13">
        <v>8</v>
      </c>
      <c r="AN17" s="13">
        <v>27</v>
      </c>
      <c r="AO17" s="13">
        <v>6</v>
      </c>
      <c r="AP17" s="13">
        <v>68</v>
      </c>
      <c r="AQ17" s="13">
        <v>0</v>
      </c>
      <c r="AR17" s="13">
        <v>0</v>
      </c>
      <c r="AS17" s="13">
        <v>0</v>
      </c>
      <c r="AT17" s="13">
        <v>0</v>
      </c>
      <c r="AU17" s="13">
        <v>0</v>
      </c>
      <c r="AV17" s="13">
        <v>0</v>
      </c>
      <c r="AW17" s="13">
        <v>0</v>
      </c>
      <c r="AX17" s="13">
        <v>57</v>
      </c>
      <c r="AY17" s="13">
        <v>0</v>
      </c>
      <c r="AZ17" s="13">
        <v>140</v>
      </c>
      <c r="BA17" s="13">
        <v>103</v>
      </c>
      <c r="BB17" s="13">
        <v>56</v>
      </c>
      <c r="BC17" s="13">
        <v>0</v>
      </c>
      <c r="BD17" s="13">
        <v>35</v>
      </c>
      <c r="BE17" s="13">
        <v>0</v>
      </c>
      <c r="BF17" s="13">
        <v>8</v>
      </c>
      <c r="BG17" s="13">
        <v>16</v>
      </c>
      <c r="BH17" s="13">
        <v>0</v>
      </c>
      <c r="BI17" s="13">
        <v>269</v>
      </c>
      <c r="BJ17" s="13">
        <v>0</v>
      </c>
      <c r="BK17" s="13">
        <v>14</v>
      </c>
      <c r="BL17" s="13">
        <v>0</v>
      </c>
      <c r="BM17" s="13">
        <v>13</v>
      </c>
      <c r="BN17" s="13">
        <v>0</v>
      </c>
      <c r="BO17" s="13">
        <v>167</v>
      </c>
      <c r="BP17" s="13">
        <v>0</v>
      </c>
      <c r="BQ17" s="13">
        <v>0</v>
      </c>
      <c r="BR17" s="13">
        <v>0</v>
      </c>
      <c r="BS17" s="13">
        <v>0</v>
      </c>
      <c r="BT17" s="13">
        <v>7</v>
      </c>
      <c r="BU17" s="13">
        <v>0</v>
      </c>
      <c r="BV17" s="13">
        <v>5</v>
      </c>
      <c r="BW17" s="13">
        <v>76</v>
      </c>
      <c r="BX17" s="13">
        <v>0</v>
      </c>
      <c r="BY17" s="13">
        <v>14</v>
      </c>
      <c r="BZ17" s="13">
        <v>12</v>
      </c>
      <c r="CA17" s="13">
        <v>9</v>
      </c>
      <c r="CB17" s="13">
        <v>29</v>
      </c>
      <c r="CC17" s="13">
        <v>0</v>
      </c>
      <c r="CD17" s="13">
        <v>11</v>
      </c>
      <c r="CE17" s="13">
        <v>65</v>
      </c>
      <c r="CF17" s="13">
        <v>173</v>
      </c>
      <c r="CG17" s="13">
        <v>54</v>
      </c>
      <c r="CH17" s="13">
        <v>0</v>
      </c>
      <c r="CI17" s="13">
        <v>1</v>
      </c>
      <c r="CJ17" s="13">
        <v>0</v>
      </c>
      <c r="CK17" s="13">
        <v>29</v>
      </c>
      <c r="CL17" s="13">
        <v>199</v>
      </c>
      <c r="CM17" s="13">
        <v>49</v>
      </c>
      <c r="CN17" s="13">
        <v>2</v>
      </c>
      <c r="CO17" s="13">
        <v>0</v>
      </c>
    </row>
    <row r="18" spans="1:93">
      <c r="A18" s="13" t="s">
        <v>956</v>
      </c>
      <c r="B18" s="329" t="s">
        <v>957</v>
      </c>
      <c r="C18" s="13">
        <v>12</v>
      </c>
      <c r="D18" s="13">
        <v>0</v>
      </c>
      <c r="E18" s="13">
        <v>0</v>
      </c>
      <c r="F18" s="13">
        <v>7</v>
      </c>
      <c r="G18" s="13">
        <v>5</v>
      </c>
      <c r="H18" s="13">
        <v>2</v>
      </c>
      <c r="I18" s="13">
        <v>7</v>
      </c>
      <c r="J18" s="13">
        <v>5</v>
      </c>
      <c r="K18" s="13">
        <v>2</v>
      </c>
      <c r="L18" s="131">
        <v>8239</v>
      </c>
      <c r="M18" s="131">
        <v>1349</v>
      </c>
      <c r="N18" s="331">
        <f t="shared" si="0"/>
        <v>0.16373346279888337</v>
      </c>
      <c r="O18" s="13">
        <v>1</v>
      </c>
      <c r="P18" s="13">
        <v>3</v>
      </c>
      <c r="Q18" s="13">
        <v>41</v>
      </c>
      <c r="R18" s="13">
        <v>9</v>
      </c>
      <c r="S18" s="13">
        <v>24</v>
      </c>
      <c r="T18" s="13">
        <v>2</v>
      </c>
      <c r="U18" s="13">
        <v>9</v>
      </c>
      <c r="V18" s="13">
        <v>71</v>
      </c>
      <c r="W18" s="13">
        <v>0</v>
      </c>
      <c r="X18" s="13">
        <v>2</v>
      </c>
      <c r="Y18" s="13">
        <v>11</v>
      </c>
      <c r="Z18" s="13">
        <v>37</v>
      </c>
      <c r="AA18" s="13">
        <v>0</v>
      </c>
      <c r="AB18" s="13">
        <v>0</v>
      </c>
      <c r="AC18" s="13">
        <v>0</v>
      </c>
      <c r="AD18" s="13">
        <v>0</v>
      </c>
      <c r="AE18" s="13">
        <v>0</v>
      </c>
      <c r="AF18" s="13">
        <v>0</v>
      </c>
      <c r="AG18" s="13">
        <v>0</v>
      </c>
      <c r="AH18" s="13">
        <v>22</v>
      </c>
      <c r="AI18" s="13">
        <v>10</v>
      </c>
      <c r="AJ18" s="13">
        <v>126</v>
      </c>
      <c r="AK18" s="13">
        <v>0</v>
      </c>
      <c r="AL18" s="13">
        <v>0</v>
      </c>
      <c r="AM18" s="13">
        <v>8</v>
      </c>
      <c r="AN18" s="13">
        <v>77</v>
      </c>
      <c r="AO18" s="13">
        <v>120</v>
      </c>
      <c r="AP18" s="13">
        <v>112</v>
      </c>
      <c r="AQ18" s="13">
        <v>0</v>
      </c>
      <c r="AR18" s="13">
        <v>6</v>
      </c>
      <c r="AS18" s="13">
        <v>0</v>
      </c>
      <c r="AT18" s="13">
        <v>0</v>
      </c>
      <c r="AU18" s="13">
        <v>0</v>
      </c>
      <c r="AV18" s="13">
        <v>0</v>
      </c>
      <c r="AW18" s="13">
        <v>0</v>
      </c>
      <c r="AX18" s="13">
        <v>127</v>
      </c>
      <c r="AY18" s="13">
        <v>67</v>
      </c>
      <c r="AZ18" s="13">
        <v>168</v>
      </c>
      <c r="BA18" s="13">
        <v>110</v>
      </c>
      <c r="BB18" s="13">
        <v>312</v>
      </c>
      <c r="BC18" s="13">
        <v>29</v>
      </c>
      <c r="BD18" s="13">
        <v>0</v>
      </c>
      <c r="BE18" s="13">
        <v>130</v>
      </c>
      <c r="BF18" s="13">
        <v>6</v>
      </c>
      <c r="BG18" s="13">
        <v>0</v>
      </c>
      <c r="BH18" s="13">
        <v>26</v>
      </c>
      <c r="BI18" s="13">
        <v>0</v>
      </c>
      <c r="BJ18" s="13">
        <v>0</v>
      </c>
      <c r="BK18" s="13">
        <v>10</v>
      </c>
      <c r="BL18" s="13">
        <v>1</v>
      </c>
      <c r="BM18" s="13">
        <v>219</v>
      </c>
      <c r="BN18" s="13">
        <v>0</v>
      </c>
      <c r="BO18" s="13">
        <v>0</v>
      </c>
      <c r="BP18" s="13">
        <v>0</v>
      </c>
      <c r="BQ18" s="13">
        <v>0</v>
      </c>
      <c r="BR18" s="13">
        <v>0</v>
      </c>
      <c r="BS18" s="13">
        <v>0</v>
      </c>
      <c r="BT18" s="13">
        <v>160</v>
      </c>
      <c r="BU18" s="13">
        <v>0</v>
      </c>
      <c r="BV18" s="13">
        <v>20</v>
      </c>
      <c r="BW18" s="13">
        <v>2681</v>
      </c>
      <c r="BX18" s="13">
        <v>0</v>
      </c>
      <c r="BY18" s="13">
        <v>60</v>
      </c>
      <c r="BZ18" s="13">
        <v>10</v>
      </c>
      <c r="CA18" s="13">
        <v>8</v>
      </c>
      <c r="CB18" s="13">
        <v>303</v>
      </c>
      <c r="CC18" s="13">
        <v>0</v>
      </c>
      <c r="CD18" s="13">
        <v>20</v>
      </c>
      <c r="CE18" s="13">
        <v>141</v>
      </c>
      <c r="CF18" s="13">
        <v>804</v>
      </c>
      <c r="CG18" s="13">
        <v>192</v>
      </c>
      <c r="CH18" s="13">
        <v>0</v>
      </c>
      <c r="CI18" s="13">
        <v>14</v>
      </c>
      <c r="CJ18" s="13">
        <v>13</v>
      </c>
      <c r="CK18" s="13">
        <v>174</v>
      </c>
      <c r="CL18" s="13">
        <v>932</v>
      </c>
      <c r="CM18" s="13">
        <v>159</v>
      </c>
      <c r="CN18" s="13">
        <v>7</v>
      </c>
      <c r="CO18" s="13">
        <v>0</v>
      </c>
    </row>
    <row r="19" spans="1:93">
      <c r="A19" s="13" t="s">
        <v>958</v>
      </c>
      <c r="B19" s="329" t="s">
        <v>959</v>
      </c>
      <c r="C19" s="13">
        <v>15</v>
      </c>
      <c r="D19" s="13">
        <v>0</v>
      </c>
      <c r="E19" s="13">
        <v>0</v>
      </c>
      <c r="F19" s="13">
        <v>6</v>
      </c>
      <c r="G19" s="13">
        <v>4</v>
      </c>
      <c r="H19" s="13">
        <v>5</v>
      </c>
      <c r="I19" s="13">
        <v>6</v>
      </c>
      <c r="J19" s="13">
        <v>4</v>
      </c>
      <c r="K19" s="13">
        <v>5</v>
      </c>
      <c r="L19" s="13">
        <v>11330</v>
      </c>
      <c r="M19" s="13">
        <v>1254</v>
      </c>
      <c r="N19" s="330">
        <f t="shared" si="0"/>
        <v>0.11067961165048544</v>
      </c>
      <c r="O19" s="13">
        <v>3</v>
      </c>
      <c r="P19" s="13">
        <v>5</v>
      </c>
      <c r="Q19" s="13">
        <v>13</v>
      </c>
      <c r="R19" s="13">
        <v>2</v>
      </c>
      <c r="S19" s="13">
        <v>14</v>
      </c>
      <c r="T19" s="13">
        <v>5</v>
      </c>
      <c r="U19" s="13">
        <v>3</v>
      </c>
      <c r="V19" s="13">
        <v>46</v>
      </c>
      <c r="W19" s="13">
        <v>2</v>
      </c>
      <c r="X19" s="13">
        <v>1</v>
      </c>
      <c r="Y19" s="13">
        <v>11</v>
      </c>
      <c r="Z19" s="13">
        <v>35</v>
      </c>
      <c r="AA19" s="13">
        <v>0</v>
      </c>
      <c r="AB19" s="13">
        <v>0</v>
      </c>
      <c r="AC19" s="13">
        <v>0</v>
      </c>
      <c r="AD19" s="13">
        <v>0</v>
      </c>
      <c r="AE19" s="13">
        <v>0</v>
      </c>
      <c r="AF19" s="13">
        <v>0</v>
      </c>
      <c r="AG19" s="13">
        <v>0</v>
      </c>
      <c r="AH19" s="13">
        <v>7</v>
      </c>
      <c r="AI19" s="13">
        <v>14</v>
      </c>
      <c r="AJ19" s="13">
        <v>59</v>
      </c>
      <c r="AK19" s="13">
        <v>24</v>
      </c>
      <c r="AL19" s="13">
        <v>1</v>
      </c>
      <c r="AM19" s="13">
        <v>16</v>
      </c>
      <c r="AN19" s="13">
        <v>83</v>
      </c>
      <c r="AO19" s="13">
        <v>97</v>
      </c>
      <c r="AP19" s="13">
        <v>95</v>
      </c>
      <c r="AQ19" s="13">
        <v>0</v>
      </c>
      <c r="AR19" s="13">
        <v>1</v>
      </c>
      <c r="AS19" s="13">
        <v>0</v>
      </c>
      <c r="AT19" s="13">
        <v>0</v>
      </c>
      <c r="AU19" s="13">
        <v>0</v>
      </c>
      <c r="AV19" s="13">
        <v>0</v>
      </c>
      <c r="AW19" s="13">
        <v>0</v>
      </c>
      <c r="AX19" s="13">
        <v>333</v>
      </c>
      <c r="AY19" s="13">
        <v>0</v>
      </c>
      <c r="AZ19" s="13">
        <v>234</v>
      </c>
      <c r="BA19" s="13">
        <v>22</v>
      </c>
      <c r="BB19" s="13">
        <v>1</v>
      </c>
      <c r="BC19" s="13">
        <v>202</v>
      </c>
      <c r="BD19" s="13">
        <v>227</v>
      </c>
      <c r="BE19" s="13">
        <v>94</v>
      </c>
      <c r="BF19" s="13">
        <v>9</v>
      </c>
      <c r="BG19" s="13">
        <v>12</v>
      </c>
      <c r="BH19" s="13">
        <v>14</v>
      </c>
      <c r="BI19" s="13">
        <v>177</v>
      </c>
      <c r="BJ19" s="13">
        <v>3</v>
      </c>
      <c r="BK19" s="13">
        <v>0</v>
      </c>
      <c r="BL19" s="13">
        <v>0</v>
      </c>
      <c r="BM19" s="13">
        <v>15</v>
      </c>
      <c r="BN19" s="13">
        <v>0</v>
      </c>
      <c r="BO19" s="13">
        <v>0</v>
      </c>
      <c r="BP19" s="13">
        <v>0</v>
      </c>
      <c r="BQ19" s="13">
        <v>0</v>
      </c>
      <c r="BR19" s="13">
        <v>397</v>
      </c>
      <c r="BS19" s="13">
        <v>0</v>
      </c>
      <c r="BT19" s="13">
        <v>73</v>
      </c>
      <c r="BU19" s="13">
        <v>19</v>
      </c>
      <c r="BV19" s="13">
        <v>4</v>
      </c>
      <c r="BW19" s="13">
        <v>0</v>
      </c>
      <c r="BX19" s="13">
        <v>0</v>
      </c>
      <c r="BY19" s="13">
        <v>5</v>
      </c>
      <c r="BZ19" s="13">
        <v>14</v>
      </c>
      <c r="CA19" s="13">
        <v>0</v>
      </c>
      <c r="CB19" s="13">
        <v>0</v>
      </c>
      <c r="CC19" s="13">
        <v>0</v>
      </c>
      <c r="CD19" s="13">
        <v>13</v>
      </c>
      <c r="CE19" s="13">
        <v>128</v>
      </c>
      <c r="CF19" s="13">
        <v>335</v>
      </c>
      <c r="CG19" s="13">
        <v>89</v>
      </c>
      <c r="CH19" s="13">
        <v>0</v>
      </c>
      <c r="CI19" s="13">
        <v>44</v>
      </c>
      <c r="CJ19" s="13">
        <v>3</v>
      </c>
      <c r="CK19" s="13">
        <v>98</v>
      </c>
      <c r="CL19" s="13">
        <v>350</v>
      </c>
      <c r="CM19" s="13">
        <v>104</v>
      </c>
      <c r="CN19" s="13">
        <v>41</v>
      </c>
      <c r="CO19" s="13">
        <v>0</v>
      </c>
    </row>
    <row r="20" spans="1:93">
      <c r="A20" s="13" t="s">
        <v>960</v>
      </c>
      <c r="B20" s="329" t="s">
        <v>961</v>
      </c>
      <c r="C20" s="13">
        <v>11</v>
      </c>
      <c r="D20" s="13">
        <v>6</v>
      </c>
      <c r="E20" s="13">
        <v>2.35</v>
      </c>
      <c r="F20" s="13">
        <v>5</v>
      </c>
      <c r="G20" s="13">
        <v>5</v>
      </c>
      <c r="H20" s="13">
        <v>5</v>
      </c>
      <c r="I20" s="13">
        <v>5</v>
      </c>
      <c r="J20" s="13">
        <v>5</v>
      </c>
      <c r="K20" s="13">
        <v>5</v>
      </c>
      <c r="L20" s="13">
        <v>12251</v>
      </c>
      <c r="M20" s="13">
        <v>1154</v>
      </c>
      <c r="N20" s="330">
        <f t="shared" si="0"/>
        <v>9.4196392131254594E-2</v>
      </c>
      <c r="O20" s="13">
        <v>6</v>
      </c>
      <c r="P20" s="13">
        <v>3</v>
      </c>
      <c r="Q20" s="13">
        <v>33</v>
      </c>
      <c r="R20" s="13">
        <v>19</v>
      </c>
      <c r="S20" s="13">
        <v>16</v>
      </c>
      <c r="T20" s="13">
        <v>0</v>
      </c>
      <c r="U20" s="13">
        <v>4</v>
      </c>
      <c r="V20" s="13">
        <v>16</v>
      </c>
      <c r="W20" s="13">
        <v>0</v>
      </c>
      <c r="X20" s="13">
        <v>2</v>
      </c>
      <c r="Y20" s="13">
        <v>7</v>
      </c>
      <c r="Z20" s="13">
        <v>35</v>
      </c>
      <c r="AA20" s="13">
        <v>0</v>
      </c>
      <c r="AB20" s="13">
        <v>0</v>
      </c>
      <c r="AC20" s="13">
        <v>0</v>
      </c>
      <c r="AD20" s="13">
        <v>0</v>
      </c>
      <c r="AE20" s="13">
        <v>0</v>
      </c>
      <c r="AF20" s="13">
        <v>0</v>
      </c>
      <c r="AG20" s="13">
        <v>0</v>
      </c>
      <c r="AH20" s="13">
        <v>24</v>
      </c>
      <c r="AI20" s="13">
        <v>12</v>
      </c>
      <c r="AJ20" s="13">
        <v>79</v>
      </c>
      <c r="AK20" s="13">
        <v>2</v>
      </c>
      <c r="AL20" s="13">
        <v>0</v>
      </c>
      <c r="AM20" s="13">
        <v>13</v>
      </c>
      <c r="AN20" s="13">
        <v>56</v>
      </c>
      <c r="AO20" s="13">
        <v>19</v>
      </c>
      <c r="AP20" s="13">
        <v>21</v>
      </c>
      <c r="AQ20" s="13">
        <v>2</v>
      </c>
      <c r="AR20" s="13">
        <v>0</v>
      </c>
      <c r="AS20" s="13">
        <v>0</v>
      </c>
      <c r="AT20" s="13">
        <v>0</v>
      </c>
      <c r="AU20" s="13">
        <v>0</v>
      </c>
      <c r="AV20" s="13">
        <v>0</v>
      </c>
      <c r="AW20" s="13">
        <v>0</v>
      </c>
      <c r="AX20" s="13">
        <v>341</v>
      </c>
      <c r="AY20" s="13">
        <v>0</v>
      </c>
      <c r="AZ20" s="13">
        <v>260</v>
      </c>
      <c r="BA20" s="13">
        <v>384</v>
      </c>
      <c r="BB20" s="13">
        <v>0</v>
      </c>
      <c r="BC20" s="13">
        <v>52</v>
      </c>
      <c r="BD20" s="13">
        <v>384</v>
      </c>
      <c r="BE20" s="13">
        <v>119</v>
      </c>
      <c r="BF20" s="13">
        <v>39</v>
      </c>
      <c r="BG20" s="13">
        <v>0</v>
      </c>
      <c r="BH20" s="13">
        <v>14</v>
      </c>
      <c r="BI20" s="13">
        <v>1104</v>
      </c>
      <c r="BJ20" s="13">
        <v>23</v>
      </c>
      <c r="BK20" s="13">
        <v>0</v>
      </c>
      <c r="BL20" s="13">
        <v>0</v>
      </c>
      <c r="BM20" s="13">
        <v>0</v>
      </c>
      <c r="BN20" s="13">
        <v>0</v>
      </c>
      <c r="BO20" s="13">
        <v>0</v>
      </c>
      <c r="BP20" s="13">
        <v>0</v>
      </c>
      <c r="BQ20" s="13">
        <v>0</v>
      </c>
      <c r="BR20" s="13">
        <v>0</v>
      </c>
      <c r="BS20" s="13">
        <v>0</v>
      </c>
      <c r="BT20" s="13">
        <v>13</v>
      </c>
      <c r="BU20" s="13">
        <v>0</v>
      </c>
      <c r="BV20" s="13">
        <v>276</v>
      </c>
      <c r="BW20" s="13">
        <v>0</v>
      </c>
      <c r="BX20" s="13">
        <v>0</v>
      </c>
      <c r="BY20" s="13">
        <v>107</v>
      </c>
      <c r="BZ20" s="13">
        <v>75</v>
      </c>
      <c r="CA20" s="13">
        <v>113</v>
      </c>
      <c r="CB20" s="13">
        <v>0</v>
      </c>
      <c r="CC20" s="13">
        <v>0</v>
      </c>
      <c r="CD20" s="13">
        <v>24</v>
      </c>
      <c r="CE20" s="13">
        <v>143</v>
      </c>
      <c r="CF20" s="13">
        <v>290</v>
      </c>
      <c r="CG20" s="13">
        <v>92</v>
      </c>
      <c r="CH20" s="13">
        <v>1</v>
      </c>
      <c r="CI20" s="13">
        <v>32</v>
      </c>
      <c r="CJ20" s="13">
        <v>9</v>
      </c>
      <c r="CK20" s="13">
        <v>111</v>
      </c>
      <c r="CL20" s="13">
        <v>197</v>
      </c>
      <c r="CM20" s="13">
        <v>60</v>
      </c>
      <c r="CN20" s="13">
        <v>23</v>
      </c>
      <c r="CO20" s="13">
        <v>5</v>
      </c>
    </row>
    <row r="21" spans="1:93">
      <c r="A21" s="13" t="s">
        <v>962</v>
      </c>
      <c r="B21" s="329" t="s">
        <v>963</v>
      </c>
      <c r="C21" s="13">
        <v>17</v>
      </c>
      <c r="D21" s="13">
        <v>0</v>
      </c>
      <c r="E21" s="13">
        <v>0</v>
      </c>
      <c r="F21" s="13">
        <v>7</v>
      </c>
      <c r="G21" s="13">
        <v>7</v>
      </c>
      <c r="H21" s="13">
        <v>2</v>
      </c>
      <c r="I21" s="13">
        <v>7</v>
      </c>
      <c r="J21" s="13">
        <v>7</v>
      </c>
      <c r="K21" s="13">
        <v>2</v>
      </c>
      <c r="L21" s="131">
        <v>24865</v>
      </c>
      <c r="M21" s="131">
        <v>1356</v>
      </c>
      <c r="N21" s="331">
        <f t="shared" si="0"/>
        <v>5.4534486225618337E-2</v>
      </c>
      <c r="O21" s="13">
        <v>17</v>
      </c>
      <c r="P21" s="13">
        <v>2</v>
      </c>
      <c r="Q21" s="13">
        <v>30</v>
      </c>
      <c r="R21" s="13">
        <v>4</v>
      </c>
      <c r="S21" s="13">
        <v>31</v>
      </c>
      <c r="T21" s="13">
        <v>11</v>
      </c>
      <c r="U21" s="13">
        <v>3</v>
      </c>
      <c r="V21" s="13">
        <v>72</v>
      </c>
      <c r="W21" s="13">
        <v>0</v>
      </c>
      <c r="X21" s="13">
        <v>2</v>
      </c>
      <c r="Y21" s="13">
        <v>14</v>
      </c>
      <c r="Z21" s="13">
        <v>84</v>
      </c>
      <c r="AA21" s="13">
        <v>0</v>
      </c>
      <c r="AB21" s="13">
        <v>0</v>
      </c>
      <c r="AC21" s="13">
        <v>0</v>
      </c>
      <c r="AD21" s="13">
        <v>0</v>
      </c>
      <c r="AE21" s="13">
        <v>0</v>
      </c>
      <c r="AF21" s="13">
        <v>0</v>
      </c>
      <c r="AG21" s="13">
        <v>0</v>
      </c>
      <c r="AH21" s="13">
        <v>35</v>
      </c>
      <c r="AI21" s="13">
        <v>36</v>
      </c>
      <c r="AJ21" s="13">
        <v>145</v>
      </c>
      <c r="AK21" s="13">
        <v>2</v>
      </c>
      <c r="AL21" s="13">
        <v>0</v>
      </c>
      <c r="AM21" s="13">
        <v>72</v>
      </c>
      <c r="AN21" s="13">
        <v>323</v>
      </c>
      <c r="AO21" s="13">
        <v>102</v>
      </c>
      <c r="AP21" s="13">
        <v>118</v>
      </c>
      <c r="AQ21" s="13">
        <v>7</v>
      </c>
      <c r="AR21" s="13">
        <v>3</v>
      </c>
      <c r="AS21" s="13">
        <v>0</v>
      </c>
      <c r="AT21" s="13">
        <v>0</v>
      </c>
      <c r="AU21" s="13">
        <v>0</v>
      </c>
      <c r="AV21" s="13">
        <v>0</v>
      </c>
      <c r="AW21" s="13">
        <v>0</v>
      </c>
      <c r="AX21" s="13">
        <v>122</v>
      </c>
      <c r="AY21" s="13">
        <v>0</v>
      </c>
      <c r="AZ21" s="13">
        <v>0</v>
      </c>
      <c r="BA21" s="13">
        <v>646</v>
      </c>
      <c r="BB21" s="13">
        <v>68</v>
      </c>
      <c r="BC21" s="13">
        <v>134</v>
      </c>
      <c r="BD21" s="13">
        <v>0</v>
      </c>
      <c r="BE21" s="13">
        <v>46</v>
      </c>
      <c r="BF21" s="13">
        <v>6</v>
      </c>
      <c r="BG21" s="13">
        <v>22</v>
      </c>
      <c r="BH21" s="13">
        <v>90</v>
      </c>
      <c r="BI21" s="13">
        <v>22</v>
      </c>
      <c r="BJ21" s="13">
        <v>85</v>
      </c>
      <c r="BK21" s="13">
        <v>0</v>
      </c>
      <c r="BL21" s="13">
        <v>0</v>
      </c>
      <c r="BM21" s="13">
        <v>15</v>
      </c>
      <c r="BN21" s="13">
        <v>0</v>
      </c>
      <c r="BO21" s="13">
        <v>0</v>
      </c>
      <c r="BP21" s="13">
        <v>0</v>
      </c>
      <c r="BQ21" s="13">
        <v>3</v>
      </c>
      <c r="BR21" s="13">
        <v>0</v>
      </c>
      <c r="BS21" s="13">
        <v>0</v>
      </c>
      <c r="BT21" s="13">
        <v>11</v>
      </c>
      <c r="BU21" s="13">
        <v>0</v>
      </c>
      <c r="BV21" s="13">
        <v>6</v>
      </c>
      <c r="BW21" s="13">
        <v>1405</v>
      </c>
      <c r="BX21" s="13">
        <v>0</v>
      </c>
      <c r="BY21" s="13">
        <v>0</v>
      </c>
      <c r="BZ21" s="13">
        <v>9</v>
      </c>
      <c r="CA21" s="13">
        <v>8</v>
      </c>
      <c r="CB21" s="13">
        <v>238</v>
      </c>
      <c r="CC21" s="13">
        <v>0</v>
      </c>
      <c r="CD21" s="13">
        <v>33</v>
      </c>
      <c r="CE21" s="13">
        <v>227</v>
      </c>
      <c r="CF21" s="13">
        <v>589</v>
      </c>
      <c r="CG21" s="13">
        <v>223</v>
      </c>
      <c r="CH21" s="13">
        <v>0</v>
      </c>
      <c r="CI21" s="13">
        <v>17</v>
      </c>
      <c r="CJ21" s="13">
        <v>9</v>
      </c>
      <c r="CK21" s="13">
        <v>81</v>
      </c>
      <c r="CL21" s="13">
        <v>615</v>
      </c>
      <c r="CM21" s="13">
        <v>128</v>
      </c>
      <c r="CN21" s="13">
        <v>26</v>
      </c>
      <c r="CO21" s="13">
        <v>0</v>
      </c>
    </row>
    <row r="22" spans="1:93">
      <c r="A22" s="13" t="s">
        <v>964</v>
      </c>
      <c r="B22" s="329" t="s">
        <v>965</v>
      </c>
      <c r="C22" s="13">
        <v>17</v>
      </c>
      <c r="D22" s="13">
        <v>3</v>
      </c>
      <c r="E22" s="13">
        <v>1.3</v>
      </c>
      <c r="F22" s="13">
        <v>7</v>
      </c>
      <c r="G22" s="13">
        <v>6</v>
      </c>
      <c r="H22" s="13">
        <v>4</v>
      </c>
      <c r="I22" s="13">
        <v>7</v>
      </c>
      <c r="J22" s="13">
        <v>6</v>
      </c>
      <c r="K22" s="13">
        <v>4</v>
      </c>
      <c r="L22" s="13">
        <v>14430</v>
      </c>
      <c r="M22" s="13">
        <v>1174</v>
      </c>
      <c r="N22" s="330">
        <f t="shared" si="0"/>
        <v>8.1358281358281354E-2</v>
      </c>
      <c r="O22" s="13">
        <v>7</v>
      </c>
      <c r="P22" s="13">
        <v>15</v>
      </c>
      <c r="Q22" s="13">
        <v>116</v>
      </c>
      <c r="R22" s="13">
        <v>16</v>
      </c>
      <c r="S22" s="13">
        <v>43</v>
      </c>
      <c r="T22" s="13">
        <v>19</v>
      </c>
      <c r="U22" s="13">
        <v>6</v>
      </c>
      <c r="V22" s="13">
        <v>151</v>
      </c>
      <c r="W22" s="13">
        <v>28</v>
      </c>
      <c r="X22" s="13">
        <v>5</v>
      </c>
      <c r="Y22" s="13">
        <v>31</v>
      </c>
      <c r="Z22" s="13">
        <v>59</v>
      </c>
      <c r="AA22" s="13">
        <v>1</v>
      </c>
      <c r="AB22" s="13">
        <v>1</v>
      </c>
      <c r="AC22" s="13">
        <v>5</v>
      </c>
      <c r="AD22" s="13">
        <v>0</v>
      </c>
      <c r="AE22" s="13">
        <v>0</v>
      </c>
      <c r="AF22" s="13">
        <v>0</v>
      </c>
      <c r="AG22" s="13">
        <v>0</v>
      </c>
      <c r="AH22" s="13">
        <v>57</v>
      </c>
      <c r="AI22" s="13">
        <v>23</v>
      </c>
      <c r="AJ22" s="13">
        <v>54</v>
      </c>
      <c r="AK22" s="13">
        <v>3</v>
      </c>
      <c r="AL22" s="13">
        <v>0</v>
      </c>
      <c r="AM22" s="13">
        <v>8</v>
      </c>
      <c r="AN22" s="13">
        <v>111</v>
      </c>
      <c r="AO22" s="13">
        <v>143</v>
      </c>
      <c r="AP22" s="13">
        <v>81</v>
      </c>
      <c r="AQ22" s="13">
        <v>3</v>
      </c>
      <c r="AR22" s="13">
        <v>1</v>
      </c>
      <c r="AS22" s="13">
        <v>0</v>
      </c>
      <c r="AT22" s="13">
        <v>0</v>
      </c>
      <c r="AU22" s="13">
        <v>0</v>
      </c>
      <c r="AV22" s="13">
        <v>0</v>
      </c>
      <c r="AW22" s="13">
        <v>0</v>
      </c>
      <c r="AX22" s="13">
        <v>131</v>
      </c>
      <c r="AY22" s="13">
        <v>0</v>
      </c>
      <c r="AZ22" s="13">
        <v>547</v>
      </c>
      <c r="BA22" s="13">
        <v>298</v>
      </c>
      <c r="BB22" s="13">
        <v>5</v>
      </c>
      <c r="BC22" s="13">
        <v>59</v>
      </c>
      <c r="BD22" s="13">
        <v>18</v>
      </c>
      <c r="BE22" s="13">
        <v>49</v>
      </c>
      <c r="BF22" s="13">
        <v>25</v>
      </c>
      <c r="BG22" s="13">
        <v>0</v>
      </c>
      <c r="BH22" s="13">
        <v>20</v>
      </c>
      <c r="BI22" s="13">
        <v>229</v>
      </c>
      <c r="BJ22" s="13">
        <v>7</v>
      </c>
      <c r="BK22" s="13">
        <v>16</v>
      </c>
      <c r="BL22" s="13">
        <v>2</v>
      </c>
      <c r="BM22" s="13">
        <v>0</v>
      </c>
      <c r="BN22" s="13">
        <v>0</v>
      </c>
      <c r="BO22" s="13">
        <v>0</v>
      </c>
      <c r="BP22" s="13">
        <v>0</v>
      </c>
      <c r="BQ22" s="13">
        <v>0</v>
      </c>
      <c r="BR22" s="13">
        <v>0</v>
      </c>
      <c r="BS22" s="13">
        <v>0</v>
      </c>
      <c r="BT22" s="13">
        <v>0</v>
      </c>
      <c r="BU22" s="13">
        <v>10</v>
      </c>
      <c r="BV22" s="13">
        <v>4</v>
      </c>
      <c r="BW22" s="13">
        <v>193</v>
      </c>
      <c r="BX22" s="13">
        <v>0</v>
      </c>
      <c r="BY22" s="13">
        <v>0</v>
      </c>
      <c r="BZ22" s="13">
        <v>2</v>
      </c>
      <c r="CA22" s="13">
        <v>0</v>
      </c>
      <c r="CB22" s="13">
        <v>87</v>
      </c>
      <c r="CC22" s="13">
        <v>0</v>
      </c>
      <c r="CD22" s="13">
        <v>23</v>
      </c>
      <c r="CE22" s="13">
        <v>150</v>
      </c>
      <c r="CF22" s="13">
        <v>415</v>
      </c>
      <c r="CG22" s="13">
        <v>144</v>
      </c>
      <c r="CH22" s="13">
        <v>2</v>
      </c>
      <c r="CI22" s="13">
        <v>56</v>
      </c>
      <c r="CJ22" s="13">
        <v>19</v>
      </c>
      <c r="CK22" s="13">
        <v>149</v>
      </c>
      <c r="CL22" s="13">
        <v>437</v>
      </c>
      <c r="CM22" s="13">
        <v>149</v>
      </c>
      <c r="CN22" s="13">
        <v>52</v>
      </c>
      <c r="CO22" s="13">
        <v>0</v>
      </c>
    </row>
    <row r="23" spans="1:93">
      <c r="A23" s="13" t="s">
        <v>966</v>
      </c>
      <c r="B23" s="329" t="s">
        <v>967</v>
      </c>
      <c r="C23" s="13">
        <v>31</v>
      </c>
      <c r="D23" s="13">
        <v>3</v>
      </c>
      <c r="E23" s="13">
        <v>1.75</v>
      </c>
      <c r="F23" s="13">
        <v>11</v>
      </c>
      <c r="G23" s="13">
        <v>8</v>
      </c>
      <c r="H23" s="13">
        <v>8</v>
      </c>
      <c r="I23" s="13">
        <v>11</v>
      </c>
      <c r="J23" s="13">
        <v>8</v>
      </c>
      <c r="K23" s="13">
        <v>8</v>
      </c>
      <c r="L23" s="13">
        <v>15858</v>
      </c>
      <c r="M23" s="13">
        <v>1416</v>
      </c>
      <c r="N23" s="330">
        <f t="shared" si="0"/>
        <v>8.9292470677260691E-2</v>
      </c>
      <c r="O23" s="13">
        <v>5</v>
      </c>
      <c r="P23" s="13">
        <v>0</v>
      </c>
      <c r="Q23" s="13">
        <v>11</v>
      </c>
      <c r="R23" s="13">
        <v>13</v>
      </c>
      <c r="S23" s="13">
        <v>14</v>
      </c>
      <c r="T23" s="13">
        <v>9</v>
      </c>
      <c r="U23" s="13">
        <v>5</v>
      </c>
      <c r="V23" s="13">
        <v>77</v>
      </c>
      <c r="W23" s="13">
        <v>1</v>
      </c>
      <c r="X23" s="13">
        <v>1</v>
      </c>
      <c r="Y23" s="13">
        <v>24</v>
      </c>
      <c r="Z23" s="13">
        <v>85</v>
      </c>
      <c r="AA23" s="13">
        <v>0</v>
      </c>
      <c r="AB23" s="13">
        <v>1</v>
      </c>
      <c r="AC23" s="13">
        <v>1</v>
      </c>
      <c r="AD23" s="13">
        <v>0</v>
      </c>
      <c r="AE23" s="13">
        <v>0</v>
      </c>
      <c r="AF23" s="13">
        <v>0</v>
      </c>
      <c r="AG23" s="13">
        <v>0</v>
      </c>
      <c r="AH23" s="13">
        <v>44</v>
      </c>
      <c r="AI23" s="13">
        <v>9</v>
      </c>
      <c r="AJ23" s="13">
        <v>31</v>
      </c>
      <c r="AK23" s="13">
        <v>0</v>
      </c>
      <c r="AL23" s="13">
        <v>0</v>
      </c>
      <c r="AM23" s="13">
        <v>60</v>
      </c>
      <c r="AN23" s="13">
        <v>246</v>
      </c>
      <c r="AO23" s="13">
        <v>112</v>
      </c>
      <c r="AP23" s="13">
        <v>73</v>
      </c>
      <c r="AQ23" s="13">
        <v>0</v>
      </c>
      <c r="AR23" s="13">
        <v>4</v>
      </c>
      <c r="AS23" s="13">
        <v>0</v>
      </c>
      <c r="AT23" s="13">
        <v>0</v>
      </c>
      <c r="AU23" s="13">
        <v>0</v>
      </c>
      <c r="AV23" s="13">
        <v>0</v>
      </c>
      <c r="AW23" s="13">
        <v>0</v>
      </c>
      <c r="AX23" s="13">
        <v>215</v>
      </c>
      <c r="AY23" s="13">
        <v>0</v>
      </c>
      <c r="AZ23" s="13">
        <v>378</v>
      </c>
      <c r="BA23" s="13">
        <v>8</v>
      </c>
      <c r="BB23" s="13">
        <v>42</v>
      </c>
      <c r="BC23" s="13">
        <v>109</v>
      </c>
      <c r="BD23" s="13">
        <v>0</v>
      </c>
      <c r="BE23" s="13">
        <v>264</v>
      </c>
      <c r="BF23" s="13">
        <v>1</v>
      </c>
      <c r="BG23" s="13">
        <v>8</v>
      </c>
      <c r="BH23" s="13">
        <v>59</v>
      </c>
      <c r="BI23" s="13">
        <v>1365</v>
      </c>
      <c r="BJ23" s="13">
        <v>0</v>
      </c>
      <c r="BK23" s="13">
        <v>0</v>
      </c>
      <c r="BL23" s="13">
        <v>0</v>
      </c>
      <c r="BM23" s="13">
        <v>150</v>
      </c>
      <c r="BN23" s="13">
        <v>0</v>
      </c>
      <c r="BO23" s="13">
        <v>31</v>
      </c>
      <c r="BP23" s="13">
        <v>0</v>
      </c>
      <c r="BQ23" s="13">
        <v>0</v>
      </c>
      <c r="BR23" s="13">
        <v>0</v>
      </c>
      <c r="BS23" s="13">
        <v>0</v>
      </c>
      <c r="BT23" s="13">
        <v>79</v>
      </c>
      <c r="BU23" s="13">
        <v>16</v>
      </c>
      <c r="BV23" s="13">
        <v>19</v>
      </c>
      <c r="BW23" s="13">
        <v>3</v>
      </c>
      <c r="BX23" s="13">
        <v>0</v>
      </c>
      <c r="BY23" s="13">
        <v>14</v>
      </c>
      <c r="BZ23" s="13">
        <v>5</v>
      </c>
      <c r="CA23" s="13">
        <v>23</v>
      </c>
      <c r="CB23" s="13">
        <v>216</v>
      </c>
      <c r="CC23" s="13">
        <v>0</v>
      </c>
      <c r="CD23" s="13">
        <v>28</v>
      </c>
      <c r="CE23" s="13">
        <v>195</v>
      </c>
      <c r="CF23" s="13">
        <v>356</v>
      </c>
      <c r="CG23" s="13">
        <v>70</v>
      </c>
      <c r="CH23" s="13">
        <v>1</v>
      </c>
      <c r="CI23" s="13">
        <v>41</v>
      </c>
      <c r="CJ23" s="13">
        <v>3</v>
      </c>
      <c r="CK23" s="13">
        <v>143</v>
      </c>
      <c r="CL23" s="13">
        <v>400</v>
      </c>
      <c r="CM23" s="13">
        <v>84</v>
      </c>
      <c r="CN23" s="13">
        <v>47</v>
      </c>
      <c r="CO23" s="13">
        <v>0</v>
      </c>
    </row>
    <row r="24" spans="1:93">
      <c r="A24" s="13" t="s">
        <v>968</v>
      </c>
      <c r="B24" s="329" t="s">
        <v>969</v>
      </c>
      <c r="C24" s="13">
        <v>9</v>
      </c>
      <c r="D24" s="13">
        <v>6</v>
      </c>
      <c r="E24" s="13">
        <v>2.75</v>
      </c>
      <c r="F24" s="13">
        <v>5</v>
      </c>
      <c r="G24" s="13">
        <v>4</v>
      </c>
      <c r="H24" s="13">
        <v>2</v>
      </c>
      <c r="I24" s="13">
        <v>5</v>
      </c>
      <c r="J24" s="13">
        <v>4</v>
      </c>
      <c r="K24" s="13">
        <v>2</v>
      </c>
      <c r="L24" s="13">
        <v>8413</v>
      </c>
      <c r="M24" s="13">
        <v>971</v>
      </c>
      <c r="N24" s="330">
        <f t="shared" si="0"/>
        <v>0.11541661714014026</v>
      </c>
      <c r="O24" s="13">
        <v>6</v>
      </c>
      <c r="P24" s="13">
        <v>3</v>
      </c>
      <c r="Q24" s="13">
        <v>31</v>
      </c>
      <c r="R24" s="13">
        <v>19</v>
      </c>
      <c r="S24" s="13">
        <v>25</v>
      </c>
      <c r="T24" s="13">
        <v>4</v>
      </c>
      <c r="U24" s="13">
        <v>5</v>
      </c>
      <c r="V24" s="13">
        <v>33</v>
      </c>
      <c r="W24" s="13">
        <v>0</v>
      </c>
      <c r="X24" s="13">
        <v>1</v>
      </c>
      <c r="Y24" s="13">
        <v>13</v>
      </c>
      <c r="Z24" s="13">
        <v>29</v>
      </c>
      <c r="AA24" s="13">
        <v>1</v>
      </c>
      <c r="AB24" s="13">
        <v>0</v>
      </c>
      <c r="AC24" s="13">
        <v>0</v>
      </c>
      <c r="AD24" s="13">
        <v>0</v>
      </c>
      <c r="AE24" s="13">
        <v>0</v>
      </c>
      <c r="AF24" s="13">
        <v>0</v>
      </c>
      <c r="AG24" s="13">
        <v>0</v>
      </c>
      <c r="AH24" s="13">
        <v>83</v>
      </c>
      <c r="AI24" s="13">
        <v>29</v>
      </c>
      <c r="AJ24" s="13">
        <v>40</v>
      </c>
      <c r="AK24" s="13">
        <v>2</v>
      </c>
      <c r="AL24" s="13">
        <v>0</v>
      </c>
      <c r="AM24" s="13">
        <v>17</v>
      </c>
      <c r="AN24" s="13">
        <v>52</v>
      </c>
      <c r="AO24" s="13">
        <v>105</v>
      </c>
      <c r="AP24" s="13">
        <v>62</v>
      </c>
      <c r="AQ24" s="13">
        <v>0</v>
      </c>
      <c r="AR24" s="13">
        <v>0</v>
      </c>
      <c r="AS24" s="13">
        <v>0</v>
      </c>
      <c r="AT24" s="13">
        <v>1</v>
      </c>
      <c r="AU24" s="13">
        <v>0</v>
      </c>
      <c r="AV24" s="13">
        <v>1</v>
      </c>
      <c r="AW24" s="13">
        <v>0</v>
      </c>
      <c r="AX24" s="13">
        <v>143</v>
      </c>
      <c r="AY24" s="13">
        <v>0</v>
      </c>
      <c r="AZ24" s="13">
        <v>96</v>
      </c>
      <c r="BA24" s="13">
        <v>66</v>
      </c>
      <c r="BB24" s="13">
        <v>28</v>
      </c>
      <c r="BC24" s="13">
        <v>59</v>
      </c>
      <c r="BD24" s="13">
        <v>18</v>
      </c>
      <c r="BE24" s="13">
        <v>58</v>
      </c>
      <c r="BF24" s="13">
        <v>100</v>
      </c>
      <c r="BG24" s="13">
        <v>1</v>
      </c>
      <c r="BH24" s="13">
        <v>35</v>
      </c>
      <c r="BI24" s="13">
        <v>177</v>
      </c>
      <c r="BJ24" s="13">
        <v>4</v>
      </c>
      <c r="BK24" s="13">
        <v>0</v>
      </c>
      <c r="BL24" s="13">
        <v>0</v>
      </c>
      <c r="BM24" s="13">
        <v>9</v>
      </c>
      <c r="BN24" s="13">
        <v>0</v>
      </c>
      <c r="BO24" s="13">
        <v>0</v>
      </c>
      <c r="BP24" s="13">
        <v>0</v>
      </c>
      <c r="BQ24" s="13">
        <v>0</v>
      </c>
      <c r="BR24" s="13">
        <v>0</v>
      </c>
      <c r="BS24" s="13">
        <v>0</v>
      </c>
      <c r="BT24" s="13">
        <v>10</v>
      </c>
      <c r="BU24" s="13">
        <v>22</v>
      </c>
      <c r="BV24" s="13">
        <v>5</v>
      </c>
      <c r="BW24" s="13">
        <v>251</v>
      </c>
      <c r="BX24" s="13">
        <v>0</v>
      </c>
      <c r="BY24" s="13">
        <v>32</v>
      </c>
      <c r="BZ24" s="13">
        <v>3</v>
      </c>
      <c r="CA24" s="13">
        <v>1</v>
      </c>
      <c r="CB24" s="13">
        <v>213</v>
      </c>
      <c r="CC24" s="13">
        <v>22</v>
      </c>
      <c r="CD24" s="13">
        <v>12</v>
      </c>
      <c r="CE24" s="13">
        <v>147</v>
      </c>
      <c r="CF24" s="13">
        <v>255</v>
      </c>
      <c r="CG24" s="13">
        <v>84</v>
      </c>
      <c r="CH24" s="13">
        <v>0</v>
      </c>
      <c r="CI24" s="13">
        <v>31</v>
      </c>
      <c r="CJ24" s="13">
        <v>9</v>
      </c>
      <c r="CK24" s="13">
        <v>138</v>
      </c>
      <c r="CL24" s="13">
        <v>267</v>
      </c>
      <c r="CM24" s="13">
        <v>66</v>
      </c>
      <c r="CN24" s="13">
        <v>24</v>
      </c>
      <c r="CO24" s="13">
        <v>0</v>
      </c>
    </row>
    <row r="25" spans="1:93">
      <c r="A25" s="13" t="s">
        <v>970</v>
      </c>
      <c r="B25" s="329" t="s">
        <v>971</v>
      </c>
      <c r="C25" s="13">
        <v>8</v>
      </c>
      <c r="D25" s="13">
        <v>0</v>
      </c>
      <c r="E25" s="13">
        <v>0</v>
      </c>
      <c r="F25" s="13">
        <v>2</v>
      </c>
      <c r="G25" s="13">
        <v>3</v>
      </c>
      <c r="H25" s="13">
        <v>3</v>
      </c>
      <c r="I25" s="13">
        <v>2</v>
      </c>
      <c r="J25" s="13">
        <v>3</v>
      </c>
      <c r="K25" s="13">
        <v>3</v>
      </c>
      <c r="L25" s="13">
        <v>6448</v>
      </c>
      <c r="M25" s="13">
        <v>954</v>
      </c>
      <c r="N25" s="330">
        <f t="shared" si="0"/>
        <v>0.14795285359801488</v>
      </c>
      <c r="O25" s="13">
        <v>5</v>
      </c>
      <c r="P25" s="13">
        <v>4</v>
      </c>
      <c r="Q25" s="13">
        <v>20</v>
      </c>
      <c r="R25" s="13">
        <v>6</v>
      </c>
      <c r="S25" s="13">
        <v>12</v>
      </c>
      <c r="T25" s="13">
        <v>6</v>
      </c>
      <c r="U25" s="13">
        <v>5</v>
      </c>
      <c r="V25" s="13">
        <v>31</v>
      </c>
      <c r="W25" s="13">
        <v>3</v>
      </c>
      <c r="X25" s="13">
        <v>3</v>
      </c>
      <c r="Y25" s="13">
        <v>51</v>
      </c>
      <c r="Z25" s="13">
        <v>18</v>
      </c>
      <c r="AA25" s="13">
        <v>0</v>
      </c>
      <c r="AB25" s="13">
        <v>0</v>
      </c>
      <c r="AC25" s="13">
        <v>0</v>
      </c>
      <c r="AD25" s="13">
        <v>0</v>
      </c>
      <c r="AE25" s="13">
        <v>0</v>
      </c>
      <c r="AF25" s="13">
        <v>0</v>
      </c>
      <c r="AG25" s="13">
        <v>0</v>
      </c>
      <c r="AH25" s="13">
        <v>22</v>
      </c>
      <c r="AI25" s="13">
        <v>6</v>
      </c>
      <c r="AJ25" s="13">
        <v>114</v>
      </c>
      <c r="AK25" s="13">
        <v>0</v>
      </c>
      <c r="AL25" s="13">
        <v>0</v>
      </c>
      <c r="AM25" s="13">
        <v>12</v>
      </c>
      <c r="AN25" s="13">
        <v>161</v>
      </c>
      <c r="AO25" s="13">
        <v>46</v>
      </c>
      <c r="AP25" s="13">
        <v>68</v>
      </c>
      <c r="AQ25" s="13">
        <v>0</v>
      </c>
      <c r="AR25" s="13">
        <v>0</v>
      </c>
      <c r="AS25" s="13">
        <v>1</v>
      </c>
      <c r="AT25" s="13">
        <v>0</v>
      </c>
      <c r="AU25" s="13">
        <v>0</v>
      </c>
      <c r="AV25" s="13">
        <v>0</v>
      </c>
      <c r="AW25" s="13">
        <v>0</v>
      </c>
      <c r="AX25" s="13">
        <v>95</v>
      </c>
      <c r="AY25" s="13">
        <v>0</v>
      </c>
      <c r="AZ25" s="13">
        <v>161</v>
      </c>
      <c r="BA25" s="13">
        <v>54</v>
      </c>
      <c r="BB25" s="13">
        <v>423</v>
      </c>
      <c r="BC25" s="13">
        <v>18</v>
      </c>
      <c r="BD25" s="13">
        <v>503</v>
      </c>
      <c r="BE25" s="13">
        <v>0</v>
      </c>
      <c r="BF25" s="13">
        <v>15</v>
      </c>
      <c r="BG25" s="13">
        <v>8</v>
      </c>
      <c r="BH25" s="13">
        <v>1</v>
      </c>
      <c r="BI25" s="13">
        <v>431</v>
      </c>
      <c r="BJ25" s="13">
        <v>0</v>
      </c>
      <c r="BK25" s="13">
        <v>0</v>
      </c>
      <c r="BL25" s="13">
        <v>0</v>
      </c>
      <c r="BM25" s="13">
        <v>2</v>
      </c>
      <c r="BN25" s="13">
        <v>0</v>
      </c>
      <c r="BO25" s="13">
        <v>0</v>
      </c>
      <c r="BP25" s="13">
        <v>0</v>
      </c>
      <c r="BQ25" s="13">
        <v>0</v>
      </c>
      <c r="BR25" s="13">
        <v>0</v>
      </c>
      <c r="BS25" s="13">
        <v>0</v>
      </c>
      <c r="BT25" s="13">
        <v>0</v>
      </c>
      <c r="BU25" s="13">
        <v>1</v>
      </c>
      <c r="BV25" s="13">
        <v>153</v>
      </c>
      <c r="BW25" s="13">
        <v>0</v>
      </c>
      <c r="BX25" s="13">
        <v>0</v>
      </c>
      <c r="BY25" s="13">
        <v>594</v>
      </c>
      <c r="BZ25" s="13">
        <v>0</v>
      </c>
      <c r="CA25" s="13">
        <v>1</v>
      </c>
      <c r="CB25" s="13">
        <v>1</v>
      </c>
      <c r="CC25" s="13">
        <v>0</v>
      </c>
      <c r="CD25" s="13">
        <v>12</v>
      </c>
      <c r="CE25" s="13">
        <v>107</v>
      </c>
      <c r="CF25" s="13">
        <v>214</v>
      </c>
      <c r="CG25" s="13">
        <v>56</v>
      </c>
      <c r="CH25" s="13">
        <v>3</v>
      </c>
      <c r="CI25" s="13">
        <v>33</v>
      </c>
      <c r="CJ25" s="13">
        <v>10</v>
      </c>
      <c r="CK25" s="13">
        <v>93</v>
      </c>
      <c r="CL25" s="13">
        <v>190</v>
      </c>
      <c r="CM25" s="13">
        <v>50</v>
      </c>
      <c r="CN25" s="13">
        <v>29</v>
      </c>
      <c r="CO25" s="13">
        <v>0</v>
      </c>
    </row>
    <row r="26" spans="1:93">
      <c r="A26" s="13" t="s">
        <v>972</v>
      </c>
      <c r="B26" s="329" t="s">
        <v>973</v>
      </c>
      <c r="C26" s="13">
        <v>6</v>
      </c>
      <c r="D26" s="13">
        <v>0</v>
      </c>
      <c r="E26" s="13">
        <v>0</v>
      </c>
      <c r="F26" s="13">
        <v>2</v>
      </c>
      <c r="G26" s="13">
        <v>3</v>
      </c>
      <c r="H26" s="13">
        <v>1</v>
      </c>
      <c r="I26" s="13">
        <v>2</v>
      </c>
      <c r="J26" s="13">
        <v>3</v>
      </c>
      <c r="K26" s="13">
        <v>1</v>
      </c>
      <c r="L26" s="13">
        <v>3497</v>
      </c>
      <c r="M26" s="13">
        <v>605</v>
      </c>
      <c r="N26" s="330">
        <f t="shared" si="0"/>
        <v>0.17300543322848155</v>
      </c>
      <c r="O26" s="13">
        <v>1</v>
      </c>
      <c r="P26" s="13">
        <v>1</v>
      </c>
      <c r="Q26" s="13">
        <v>2</v>
      </c>
      <c r="R26" s="13">
        <v>2</v>
      </c>
      <c r="S26" s="13">
        <v>6</v>
      </c>
      <c r="T26" s="13">
        <v>4</v>
      </c>
      <c r="U26" s="13">
        <v>3</v>
      </c>
      <c r="V26" s="13">
        <v>30</v>
      </c>
      <c r="W26" s="13">
        <v>0</v>
      </c>
      <c r="X26" s="13">
        <v>0</v>
      </c>
      <c r="Y26" s="13">
        <v>6</v>
      </c>
      <c r="Z26" s="13">
        <v>9</v>
      </c>
      <c r="AA26" s="13">
        <v>0</v>
      </c>
      <c r="AB26" s="13">
        <v>0</v>
      </c>
      <c r="AC26" s="13">
        <v>0</v>
      </c>
      <c r="AD26" s="13">
        <v>0</v>
      </c>
      <c r="AE26" s="13">
        <v>0</v>
      </c>
      <c r="AF26" s="13">
        <v>0</v>
      </c>
      <c r="AG26" s="13">
        <v>0</v>
      </c>
      <c r="AH26" s="13">
        <v>5</v>
      </c>
      <c r="AI26" s="13">
        <v>6</v>
      </c>
      <c r="AJ26" s="13">
        <v>11</v>
      </c>
      <c r="AK26" s="13">
        <v>1</v>
      </c>
      <c r="AL26" s="13">
        <v>0</v>
      </c>
      <c r="AM26" s="13">
        <v>7</v>
      </c>
      <c r="AN26" s="13">
        <v>50</v>
      </c>
      <c r="AO26" s="13">
        <v>0</v>
      </c>
      <c r="AP26" s="13">
        <v>53</v>
      </c>
      <c r="AQ26" s="13">
        <v>0</v>
      </c>
      <c r="AR26" s="13">
        <v>0</v>
      </c>
      <c r="AS26" s="13">
        <v>77</v>
      </c>
      <c r="AT26" s="13">
        <v>2</v>
      </c>
      <c r="AU26" s="13">
        <v>0</v>
      </c>
      <c r="AV26" s="13">
        <v>0</v>
      </c>
      <c r="AW26" s="13">
        <v>0</v>
      </c>
      <c r="AX26" s="13">
        <v>33</v>
      </c>
      <c r="AY26" s="13">
        <v>0</v>
      </c>
      <c r="AZ26" s="13">
        <v>0</v>
      </c>
      <c r="BA26" s="13">
        <v>0</v>
      </c>
      <c r="BB26" s="13">
        <v>46</v>
      </c>
      <c r="BC26" s="13">
        <v>29</v>
      </c>
      <c r="BD26" s="13">
        <v>18</v>
      </c>
      <c r="BE26" s="13">
        <v>0</v>
      </c>
      <c r="BF26" s="13">
        <v>144</v>
      </c>
      <c r="BG26" s="13">
        <v>0</v>
      </c>
      <c r="BH26" s="13">
        <v>0</v>
      </c>
      <c r="BI26" s="13">
        <v>51</v>
      </c>
      <c r="BJ26" s="13">
        <v>5</v>
      </c>
      <c r="BK26" s="13">
        <v>4</v>
      </c>
      <c r="BL26" s="13">
        <v>0</v>
      </c>
      <c r="BM26" s="13">
        <v>12</v>
      </c>
      <c r="BN26" s="13">
        <v>0</v>
      </c>
      <c r="BO26" s="13">
        <v>0</v>
      </c>
      <c r="BP26" s="13">
        <v>18</v>
      </c>
      <c r="BQ26" s="13">
        <v>0</v>
      </c>
      <c r="BR26" s="13">
        <v>0</v>
      </c>
      <c r="BS26" s="13">
        <v>0</v>
      </c>
      <c r="BT26" s="13">
        <v>0</v>
      </c>
      <c r="BU26" s="13">
        <v>0</v>
      </c>
      <c r="BV26" s="13">
        <v>4</v>
      </c>
      <c r="BW26" s="13">
        <v>195</v>
      </c>
      <c r="BX26" s="13">
        <v>0</v>
      </c>
      <c r="BY26" s="13">
        <v>15</v>
      </c>
      <c r="BZ26" s="13">
        <v>2</v>
      </c>
      <c r="CA26" s="13">
        <v>0</v>
      </c>
      <c r="CB26" s="13">
        <v>39</v>
      </c>
      <c r="CC26" s="13">
        <v>0</v>
      </c>
      <c r="CD26" s="13">
        <v>2</v>
      </c>
      <c r="CE26" s="13">
        <v>58</v>
      </c>
      <c r="CF26" s="13">
        <v>169</v>
      </c>
      <c r="CG26" s="13">
        <v>26</v>
      </c>
      <c r="CH26" s="13">
        <v>0</v>
      </c>
      <c r="CI26" s="13">
        <v>14</v>
      </c>
      <c r="CJ26" s="13">
        <v>2</v>
      </c>
      <c r="CK26" s="13">
        <v>49</v>
      </c>
      <c r="CL26" s="13">
        <v>185</v>
      </c>
      <c r="CM26" s="13">
        <v>148</v>
      </c>
      <c r="CN26" s="13">
        <v>13</v>
      </c>
      <c r="CO26" s="13">
        <v>0</v>
      </c>
    </row>
    <row r="27" spans="1:93">
      <c r="A27" s="13" t="s">
        <v>974</v>
      </c>
      <c r="B27" s="25" t="s">
        <v>45</v>
      </c>
      <c r="C27" s="13">
        <v>10</v>
      </c>
      <c r="D27" s="13">
        <v>11</v>
      </c>
      <c r="E27" s="13">
        <v>6.26</v>
      </c>
      <c r="F27" s="13">
        <v>6</v>
      </c>
      <c r="G27" s="13">
        <v>7</v>
      </c>
      <c r="H27" s="13">
        <v>6</v>
      </c>
      <c r="I27" s="13">
        <v>6</v>
      </c>
      <c r="J27" s="13">
        <v>7</v>
      </c>
      <c r="K27" s="13">
        <v>6</v>
      </c>
      <c r="L27" s="13">
        <v>11765</v>
      </c>
      <c r="M27" s="13">
        <v>773</v>
      </c>
      <c r="N27" s="330">
        <f t="shared" si="0"/>
        <v>6.5703357416064603E-2</v>
      </c>
      <c r="O27" s="13">
        <v>8</v>
      </c>
      <c r="P27" s="13">
        <v>1</v>
      </c>
      <c r="Q27" s="13">
        <v>15</v>
      </c>
      <c r="R27" s="13">
        <v>14</v>
      </c>
      <c r="S27" s="13">
        <v>13</v>
      </c>
      <c r="T27" s="13">
        <v>3</v>
      </c>
      <c r="U27" s="13">
        <v>5</v>
      </c>
      <c r="V27" s="13">
        <v>49</v>
      </c>
      <c r="W27" s="13">
        <v>0</v>
      </c>
      <c r="X27" s="13">
        <v>0</v>
      </c>
      <c r="Y27" s="13">
        <v>7</v>
      </c>
      <c r="Z27" s="13">
        <v>12</v>
      </c>
      <c r="AA27" s="13">
        <v>0</v>
      </c>
      <c r="AB27" s="13">
        <v>1</v>
      </c>
      <c r="AC27" s="13">
        <v>0</v>
      </c>
      <c r="AD27" s="13">
        <v>0</v>
      </c>
      <c r="AE27" s="13">
        <v>0</v>
      </c>
      <c r="AF27" s="13">
        <v>0</v>
      </c>
      <c r="AG27" s="13">
        <v>0</v>
      </c>
      <c r="AH27" s="13">
        <v>15</v>
      </c>
      <c r="AI27" s="13">
        <v>24</v>
      </c>
      <c r="AJ27" s="13">
        <v>144</v>
      </c>
      <c r="AK27" s="13">
        <v>17</v>
      </c>
      <c r="AL27" s="13">
        <v>0</v>
      </c>
      <c r="AM27" s="13">
        <v>40</v>
      </c>
      <c r="AN27" s="13">
        <v>26</v>
      </c>
      <c r="AO27" s="13">
        <v>11</v>
      </c>
      <c r="AP27" s="13">
        <v>82</v>
      </c>
      <c r="AQ27" s="13">
        <v>0</v>
      </c>
      <c r="AR27" s="13">
        <v>0</v>
      </c>
      <c r="AS27" s="13">
        <v>0</v>
      </c>
      <c r="AT27" s="13">
        <v>0</v>
      </c>
      <c r="AU27" s="13">
        <v>0</v>
      </c>
      <c r="AV27" s="13">
        <v>0</v>
      </c>
      <c r="AW27" s="13">
        <v>0</v>
      </c>
      <c r="AX27" s="13">
        <v>85</v>
      </c>
      <c r="AY27" s="13">
        <v>0</v>
      </c>
      <c r="AZ27" s="13">
        <v>254</v>
      </c>
      <c r="BA27" s="13">
        <v>18</v>
      </c>
      <c r="BB27" s="13">
        <v>31</v>
      </c>
      <c r="BC27" s="13">
        <v>429</v>
      </c>
      <c r="BD27" s="13">
        <v>777</v>
      </c>
      <c r="BE27" s="13">
        <v>84</v>
      </c>
      <c r="BF27" s="13">
        <v>2</v>
      </c>
      <c r="BG27" s="13">
        <v>0</v>
      </c>
      <c r="BH27" s="13">
        <v>30</v>
      </c>
      <c r="BI27" s="13">
        <v>457</v>
      </c>
      <c r="BJ27" s="13">
        <v>0</v>
      </c>
      <c r="BK27" s="13">
        <v>0</v>
      </c>
      <c r="BL27" s="13">
        <v>0</v>
      </c>
      <c r="BM27" s="13">
        <v>40</v>
      </c>
      <c r="BN27" s="13">
        <v>88</v>
      </c>
      <c r="BO27" s="13">
        <v>0</v>
      </c>
      <c r="BP27" s="13">
        <v>0</v>
      </c>
      <c r="BQ27" s="13">
        <v>0</v>
      </c>
      <c r="BR27" s="13">
        <v>0</v>
      </c>
      <c r="BS27" s="13">
        <v>0</v>
      </c>
      <c r="BT27" s="13">
        <v>116</v>
      </c>
      <c r="BU27" s="13">
        <v>0</v>
      </c>
      <c r="BV27" s="13">
        <v>11</v>
      </c>
      <c r="BW27" s="13">
        <v>2</v>
      </c>
      <c r="BX27" s="13">
        <v>0</v>
      </c>
      <c r="BY27" s="13">
        <v>254</v>
      </c>
      <c r="BZ27" s="13">
        <v>0</v>
      </c>
      <c r="CA27" s="13">
        <v>10</v>
      </c>
      <c r="CB27" s="13">
        <v>0</v>
      </c>
      <c r="CC27" s="13">
        <v>0</v>
      </c>
      <c r="CD27" s="13">
        <v>8</v>
      </c>
      <c r="CE27" s="13">
        <v>94</v>
      </c>
      <c r="CF27" s="13">
        <v>273</v>
      </c>
      <c r="CG27" s="13">
        <v>134</v>
      </c>
      <c r="CH27" s="13">
        <v>0</v>
      </c>
      <c r="CI27" s="13">
        <v>69</v>
      </c>
      <c r="CJ27" s="13">
        <v>8</v>
      </c>
      <c r="CK27" s="13">
        <v>93</v>
      </c>
      <c r="CL27" s="13">
        <v>255</v>
      </c>
      <c r="CM27" s="13">
        <v>124</v>
      </c>
      <c r="CN27" s="13">
        <v>64</v>
      </c>
      <c r="CO27" s="13">
        <v>0</v>
      </c>
    </row>
    <row r="28" spans="1:93">
      <c r="A28" s="13" t="s">
        <v>975</v>
      </c>
      <c r="B28" s="25" t="s">
        <v>46</v>
      </c>
      <c r="C28" s="13">
        <v>21</v>
      </c>
      <c r="D28" s="13">
        <v>5</v>
      </c>
      <c r="E28" s="13">
        <v>2.0099999999999998</v>
      </c>
      <c r="F28" s="13">
        <v>10</v>
      </c>
      <c r="G28" s="13">
        <v>6</v>
      </c>
      <c r="H28" s="13">
        <v>3</v>
      </c>
      <c r="I28" s="13">
        <v>10</v>
      </c>
      <c r="J28" s="13">
        <v>6</v>
      </c>
      <c r="K28" s="13">
        <v>3</v>
      </c>
      <c r="L28" s="13">
        <v>12084</v>
      </c>
      <c r="M28" s="13">
        <v>1096</v>
      </c>
      <c r="N28" s="330">
        <f t="shared" si="0"/>
        <v>9.0698444223766966E-2</v>
      </c>
      <c r="O28" s="13">
        <v>8</v>
      </c>
      <c r="P28" s="13">
        <v>5</v>
      </c>
      <c r="Q28" s="13">
        <v>17</v>
      </c>
      <c r="R28" s="13">
        <v>6</v>
      </c>
      <c r="S28" s="13">
        <v>31</v>
      </c>
      <c r="T28" s="13">
        <v>11</v>
      </c>
      <c r="U28" s="13">
        <v>4</v>
      </c>
      <c r="V28" s="13">
        <v>57</v>
      </c>
      <c r="W28" s="13">
        <v>2</v>
      </c>
      <c r="X28" s="13">
        <v>2</v>
      </c>
      <c r="Y28" s="13">
        <v>29</v>
      </c>
      <c r="Z28" s="13">
        <v>35</v>
      </c>
      <c r="AA28" s="13">
        <v>0</v>
      </c>
      <c r="AB28" s="13">
        <v>1</v>
      </c>
      <c r="AC28" s="13">
        <v>3</v>
      </c>
      <c r="AD28" s="13">
        <v>0</v>
      </c>
      <c r="AE28" s="13">
        <v>0</v>
      </c>
      <c r="AF28" s="13">
        <v>0</v>
      </c>
      <c r="AG28" s="13">
        <v>0</v>
      </c>
      <c r="AH28" s="13">
        <v>27</v>
      </c>
      <c r="AI28" s="13">
        <v>28</v>
      </c>
      <c r="AJ28" s="13">
        <v>44</v>
      </c>
      <c r="AK28" s="13">
        <v>7</v>
      </c>
      <c r="AL28" s="13">
        <v>1</v>
      </c>
      <c r="AM28" s="13">
        <v>34</v>
      </c>
      <c r="AN28" s="13">
        <v>133</v>
      </c>
      <c r="AO28" s="13">
        <v>0</v>
      </c>
      <c r="AP28" s="13">
        <v>50</v>
      </c>
      <c r="AQ28" s="13">
        <v>2</v>
      </c>
      <c r="AR28" s="13">
        <v>13</v>
      </c>
      <c r="AS28" s="13">
        <v>10</v>
      </c>
      <c r="AT28" s="13">
        <v>2</v>
      </c>
      <c r="AU28" s="13">
        <v>0</v>
      </c>
      <c r="AV28" s="13">
        <v>0</v>
      </c>
      <c r="AW28" s="13">
        <v>0</v>
      </c>
      <c r="AX28" s="13">
        <v>82</v>
      </c>
      <c r="AY28" s="13">
        <v>0</v>
      </c>
      <c r="AZ28" s="13">
        <v>0</v>
      </c>
      <c r="BA28" s="13">
        <v>28</v>
      </c>
      <c r="BB28" s="13">
        <v>1</v>
      </c>
      <c r="BC28" s="13">
        <v>21</v>
      </c>
      <c r="BD28" s="13">
        <v>0</v>
      </c>
      <c r="BE28" s="13">
        <v>82</v>
      </c>
      <c r="BF28" s="13">
        <v>4</v>
      </c>
      <c r="BG28" s="13">
        <v>0</v>
      </c>
      <c r="BH28" s="13">
        <v>14</v>
      </c>
      <c r="BI28" s="13">
        <v>35</v>
      </c>
      <c r="BJ28" s="13">
        <v>2</v>
      </c>
      <c r="BK28" s="13">
        <v>12</v>
      </c>
      <c r="BL28" s="13">
        <v>0</v>
      </c>
      <c r="BM28" s="13">
        <v>55</v>
      </c>
      <c r="BN28" s="13">
        <v>39</v>
      </c>
      <c r="BO28" s="13">
        <v>0</v>
      </c>
      <c r="BP28" s="13">
        <v>0</v>
      </c>
      <c r="BQ28" s="13">
        <v>4</v>
      </c>
      <c r="BR28" s="13">
        <v>0</v>
      </c>
      <c r="BS28" s="13">
        <v>0</v>
      </c>
      <c r="BT28" s="13">
        <v>0</v>
      </c>
      <c r="BU28" s="13">
        <v>583</v>
      </c>
      <c r="BV28" s="13">
        <v>0</v>
      </c>
      <c r="BW28" s="13">
        <v>0</v>
      </c>
      <c r="BX28" s="13">
        <v>0</v>
      </c>
      <c r="BY28" s="13">
        <v>0</v>
      </c>
      <c r="BZ28" s="13">
        <v>0</v>
      </c>
      <c r="CA28" s="13">
        <v>0</v>
      </c>
      <c r="CB28" s="13">
        <v>0</v>
      </c>
      <c r="CC28" s="13">
        <v>0</v>
      </c>
      <c r="CD28" s="13">
        <v>17</v>
      </c>
      <c r="CE28" s="13">
        <v>132</v>
      </c>
      <c r="CF28" s="13">
        <v>300</v>
      </c>
      <c r="CG28" s="13">
        <v>110</v>
      </c>
      <c r="CH28" s="13">
        <v>1</v>
      </c>
      <c r="CI28" s="13">
        <v>64</v>
      </c>
      <c r="CJ28" s="13">
        <v>23</v>
      </c>
      <c r="CK28" s="13">
        <v>153</v>
      </c>
      <c r="CL28" s="13">
        <v>315</v>
      </c>
      <c r="CM28" s="13">
        <v>120</v>
      </c>
      <c r="CN28" s="13">
        <v>57</v>
      </c>
      <c r="CO28" s="13">
        <v>1</v>
      </c>
    </row>
    <row r="29" spans="1:93">
      <c r="A29" s="13" t="s">
        <v>976</v>
      </c>
      <c r="B29" s="25" t="s">
        <v>47</v>
      </c>
      <c r="C29" s="13">
        <v>30</v>
      </c>
      <c r="D29" s="13">
        <v>41</v>
      </c>
      <c r="E29" s="13">
        <v>12.13</v>
      </c>
      <c r="F29" s="13">
        <v>16</v>
      </c>
      <c r="G29" s="13">
        <v>16</v>
      </c>
      <c r="H29" s="13">
        <v>6</v>
      </c>
      <c r="I29" s="13">
        <v>16</v>
      </c>
      <c r="J29" s="13">
        <v>16</v>
      </c>
      <c r="K29" s="13">
        <v>6</v>
      </c>
      <c r="L29" s="13">
        <v>40322</v>
      </c>
      <c r="M29" s="13">
        <v>3667</v>
      </c>
      <c r="N29" s="330">
        <f t="shared" si="0"/>
        <v>9.0942909577897926E-2</v>
      </c>
      <c r="O29" s="13">
        <v>19</v>
      </c>
      <c r="P29" s="13">
        <v>4</v>
      </c>
      <c r="Q29" s="13">
        <v>24</v>
      </c>
      <c r="R29" s="13">
        <v>2</v>
      </c>
      <c r="S29" s="13">
        <v>37</v>
      </c>
      <c r="T29" s="13">
        <v>11</v>
      </c>
      <c r="U29" s="13">
        <v>10</v>
      </c>
      <c r="V29" s="13">
        <v>277</v>
      </c>
      <c r="W29" s="13">
        <v>11</v>
      </c>
      <c r="X29" s="13">
        <v>0</v>
      </c>
      <c r="Y29" s="13">
        <v>40</v>
      </c>
      <c r="Z29" s="13">
        <v>112</v>
      </c>
      <c r="AA29" s="13">
        <v>3</v>
      </c>
      <c r="AB29" s="13">
        <v>5</v>
      </c>
      <c r="AC29" s="13">
        <v>0</v>
      </c>
      <c r="AD29" s="13">
        <v>0</v>
      </c>
      <c r="AE29" s="13">
        <v>0</v>
      </c>
      <c r="AF29" s="13">
        <v>0</v>
      </c>
      <c r="AG29" s="13">
        <v>0</v>
      </c>
      <c r="AH29" s="13">
        <v>213</v>
      </c>
      <c r="AI29" s="13">
        <v>70</v>
      </c>
      <c r="AJ29" s="13">
        <v>497</v>
      </c>
      <c r="AK29" s="13">
        <v>2</v>
      </c>
      <c r="AL29" s="13">
        <v>3</v>
      </c>
      <c r="AM29" s="13">
        <v>139</v>
      </c>
      <c r="AN29" s="13">
        <v>611</v>
      </c>
      <c r="AO29" s="13">
        <v>165</v>
      </c>
      <c r="AP29" s="13">
        <v>293</v>
      </c>
      <c r="AQ29" s="13">
        <v>0</v>
      </c>
      <c r="AR29" s="13">
        <v>13</v>
      </c>
      <c r="AS29" s="13">
        <v>15</v>
      </c>
      <c r="AT29" s="13">
        <v>4</v>
      </c>
      <c r="AU29" s="13">
        <v>3</v>
      </c>
      <c r="AV29" s="13">
        <v>0</v>
      </c>
      <c r="AW29" s="13">
        <v>0</v>
      </c>
      <c r="AX29" s="13">
        <v>348</v>
      </c>
      <c r="AY29" s="13">
        <v>0</v>
      </c>
      <c r="AZ29" s="13">
        <v>0</v>
      </c>
      <c r="BA29" s="13">
        <v>510</v>
      </c>
      <c r="BB29" s="13">
        <v>53</v>
      </c>
      <c r="BC29" s="13">
        <v>352</v>
      </c>
      <c r="BD29" s="13">
        <v>567</v>
      </c>
      <c r="BE29" s="13">
        <v>131</v>
      </c>
      <c r="BF29" s="13">
        <v>90</v>
      </c>
      <c r="BG29" s="13">
        <v>2</v>
      </c>
      <c r="BH29" s="13">
        <v>49</v>
      </c>
      <c r="BI29" s="13">
        <v>0</v>
      </c>
      <c r="BJ29" s="13">
        <v>8</v>
      </c>
      <c r="BK29" s="13">
        <v>22</v>
      </c>
      <c r="BL29" s="13">
        <v>0</v>
      </c>
      <c r="BM29" s="13">
        <v>11</v>
      </c>
      <c r="BN29" s="13">
        <v>12</v>
      </c>
      <c r="BO29" s="13">
        <v>0</v>
      </c>
      <c r="BP29" s="13">
        <v>0</v>
      </c>
      <c r="BQ29" s="13">
        <v>1</v>
      </c>
      <c r="BR29" s="13">
        <v>0</v>
      </c>
      <c r="BS29" s="13">
        <v>0</v>
      </c>
      <c r="BT29" s="13">
        <v>541</v>
      </c>
      <c r="BU29" s="13">
        <v>80</v>
      </c>
      <c r="BV29" s="13">
        <v>39</v>
      </c>
      <c r="BW29" s="13">
        <v>565</v>
      </c>
      <c r="BX29" s="13">
        <v>51</v>
      </c>
      <c r="BY29" s="13">
        <v>53</v>
      </c>
      <c r="BZ29" s="13">
        <v>31</v>
      </c>
      <c r="CA29" s="13">
        <v>10</v>
      </c>
      <c r="CB29" s="13">
        <v>1341</v>
      </c>
      <c r="CC29" s="13">
        <v>2</v>
      </c>
      <c r="CD29" s="13">
        <v>21</v>
      </c>
      <c r="CE29" s="13">
        <v>734</v>
      </c>
      <c r="CF29" s="13">
        <v>925</v>
      </c>
      <c r="CG29" s="13">
        <v>307</v>
      </c>
      <c r="CH29" s="13">
        <v>0</v>
      </c>
      <c r="CI29" s="13">
        <v>282</v>
      </c>
      <c r="CJ29" s="13">
        <v>21</v>
      </c>
      <c r="CK29" s="13">
        <v>705</v>
      </c>
      <c r="CL29" s="13">
        <v>891</v>
      </c>
      <c r="CM29" s="13">
        <v>304</v>
      </c>
      <c r="CN29" s="13">
        <v>257</v>
      </c>
      <c r="CO29" s="13">
        <v>0</v>
      </c>
    </row>
    <row r="30" spans="1:93">
      <c r="A30" s="13" t="s">
        <v>977</v>
      </c>
      <c r="B30" s="332" t="s">
        <v>48</v>
      </c>
      <c r="C30" s="13">
        <v>21</v>
      </c>
      <c r="D30" s="13">
        <v>2</v>
      </c>
      <c r="E30" s="13">
        <v>1</v>
      </c>
      <c r="F30" s="13">
        <v>8</v>
      </c>
      <c r="G30" s="13">
        <v>9</v>
      </c>
      <c r="H30" s="13">
        <v>6</v>
      </c>
      <c r="I30" s="13">
        <v>8</v>
      </c>
      <c r="J30" s="13">
        <v>9</v>
      </c>
      <c r="K30" s="13">
        <v>6</v>
      </c>
      <c r="L30" s="13">
        <v>8891</v>
      </c>
      <c r="M30" s="13">
        <v>934</v>
      </c>
      <c r="N30" s="330">
        <f t="shared" si="0"/>
        <v>0.10505005061297942</v>
      </c>
      <c r="O30" s="13">
        <v>8</v>
      </c>
      <c r="P30" s="13">
        <v>2</v>
      </c>
      <c r="Q30" s="13">
        <v>8</v>
      </c>
      <c r="R30" s="13">
        <v>2</v>
      </c>
      <c r="S30" s="13">
        <v>14</v>
      </c>
      <c r="T30" s="13">
        <v>6</v>
      </c>
      <c r="U30" s="13">
        <v>6</v>
      </c>
      <c r="V30" s="13">
        <v>50</v>
      </c>
      <c r="W30" s="13">
        <v>0</v>
      </c>
      <c r="X30" s="13">
        <v>0</v>
      </c>
      <c r="Y30" s="13">
        <v>8</v>
      </c>
      <c r="Z30" s="13">
        <v>37</v>
      </c>
      <c r="AA30" s="13">
        <v>0</v>
      </c>
      <c r="AB30" s="13">
        <v>0</v>
      </c>
      <c r="AC30" s="13">
        <v>0</v>
      </c>
      <c r="AD30" s="13">
        <v>0</v>
      </c>
      <c r="AE30" s="13">
        <v>0</v>
      </c>
      <c r="AF30" s="13">
        <v>0</v>
      </c>
      <c r="AG30" s="13">
        <v>0</v>
      </c>
      <c r="AH30" s="13">
        <v>20</v>
      </c>
      <c r="AI30" s="13">
        <v>10</v>
      </c>
      <c r="AJ30" s="13">
        <v>7</v>
      </c>
      <c r="AK30" s="13">
        <v>1</v>
      </c>
      <c r="AL30" s="13">
        <v>0</v>
      </c>
      <c r="AM30" s="13">
        <v>0</v>
      </c>
      <c r="AN30" s="13">
        <v>13</v>
      </c>
      <c r="AO30" s="13">
        <v>77</v>
      </c>
      <c r="AP30" s="13">
        <v>85</v>
      </c>
      <c r="AQ30" s="13">
        <v>0</v>
      </c>
      <c r="AR30" s="13">
        <v>3</v>
      </c>
      <c r="AS30" s="13">
        <v>0</v>
      </c>
      <c r="AT30" s="13">
        <v>0</v>
      </c>
      <c r="AU30" s="13">
        <v>0</v>
      </c>
      <c r="AV30" s="13">
        <v>2</v>
      </c>
      <c r="AW30" s="13">
        <v>0</v>
      </c>
      <c r="AX30" s="13">
        <v>345</v>
      </c>
      <c r="AY30" s="13">
        <v>4</v>
      </c>
      <c r="AZ30" s="13">
        <v>350</v>
      </c>
      <c r="BA30" s="13">
        <v>0</v>
      </c>
      <c r="BB30" s="13">
        <v>0</v>
      </c>
      <c r="BC30" s="13">
        <v>60</v>
      </c>
      <c r="BD30" s="13">
        <v>82</v>
      </c>
      <c r="BE30" s="13">
        <v>181</v>
      </c>
      <c r="BF30" s="13">
        <v>8</v>
      </c>
      <c r="BG30" s="13">
        <v>0</v>
      </c>
      <c r="BH30" s="13">
        <v>20</v>
      </c>
      <c r="BI30" s="13">
        <v>700</v>
      </c>
      <c r="BJ30" s="13">
        <v>0</v>
      </c>
      <c r="BK30" s="13">
        <v>19</v>
      </c>
      <c r="BL30" s="13">
        <v>0</v>
      </c>
      <c r="BM30" s="13">
        <v>94</v>
      </c>
      <c r="BN30" s="13">
        <v>0</v>
      </c>
      <c r="BO30" s="13">
        <v>137</v>
      </c>
      <c r="BP30" s="13">
        <v>0</v>
      </c>
      <c r="BQ30" s="13">
        <v>0</v>
      </c>
      <c r="BR30" s="13">
        <v>404</v>
      </c>
      <c r="BS30" s="13">
        <v>0</v>
      </c>
      <c r="BT30" s="13">
        <v>0</v>
      </c>
      <c r="BU30" s="13">
        <v>64</v>
      </c>
      <c r="BV30" s="13">
        <v>10</v>
      </c>
      <c r="BW30" s="13">
        <v>769</v>
      </c>
      <c r="BX30" s="13">
        <v>0</v>
      </c>
      <c r="BY30" s="13">
        <v>9</v>
      </c>
      <c r="BZ30" s="13">
        <v>17</v>
      </c>
      <c r="CA30" s="13">
        <v>0</v>
      </c>
      <c r="CB30" s="13">
        <v>287</v>
      </c>
      <c r="CC30" s="13">
        <v>0</v>
      </c>
      <c r="CD30" s="13">
        <v>16</v>
      </c>
      <c r="CE30" s="13">
        <v>57</v>
      </c>
      <c r="CF30" s="13">
        <v>195</v>
      </c>
      <c r="CG30" s="13">
        <v>45</v>
      </c>
      <c r="CH30" s="13">
        <v>0</v>
      </c>
      <c r="CI30" s="13">
        <v>35</v>
      </c>
      <c r="CJ30" s="13">
        <v>1</v>
      </c>
      <c r="CK30" s="13">
        <v>26</v>
      </c>
      <c r="CL30" s="13">
        <v>171</v>
      </c>
      <c r="CM30" s="13">
        <v>30</v>
      </c>
      <c r="CN30" s="13">
        <v>13</v>
      </c>
      <c r="CO30" s="13">
        <v>0</v>
      </c>
    </row>
    <row r="31" spans="1:93">
      <c r="A31" s="13" t="s">
        <v>291</v>
      </c>
      <c r="B31" s="13" t="s">
        <v>978</v>
      </c>
      <c r="C31" s="13">
        <v>381</v>
      </c>
      <c r="D31" s="13">
        <v>123</v>
      </c>
      <c r="E31" s="13">
        <v>51.33</v>
      </c>
      <c r="F31" s="13">
        <v>169</v>
      </c>
      <c r="G31" s="13">
        <v>157</v>
      </c>
      <c r="H31" s="13">
        <v>99</v>
      </c>
      <c r="I31" s="13">
        <v>169</v>
      </c>
      <c r="J31" s="13">
        <v>157</v>
      </c>
      <c r="K31" s="13">
        <v>99</v>
      </c>
      <c r="L31" s="13">
        <f>SUM(L6:L30)</f>
        <v>334295</v>
      </c>
      <c r="M31" s="13">
        <v>32592</v>
      </c>
      <c r="N31" s="330">
        <f t="shared" si="0"/>
        <v>9.7494727710555049E-2</v>
      </c>
      <c r="O31" s="13">
        <v>181</v>
      </c>
      <c r="P31" s="13">
        <v>120</v>
      </c>
      <c r="Q31" s="13">
        <v>820</v>
      </c>
      <c r="R31" s="13">
        <v>241</v>
      </c>
      <c r="S31" s="13">
        <v>512</v>
      </c>
      <c r="T31" s="13">
        <v>136</v>
      </c>
      <c r="U31" s="13">
        <v>153</v>
      </c>
      <c r="V31" s="13">
        <v>1842</v>
      </c>
      <c r="W31" s="13">
        <v>82</v>
      </c>
      <c r="X31" s="13">
        <v>38</v>
      </c>
      <c r="Y31" s="13">
        <v>380</v>
      </c>
      <c r="Z31" s="13">
        <v>968</v>
      </c>
      <c r="AA31" s="13">
        <v>57</v>
      </c>
      <c r="AB31" s="13">
        <v>15</v>
      </c>
      <c r="AC31" s="13">
        <v>15</v>
      </c>
      <c r="AD31" s="13">
        <v>6</v>
      </c>
      <c r="AE31" s="13">
        <v>0</v>
      </c>
      <c r="AF31" s="13">
        <v>0</v>
      </c>
      <c r="AG31" s="13">
        <v>0</v>
      </c>
      <c r="AH31" s="13">
        <v>949</v>
      </c>
      <c r="AI31" s="13">
        <v>451</v>
      </c>
      <c r="AJ31" s="13">
        <v>2262</v>
      </c>
      <c r="AK31" s="13">
        <v>236</v>
      </c>
      <c r="AL31" s="13">
        <v>39</v>
      </c>
      <c r="AM31" s="13">
        <v>701</v>
      </c>
      <c r="AN31" s="13">
        <v>3073</v>
      </c>
      <c r="AO31" s="13">
        <v>2043</v>
      </c>
      <c r="AP31" s="13">
        <v>2248</v>
      </c>
      <c r="AQ31" s="13">
        <v>28</v>
      </c>
      <c r="AR31" s="13">
        <v>52</v>
      </c>
      <c r="AS31" s="13">
        <v>110</v>
      </c>
      <c r="AT31" s="13">
        <v>12</v>
      </c>
      <c r="AU31" s="13">
        <v>3</v>
      </c>
      <c r="AV31" s="13">
        <v>68</v>
      </c>
      <c r="AW31" s="13">
        <v>0</v>
      </c>
      <c r="AX31" s="13">
        <v>4964</v>
      </c>
      <c r="AY31" s="13">
        <v>235</v>
      </c>
      <c r="AZ31" s="13">
        <v>6504</v>
      </c>
      <c r="BA31" s="13">
        <v>3029</v>
      </c>
      <c r="BB31" s="13">
        <v>2859</v>
      </c>
      <c r="BC31" s="13">
        <v>3777</v>
      </c>
      <c r="BD31" s="13">
        <v>4606</v>
      </c>
      <c r="BE31" s="13">
        <v>2822</v>
      </c>
      <c r="BF31" s="13">
        <v>1418</v>
      </c>
      <c r="BG31" s="13">
        <v>426</v>
      </c>
      <c r="BH31" s="13">
        <v>1206</v>
      </c>
      <c r="BI31" s="13">
        <v>16813</v>
      </c>
      <c r="BJ31" s="13">
        <v>434</v>
      </c>
      <c r="BK31" s="13">
        <v>270</v>
      </c>
      <c r="BL31" s="13">
        <v>23</v>
      </c>
      <c r="BM31" s="13">
        <v>893</v>
      </c>
      <c r="BN31" s="13">
        <v>357</v>
      </c>
      <c r="BO31" s="13">
        <v>685</v>
      </c>
      <c r="BP31" s="13">
        <v>227</v>
      </c>
      <c r="BQ31" s="13">
        <v>26</v>
      </c>
      <c r="BR31" s="13">
        <v>1155</v>
      </c>
      <c r="BS31" s="13">
        <v>0</v>
      </c>
      <c r="BT31" s="13">
        <v>1590</v>
      </c>
      <c r="BU31" s="13">
        <v>1045</v>
      </c>
      <c r="BV31" s="13">
        <v>796</v>
      </c>
      <c r="BW31" s="13">
        <v>10756</v>
      </c>
      <c r="BX31" s="13">
        <v>85</v>
      </c>
      <c r="BY31" s="13">
        <v>2031</v>
      </c>
      <c r="BZ31" s="13">
        <v>326</v>
      </c>
      <c r="CA31" s="13">
        <v>290</v>
      </c>
      <c r="CB31" s="13">
        <v>4722</v>
      </c>
      <c r="CC31" s="13">
        <v>35</v>
      </c>
      <c r="CD31" s="13">
        <v>481</v>
      </c>
      <c r="CE31" s="13">
        <v>4485</v>
      </c>
      <c r="CF31" s="13">
        <v>10175</v>
      </c>
      <c r="CG31" s="13">
        <v>3406</v>
      </c>
      <c r="CH31" s="13">
        <v>30</v>
      </c>
      <c r="CI31" s="13">
        <v>1363</v>
      </c>
      <c r="CJ31" s="13">
        <v>298</v>
      </c>
      <c r="CK31" s="13">
        <v>3415</v>
      </c>
      <c r="CL31" s="13">
        <v>10151</v>
      </c>
      <c r="CM31" s="13">
        <v>3082</v>
      </c>
      <c r="CN31" s="13">
        <v>1174</v>
      </c>
      <c r="CO31" s="13">
        <v>17</v>
      </c>
    </row>
  </sheetData>
  <autoFilter ref="A5:CO5">
    <filterColumn colId="11"/>
    <filterColumn colId="13"/>
    <sortState ref="A3:EL69">
      <sortCondition ref="A2"/>
    </sortState>
  </autoFilter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>
  <dimension ref="A1:E31"/>
  <sheetViews>
    <sheetView topLeftCell="A13" workbookViewId="0">
      <selection activeCell="H1" sqref="H1:K1048576"/>
    </sheetView>
  </sheetViews>
  <sheetFormatPr defaultRowHeight="12.75"/>
  <cols>
    <col min="1" max="1" width="9" style="301" customWidth="1"/>
    <col min="2" max="2" width="17.5703125" style="301" customWidth="1"/>
    <col min="3" max="3" width="14.28515625" style="301" customWidth="1"/>
    <col min="4" max="4" width="13.140625" style="301" customWidth="1"/>
    <col min="5" max="5" width="16.7109375" style="301" customWidth="1"/>
    <col min="6" max="8" width="12" style="301" customWidth="1"/>
    <col min="9" max="252" width="9.140625" style="301"/>
    <col min="253" max="253" width="6" style="301" customWidth="1"/>
    <col min="254" max="254" width="17.5703125" style="301" customWidth="1"/>
    <col min="255" max="255" width="14.28515625" style="301" customWidth="1"/>
    <col min="256" max="256" width="12" style="301" customWidth="1"/>
    <col min="257" max="257" width="13.5703125" style="301" customWidth="1"/>
    <col min="258" max="264" width="12" style="301" customWidth="1"/>
    <col min="265" max="508" width="9.140625" style="301"/>
    <col min="509" max="509" width="6" style="301" customWidth="1"/>
    <col min="510" max="510" width="17.5703125" style="301" customWidth="1"/>
    <col min="511" max="511" width="14.28515625" style="301" customWidth="1"/>
    <col min="512" max="512" width="12" style="301" customWidth="1"/>
    <col min="513" max="513" width="13.5703125" style="301" customWidth="1"/>
    <col min="514" max="520" width="12" style="301" customWidth="1"/>
    <col min="521" max="764" width="9.140625" style="301"/>
    <col min="765" max="765" width="6" style="301" customWidth="1"/>
    <col min="766" max="766" width="17.5703125" style="301" customWidth="1"/>
    <col min="767" max="767" width="14.28515625" style="301" customWidth="1"/>
    <col min="768" max="768" width="12" style="301" customWidth="1"/>
    <col min="769" max="769" width="13.5703125" style="301" customWidth="1"/>
    <col min="770" max="776" width="12" style="301" customWidth="1"/>
    <col min="777" max="1020" width="9.140625" style="301"/>
    <col min="1021" max="1021" width="6" style="301" customWidth="1"/>
    <col min="1022" max="1022" width="17.5703125" style="301" customWidth="1"/>
    <col min="1023" max="1023" width="14.28515625" style="301" customWidth="1"/>
    <col min="1024" max="1024" width="12" style="301" customWidth="1"/>
    <col min="1025" max="1025" width="13.5703125" style="301" customWidth="1"/>
    <col min="1026" max="1032" width="12" style="301" customWidth="1"/>
    <col min="1033" max="1276" width="9.140625" style="301"/>
    <col min="1277" max="1277" width="6" style="301" customWidth="1"/>
    <col min="1278" max="1278" width="17.5703125" style="301" customWidth="1"/>
    <col min="1279" max="1279" width="14.28515625" style="301" customWidth="1"/>
    <col min="1280" max="1280" width="12" style="301" customWidth="1"/>
    <col min="1281" max="1281" width="13.5703125" style="301" customWidth="1"/>
    <col min="1282" max="1288" width="12" style="301" customWidth="1"/>
    <col min="1289" max="1532" width="9.140625" style="301"/>
    <col min="1533" max="1533" width="6" style="301" customWidth="1"/>
    <col min="1534" max="1534" width="17.5703125" style="301" customWidth="1"/>
    <col min="1535" max="1535" width="14.28515625" style="301" customWidth="1"/>
    <col min="1536" max="1536" width="12" style="301" customWidth="1"/>
    <col min="1537" max="1537" width="13.5703125" style="301" customWidth="1"/>
    <col min="1538" max="1544" width="12" style="301" customWidth="1"/>
    <col min="1545" max="1788" width="9.140625" style="301"/>
    <col min="1789" max="1789" width="6" style="301" customWidth="1"/>
    <col min="1790" max="1790" width="17.5703125" style="301" customWidth="1"/>
    <col min="1791" max="1791" width="14.28515625" style="301" customWidth="1"/>
    <col min="1792" max="1792" width="12" style="301" customWidth="1"/>
    <col min="1793" max="1793" width="13.5703125" style="301" customWidth="1"/>
    <col min="1794" max="1800" width="12" style="301" customWidth="1"/>
    <col min="1801" max="2044" width="9.140625" style="301"/>
    <col min="2045" max="2045" width="6" style="301" customWidth="1"/>
    <col min="2046" max="2046" width="17.5703125" style="301" customWidth="1"/>
    <col min="2047" max="2047" width="14.28515625" style="301" customWidth="1"/>
    <col min="2048" max="2048" width="12" style="301" customWidth="1"/>
    <col min="2049" max="2049" width="13.5703125" style="301" customWidth="1"/>
    <col min="2050" max="2056" width="12" style="301" customWidth="1"/>
    <col min="2057" max="2300" width="9.140625" style="301"/>
    <col min="2301" max="2301" width="6" style="301" customWidth="1"/>
    <col min="2302" max="2302" width="17.5703125" style="301" customWidth="1"/>
    <col min="2303" max="2303" width="14.28515625" style="301" customWidth="1"/>
    <col min="2304" max="2304" width="12" style="301" customWidth="1"/>
    <col min="2305" max="2305" width="13.5703125" style="301" customWidth="1"/>
    <col min="2306" max="2312" width="12" style="301" customWidth="1"/>
    <col min="2313" max="2556" width="9.140625" style="301"/>
    <col min="2557" max="2557" width="6" style="301" customWidth="1"/>
    <col min="2558" max="2558" width="17.5703125" style="301" customWidth="1"/>
    <col min="2559" max="2559" width="14.28515625" style="301" customWidth="1"/>
    <col min="2560" max="2560" width="12" style="301" customWidth="1"/>
    <col min="2561" max="2561" width="13.5703125" style="301" customWidth="1"/>
    <col min="2562" max="2568" width="12" style="301" customWidth="1"/>
    <col min="2569" max="2812" width="9.140625" style="301"/>
    <col min="2813" max="2813" width="6" style="301" customWidth="1"/>
    <col min="2814" max="2814" width="17.5703125" style="301" customWidth="1"/>
    <col min="2815" max="2815" width="14.28515625" style="301" customWidth="1"/>
    <col min="2816" max="2816" width="12" style="301" customWidth="1"/>
    <col min="2817" max="2817" width="13.5703125" style="301" customWidth="1"/>
    <col min="2818" max="2824" width="12" style="301" customWidth="1"/>
    <col min="2825" max="3068" width="9.140625" style="301"/>
    <col min="3069" max="3069" width="6" style="301" customWidth="1"/>
    <col min="3070" max="3070" width="17.5703125" style="301" customWidth="1"/>
    <col min="3071" max="3071" width="14.28515625" style="301" customWidth="1"/>
    <col min="3072" max="3072" width="12" style="301" customWidth="1"/>
    <col min="3073" max="3073" width="13.5703125" style="301" customWidth="1"/>
    <col min="3074" max="3080" width="12" style="301" customWidth="1"/>
    <col min="3081" max="3324" width="9.140625" style="301"/>
    <col min="3325" max="3325" width="6" style="301" customWidth="1"/>
    <col min="3326" max="3326" width="17.5703125" style="301" customWidth="1"/>
    <col min="3327" max="3327" width="14.28515625" style="301" customWidth="1"/>
    <col min="3328" max="3328" width="12" style="301" customWidth="1"/>
    <col min="3329" max="3329" width="13.5703125" style="301" customWidth="1"/>
    <col min="3330" max="3336" width="12" style="301" customWidth="1"/>
    <col min="3337" max="3580" width="9.140625" style="301"/>
    <col min="3581" max="3581" width="6" style="301" customWidth="1"/>
    <col min="3582" max="3582" width="17.5703125" style="301" customWidth="1"/>
    <col min="3583" max="3583" width="14.28515625" style="301" customWidth="1"/>
    <col min="3584" max="3584" width="12" style="301" customWidth="1"/>
    <col min="3585" max="3585" width="13.5703125" style="301" customWidth="1"/>
    <col min="3586" max="3592" width="12" style="301" customWidth="1"/>
    <col min="3593" max="3836" width="9.140625" style="301"/>
    <col min="3837" max="3837" width="6" style="301" customWidth="1"/>
    <col min="3838" max="3838" width="17.5703125" style="301" customWidth="1"/>
    <col min="3839" max="3839" width="14.28515625" style="301" customWidth="1"/>
    <col min="3840" max="3840" width="12" style="301" customWidth="1"/>
    <col min="3841" max="3841" width="13.5703125" style="301" customWidth="1"/>
    <col min="3842" max="3848" width="12" style="301" customWidth="1"/>
    <col min="3849" max="4092" width="9.140625" style="301"/>
    <col min="4093" max="4093" width="6" style="301" customWidth="1"/>
    <col min="4094" max="4094" width="17.5703125" style="301" customWidth="1"/>
    <col min="4095" max="4095" width="14.28515625" style="301" customWidth="1"/>
    <col min="4096" max="4096" width="12" style="301" customWidth="1"/>
    <col min="4097" max="4097" width="13.5703125" style="301" customWidth="1"/>
    <col min="4098" max="4104" width="12" style="301" customWidth="1"/>
    <col min="4105" max="4348" width="9.140625" style="301"/>
    <col min="4349" max="4349" width="6" style="301" customWidth="1"/>
    <col min="4350" max="4350" width="17.5703125" style="301" customWidth="1"/>
    <col min="4351" max="4351" width="14.28515625" style="301" customWidth="1"/>
    <col min="4352" max="4352" width="12" style="301" customWidth="1"/>
    <col min="4353" max="4353" width="13.5703125" style="301" customWidth="1"/>
    <col min="4354" max="4360" width="12" style="301" customWidth="1"/>
    <col min="4361" max="4604" width="9.140625" style="301"/>
    <col min="4605" max="4605" width="6" style="301" customWidth="1"/>
    <col min="4606" max="4606" width="17.5703125" style="301" customWidth="1"/>
    <col min="4607" max="4607" width="14.28515625" style="301" customWidth="1"/>
    <col min="4608" max="4608" width="12" style="301" customWidth="1"/>
    <col min="4609" max="4609" width="13.5703125" style="301" customWidth="1"/>
    <col min="4610" max="4616" width="12" style="301" customWidth="1"/>
    <col min="4617" max="4860" width="9.140625" style="301"/>
    <col min="4861" max="4861" width="6" style="301" customWidth="1"/>
    <col min="4862" max="4862" width="17.5703125" style="301" customWidth="1"/>
    <col min="4863" max="4863" width="14.28515625" style="301" customWidth="1"/>
    <col min="4864" max="4864" width="12" style="301" customWidth="1"/>
    <col min="4865" max="4865" width="13.5703125" style="301" customWidth="1"/>
    <col min="4866" max="4872" width="12" style="301" customWidth="1"/>
    <col min="4873" max="5116" width="9.140625" style="301"/>
    <col min="5117" max="5117" width="6" style="301" customWidth="1"/>
    <col min="5118" max="5118" width="17.5703125" style="301" customWidth="1"/>
    <col min="5119" max="5119" width="14.28515625" style="301" customWidth="1"/>
    <col min="5120" max="5120" width="12" style="301" customWidth="1"/>
    <col min="5121" max="5121" width="13.5703125" style="301" customWidth="1"/>
    <col min="5122" max="5128" width="12" style="301" customWidth="1"/>
    <col min="5129" max="5372" width="9.140625" style="301"/>
    <col min="5373" max="5373" width="6" style="301" customWidth="1"/>
    <col min="5374" max="5374" width="17.5703125" style="301" customWidth="1"/>
    <col min="5375" max="5375" width="14.28515625" style="301" customWidth="1"/>
    <col min="5376" max="5376" width="12" style="301" customWidth="1"/>
    <col min="5377" max="5377" width="13.5703125" style="301" customWidth="1"/>
    <col min="5378" max="5384" width="12" style="301" customWidth="1"/>
    <col min="5385" max="5628" width="9.140625" style="301"/>
    <col min="5629" max="5629" width="6" style="301" customWidth="1"/>
    <col min="5630" max="5630" width="17.5703125" style="301" customWidth="1"/>
    <col min="5631" max="5631" width="14.28515625" style="301" customWidth="1"/>
    <col min="5632" max="5632" width="12" style="301" customWidth="1"/>
    <col min="5633" max="5633" width="13.5703125" style="301" customWidth="1"/>
    <col min="5634" max="5640" width="12" style="301" customWidth="1"/>
    <col min="5641" max="5884" width="9.140625" style="301"/>
    <col min="5885" max="5885" width="6" style="301" customWidth="1"/>
    <col min="5886" max="5886" width="17.5703125" style="301" customWidth="1"/>
    <col min="5887" max="5887" width="14.28515625" style="301" customWidth="1"/>
    <col min="5888" max="5888" width="12" style="301" customWidth="1"/>
    <col min="5889" max="5889" width="13.5703125" style="301" customWidth="1"/>
    <col min="5890" max="5896" width="12" style="301" customWidth="1"/>
    <col min="5897" max="6140" width="9.140625" style="301"/>
    <col min="6141" max="6141" width="6" style="301" customWidth="1"/>
    <col min="6142" max="6142" width="17.5703125" style="301" customWidth="1"/>
    <col min="6143" max="6143" width="14.28515625" style="301" customWidth="1"/>
    <col min="6144" max="6144" width="12" style="301" customWidth="1"/>
    <col min="6145" max="6145" width="13.5703125" style="301" customWidth="1"/>
    <col min="6146" max="6152" width="12" style="301" customWidth="1"/>
    <col min="6153" max="6396" width="9.140625" style="301"/>
    <col min="6397" max="6397" width="6" style="301" customWidth="1"/>
    <col min="6398" max="6398" width="17.5703125" style="301" customWidth="1"/>
    <col min="6399" max="6399" width="14.28515625" style="301" customWidth="1"/>
    <col min="6400" max="6400" width="12" style="301" customWidth="1"/>
    <col min="6401" max="6401" width="13.5703125" style="301" customWidth="1"/>
    <col min="6402" max="6408" width="12" style="301" customWidth="1"/>
    <col min="6409" max="6652" width="9.140625" style="301"/>
    <col min="6653" max="6653" width="6" style="301" customWidth="1"/>
    <col min="6654" max="6654" width="17.5703125" style="301" customWidth="1"/>
    <col min="6655" max="6655" width="14.28515625" style="301" customWidth="1"/>
    <col min="6656" max="6656" width="12" style="301" customWidth="1"/>
    <col min="6657" max="6657" width="13.5703125" style="301" customWidth="1"/>
    <col min="6658" max="6664" width="12" style="301" customWidth="1"/>
    <col min="6665" max="6908" width="9.140625" style="301"/>
    <col min="6909" max="6909" width="6" style="301" customWidth="1"/>
    <col min="6910" max="6910" width="17.5703125" style="301" customWidth="1"/>
    <col min="6911" max="6911" width="14.28515625" style="301" customWidth="1"/>
    <col min="6912" max="6912" width="12" style="301" customWidth="1"/>
    <col min="6913" max="6913" width="13.5703125" style="301" customWidth="1"/>
    <col min="6914" max="6920" width="12" style="301" customWidth="1"/>
    <col min="6921" max="7164" width="9.140625" style="301"/>
    <col min="7165" max="7165" width="6" style="301" customWidth="1"/>
    <col min="7166" max="7166" width="17.5703125" style="301" customWidth="1"/>
    <col min="7167" max="7167" width="14.28515625" style="301" customWidth="1"/>
    <col min="7168" max="7168" width="12" style="301" customWidth="1"/>
    <col min="7169" max="7169" width="13.5703125" style="301" customWidth="1"/>
    <col min="7170" max="7176" width="12" style="301" customWidth="1"/>
    <col min="7177" max="7420" width="9.140625" style="301"/>
    <col min="7421" max="7421" width="6" style="301" customWidth="1"/>
    <col min="7422" max="7422" width="17.5703125" style="301" customWidth="1"/>
    <col min="7423" max="7423" width="14.28515625" style="301" customWidth="1"/>
    <col min="7424" max="7424" width="12" style="301" customWidth="1"/>
    <col min="7425" max="7425" width="13.5703125" style="301" customWidth="1"/>
    <col min="7426" max="7432" width="12" style="301" customWidth="1"/>
    <col min="7433" max="7676" width="9.140625" style="301"/>
    <col min="7677" max="7677" width="6" style="301" customWidth="1"/>
    <col min="7678" max="7678" width="17.5703125" style="301" customWidth="1"/>
    <col min="7679" max="7679" width="14.28515625" style="301" customWidth="1"/>
    <col min="7680" max="7680" width="12" style="301" customWidth="1"/>
    <col min="7681" max="7681" width="13.5703125" style="301" customWidth="1"/>
    <col min="7682" max="7688" width="12" style="301" customWidth="1"/>
    <col min="7689" max="7932" width="9.140625" style="301"/>
    <col min="7933" max="7933" width="6" style="301" customWidth="1"/>
    <col min="7934" max="7934" width="17.5703125" style="301" customWidth="1"/>
    <col min="7935" max="7935" width="14.28515625" style="301" customWidth="1"/>
    <col min="7936" max="7936" width="12" style="301" customWidth="1"/>
    <col min="7937" max="7937" width="13.5703125" style="301" customWidth="1"/>
    <col min="7938" max="7944" width="12" style="301" customWidth="1"/>
    <col min="7945" max="8188" width="9.140625" style="301"/>
    <col min="8189" max="8189" width="6" style="301" customWidth="1"/>
    <col min="8190" max="8190" width="17.5703125" style="301" customWidth="1"/>
    <col min="8191" max="8191" width="14.28515625" style="301" customWidth="1"/>
    <col min="8192" max="8192" width="12" style="301" customWidth="1"/>
    <col min="8193" max="8193" width="13.5703125" style="301" customWidth="1"/>
    <col min="8194" max="8200" width="12" style="301" customWidth="1"/>
    <col min="8201" max="8444" width="9.140625" style="301"/>
    <col min="8445" max="8445" width="6" style="301" customWidth="1"/>
    <col min="8446" max="8446" width="17.5703125" style="301" customWidth="1"/>
    <col min="8447" max="8447" width="14.28515625" style="301" customWidth="1"/>
    <col min="8448" max="8448" width="12" style="301" customWidth="1"/>
    <col min="8449" max="8449" width="13.5703125" style="301" customWidth="1"/>
    <col min="8450" max="8456" width="12" style="301" customWidth="1"/>
    <col min="8457" max="8700" width="9.140625" style="301"/>
    <col min="8701" max="8701" width="6" style="301" customWidth="1"/>
    <col min="8702" max="8702" width="17.5703125" style="301" customWidth="1"/>
    <col min="8703" max="8703" width="14.28515625" style="301" customWidth="1"/>
    <col min="8704" max="8704" width="12" style="301" customWidth="1"/>
    <col min="8705" max="8705" width="13.5703125" style="301" customWidth="1"/>
    <col min="8706" max="8712" width="12" style="301" customWidth="1"/>
    <col min="8713" max="8956" width="9.140625" style="301"/>
    <col min="8957" max="8957" width="6" style="301" customWidth="1"/>
    <col min="8958" max="8958" width="17.5703125" style="301" customWidth="1"/>
    <col min="8959" max="8959" width="14.28515625" style="301" customWidth="1"/>
    <col min="8960" max="8960" width="12" style="301" customWidth="1"/>
    <col min="8961" max="8961" width="13.5703125" style="301" customWidth="1"/>
    <col min="8962" max="8968" width="12" style="301" customWidth="1"/>
    <col min="8969" max="9212" width="9.140625" style="301"/>
    <col min="9213" max="9213" width="6" style="301" customWidth="1"/>
    <col min="9214" max="9214" width="17.5703125" style="301" customWidth="1"/>
    <col min="9215" max="9215" width="14.28515625" style="301" customWidth="1"/>
    <col min="9216" max="9216" width="12" style="301" customWidth="1"/>
    <col min="9217" max="9217" width="13.5703125" style="301" customWidth="1"/>
    <col min="9218" max="9224" width="12" style="301" customWidth="1"/>
    <col min="9225" max="9468" width="9.140625" style="301"/>
    <col min="9469" max="9469" width="6" style="301" customWidth="1"/>
    <col min="9470" max="9470" width="17.5703125" style="301" customWidth="1"/>
    <col min="9471" max="9471" width="14.28515625" style="301" customWidth="1"/>
    <col min="9472" max="9472" width="12" style="301" customWidth="1"/>
    <col min="9473" max="9473" width="13.5703125" style="301" customWidth="1"/>
    <col min="9474" max="9480" width="12" style="301" customWidth="1"/>
    <col min="9481" max="9724" width="9.140625" style="301"/>
    <col min="9725" max="9725" width="6" style="301" customWidth="1"/>
    <col min="9726" max="9726" width="17.5703125" style="301" customWidth="1"/>
    <col min="9727" max="9727" width="14.28515625" style="301" customWidth="1"/>
    <col min="9728" max="9728" width="12" style="301" customWidth="1"/>
    <col min="9729" max="9729" width="13.5703125" style="301" customWidth="1"/>
    <col min="9730" max="9736" width="12" style="301" customWidth="1"/>
    <col min="9737" max="9980" width="9.140625" style="301"/>
    <col min="9981" max="9981" width="6" style="301" customWidth="1"/>
    <col min="9982" max="9982" width="17.5703125" style="301" customWidth="1"/>
    <col min="9983" max="9983" width="14.28515625" style="301" customWidth="1"/>
    <col min="9984" max="9984" width="12" style="301" customWidth="1"/>
    <col min="9985" max="9985" width="13.5703125" style="301" customWidth="1"/>
    <col min="9986" max="9992" width="12" style="301" customWidth="1"/>
    <col min="9993" max="10236" width="9.140625" style="301"/>
    <col min="10237" max="10237" width="6" style="301" customWidth="1"/>
    <col min="10238" max="10238" width="17.5703125" style="301" customWidth="1"/>
    <col min="10239" max="10239" width="14.28515625" style="301" customWidth="1"/>
    <col min="10240" max="10240" width="12" style="301" customWidth="1"/>
    <col min="10241" max="10241" width="13.5703125" style="301" customWidth="1"/>
    <col min="10242" max="10248" width="12" style="301" customWidth="1"/>
    <col min="10249" max="10492" width="9.140625" style="301"/>
    <col min="10493" max="10493" width="6" style="301" customWidth="1"/>
    <col min="10494" max="10494" width="17.5703125" style="301" customWidth="1"/>
    <col min="10495" max="10495" width="14.28515625" style="301" customWidth="1"/>
    <col min="10496" max="10496" width="12" style="301" customWidth="1"/>
    <col min="10497" max="10497" width="13.5703125" style="301" customWidth="1"/>
    <col min="10498" max="10504" width="12" style="301" customWidth="1"/>
    <col min="10505" max="10748" width="9.140625" style="301"/>
    <col min="10749" max="10749" width="6" style="301" customWidth="1"/>
    <col min="10750" max="10750" width="17.5703125" style="301" customWidth="1"/>
    <col min="10751" max="10751" width="14.28515625" style="301" customWidth="1"/>
    <col min="10752" max="10752" width="12" style="301" customWidth="1"/>
    <col min="10753" max="10753" width="13.5703125" style="301" customWidth="1"/>
    <col min="10754" max="10760" width="12" style="301" customWidth="1"/>
    <col min="10761" max="11004" width="9.140625" style="301"/>
    <col min="11005" max="11005" width="6" style="301" customWidth="1"/>
    <col min="11006" max="11006" width="17.5703125" style="301" customWidth="1"/>
    <col min="11007" max="11007" width="14.28515625" style="301" customWidth="1"/>
    <col min="11008" max="11008" width="12" style="301" customWidth="1"/>
    <col min="11009" max="11009" width="13.5703125" style="301" customWidth="1"/>
    <col min="11010" max="11016" width="12" style="301" customWidth="1"/>
    <col min="11017" max="11260" width="9.140625" style="301"/>
    <col min="11261" max="11261" width="6" style="301" customWidth="1"/>
    <col min="11262" max="11262" width="17.5703125" style="301" customWidth="1"/>
    <col min="11263" max="11263" width="14.28515625" style="301" customWidth="1"/>
    <col min="11264" max="11264" width="12" style="301" customWidth="1"/>
    <col min="11265" max="11265" width="13.5703125" style="301" customWidth="1"/>
    <col min="11266" max="11272" width="12" style="301" customWidth="1"/>
    <col min="11273" max="11516" width="9.140625" style="301"/>
    <col min="11517" max="11517" width="6" style="301" customWidth="1"/>
    <col min="11518" max="11518" width="17.5703125" style="301" customWidth="1"/>
    <col min="11519" max="11519" width="14.28515625" style="301" customWidth="1"/>
    <col min="11520" max="11520" width="12" style="301" customWidth="1"/>
    <col min="11521" max="11521" width="13.5703125" style="301" customWidth="1"/>
    <col min="11522" max="11528" width="12" style="301" customWidth="1"/>
    <col min="11529" max="11772" width="9.140625" style="301"/>
    <col min="11773" max="11773" width="6" style="301" customWidth="1"/>
    <col min="11774" max="11774" width="17.5703125" style="301" customWidth="1"/>
    <col min="11775" max="11775" width="14.28515625" style="301" customWidth="1"/>
    <col min="11776" max="11776" width="12" style="301" customWidth="1"/>
    <col min="11777" max="11777" width="13.5703125" style="301" customWidth="1"/>
    <col min="11778" max="11784" width="12" style="301" customWidth="1"/>
    <col min="11785" max="12028" width="9.140625" style="301"/>
    <col min="12029" max="12029" width="6" style="301" customWidth="1"/>
    <col min="12030" max="12030" width="17.5703125" style="301" customWidth="1"/>
    <col min="12031" max="12031" width="14.28515625" style="301" customWidth="1"/>
    <col min="12032" max="12032" width="12" style="301" customWidth="1"/>
    <col min="12033" max="12033" width="13.5703125" style="301" customWidth="1"/>
    <col min="12034" max="12040" width="12" style="301" customWidth="1"/>
    <col min="12041" max="12284" width="9.140625" style="301"/>
    <col min="12285" max="12285" width="6" style="301" customWidth="1"/>
    <col min="12286" max="12286" width="17.5703125" style="301" customWidth="1"/>
    <col min="12287" max="12287" width="14.28515625" style="301" customWidth="1"/>
    <col min="12288" max="12288" width="12" style="301" customWidth="1"/>
    <col min="12289" max="12289" width="13.5703125" style="301" customWidth="1"/>
    <col min="12290" max="12296" width="12" style="301" customWidth="1"/>
    <col min="12297" max="12540" width="9.140625" style="301"/>
    <col min="12541" max="12541" width="6" style="301" customWidth="1"/>
    <col min="12542" max="12542" width="17.5703125" style="301" customWidth="1"/>
    <col min="12543" max="12543" width="14.28515625" style="301" customWidth="1"/>
    <col min="12544" max="12544" width="12" style="301" customWidth="1"/>
    <col min="12545" max="12545" width="13.5703125" style="301" customWidth="1"/>
    <col min="12546" max="12552" width="12" style="301" customWidth="1"/>
    <col min="12553" max="12796" width="9.140625" style="301"/>
    <col min="12797" max="12797" width="6" style="301" customWidth="1"/>
    <col min="12798" max="12798" width="17.5703125" style="301" customWidth="1"/>
    <col min="12799" max="12799" width="14.28515625" style="301" customWidth="1"/>
    <col min="12800" max="12800" width="12" style="301" customWidth="1"/>
    <col min="12801" max="12801" width="13.5703125" style="301" customWidth="1"/>
    <col min="12802" max="12808" width="12" style="301" customWidth="1"/>
    <col min="12809" max="13052" width="9.140625" style="301"/>
    <col min="13053" max="13053" width="6" style="301" customWidth="1"/>
    <col min="13054" max="13054" width="17.5703125" style="301" customWidth="1"/>
    <col min="13055" max="13055" width="14.28515625" style="301" customWidth="1"/>
    <col min="13056" max="13056" width="12" style="301" customWidth="1"/>
    <col min="13057" max="13057" width="13.5703125" style="301" customWidth="1"/>
    <col min="13058" max="13064" width="12" style="301" customWidth="1"/>
    <col min="13065" max="13308" width="9.140625" style="301"/>
    <col min="13309" max="13309" width="6" style="301" customWidth="1"/>
    <col min="13310" max="13310" width="17.5703125" style="301" customWidth="1"/>
    <col min="13311" max="13311" width="14.28515625" style="301" customWidth="1"/>
    <col min="13312" max="13312" width="12" style="301" customWidth="1"/>
    <col min="13313" max="13313" width="13.5703125" style="301" customWidth="1"/>
    <col min="13314" max="13320" width="12" style="301" customWidth="1"/>
    <col min="13321" max="13564" width="9.140625" style="301"/>
    <col min="13565" max="13565" width="6" style="301" customWidth="1"/>
    <col min="13566" max="13566" width="17.5703125" style="301" customWidth="1"/>
    <col min="13567" max="13567" width="14.28515625" style="301" customWidth="1"/>
    <col min="13568" max="13568" width="12" style="301" customWidth="1"/>
    <col min="13569" max="13569" width="13.5703125" style="301" customWidth="1"/>
    <col min="13570" max="13576" width="12" style="301" customWidth="1"/>
    <col min="13577" max="13820" width="9.140625" style="301"/>
    <col min="13821" max="13821" width="6" style="301" customWidth="1"/>
    <col min="13822" max="13822" width="17.5703125" style="301" customWidth="1"/>
    <col min="13823" max="13823" width="14.28515625" style="301" customWidth="1"/>
    <col min="13824" max="13824" width="12" style="301" customWidth="1"/>
    <col min="13825" max="13825" width="13.5703125" style="301" customWidth="1"/>
    <col min="13826" max="13832" width="12" style="301" customWidth="1"/>
    <col min="13833" max="14076" width="9.140625" style="301"/>
    <col min="14077" max="14077" width="6" style="301" customWidth="1"/>
    <col min="14078" max="14078" width="17.5703125" style="301" customWidth="1"/>
    <col min="14079" max="14079" width="14.28515625" style="301" customWidth="1"/>
    <col min="14080" max="14080" width="12" style="301" customWidth="1"/>
    <col min="14081" max="14081" width="13.5703125" style="301" customWidth="1"/>
    <col min="14082" max="14088" width="12" style="301" customWidth="1"/>
    <col min="14089" max="14332" width="9.140625" style="301"/>
    <col min="14333" max="14333" width="6" style="301" customWidth="1"/>
    <col min="14334" max="14334" width="17.5703125" style="301" customWidth="1"/>
    <col min="14335" max="14335" width="14.28515625" style="301" customWidth="1"/>
    <col min="14336" max="14336" width="12" style="301" customWidth="1"/>
    <col min="14337" max="14337" width="13.5703125" style="301" customWidth="1"/>
    <col min="14338" max="14344" width="12" style="301" customWidth="1"/>
    <col min="14345" max="14588" width="9.140625" style="301"/>
    <col min="14589" max="14589" width="6" style="301" customWidth="1"/>
    <col min="14590" max="14590" width="17.5703125" style="301" customWidth="1"/>
    <col min="14591" max="14591" width="14.28515625" style="301" customWidth="1"/>
    <col min="14592" max="14592" width="12" style="301" customWidth="1"/>
    <col min="14593" max="14593" width="13.5703125" style="301" customWidth="1"/>
    <col min="14594" max="14600" width="12" style="301" customWidth="1"/>
    <col min="14601" max="14844" width="9.140625" style="301"/>
    <col min="14845" max="14845" width="6" style="301" customWidth="1"/>
    <col min="14846" max="14846" width="17.5703125" style="301" customWidth="1"/>
    <col min="14847" max="14847" width="14.28515625" style="301" customWidth="1"/>
    <col min="14848" max="14848" width="12" style="301" customWidth="1"/>
    <col min="14849" max="14849" width="13.5703125" style="301" customWidth="1"/>
    <col min="14850" max="14856" width="12" style="301" customWidth="1"/>
    <col min="14857" max="15100" width="9.140625" style="301"/>
    <col min="15101" max="15101" width="6" style="301" customWidth="1"/>
    <col min="15102" max="15102" width="17.5703125" style="301" customWidth="1"/>
    <col min="15103" max="15103" width="14.28515625" style="301" customWidth="1"/>
    <col min="15104" max="15104" width="12" style="301" customWidth="1"/>
    <col min="15105" max="15105" width="13.5703125" style="301" customWidth="1"/>
    <col min="15106" max="15112" width="12" style="301" customWidth="1"/>
    <col min="15113" max="15356" width="9.140625" style="301"/>
    <col min="15357" max="15357" width="6" style="301" customWidth="1"/>
    <col min="15358" max="15358" width="17.5703125" style="301" customWidth="1"/>
    <col min="15359" max="15359" width="14.28515625" style="301" customWidth="1"/>
    <col min="15360" max="15360" width="12" style="301" customWidth="1"/>
    <col min="15361" max="15361" width="13.5703125" style="301" customWidth="1"/>
    <col min="15362" max="15368" width="12" style="301" customWidth="1"/>
    <col min="15369" max="15612" width="9.140625" style="301"/>
    <col min="15613" max="15613" width="6" style="301" customWidth="1"/>
    <col min="15614" max="15614" width="17.5703125" style="301" customWidth="1"/>
    <col min="15615" max="15615" width="14.28515625" style="301" customWidth="1"/>
    <col min="15616" max="15616" width="12" style="301" customWidth="1"/>
    <col min="15617" max="15617" width="13.5703125" style="301" customWidth="1"/>
    <col min="15618" max="15624" width="12" style="301" customWidth="1"/>
    <col min="15625" max="15868" width="9.140625" style="301"/>
    <col min="15869" max="15869" width="6" style="301" customWidth="1"/>
    <col min="15870" max="15870" width="17.5703125" style="301" customWidth="1"/>
    <col min="15871" max="15871" width="14.28515625" style="301" customWidth="1"/>
    <col min="15872" max="15872" width="12" style="301" customWidth="1"/>
    <col min="15873" max="15873" width="13.5703125" style="301" customWidth="1"/>
    <col min="15874" max="15880" width="12" style="301" customWidth="1"/>
    <col min="15881" max="16124" width="9.140625" style="301"/>
    <col min="16125" max="16125" width="6" style="301" customWidth="1"/>
    <col min="16126" max="16126" width="17.5703125" style="301" customWidth="1"/>
    <col min="16127" max="16127" width="14.28515625" style="301" customWidth="1"/>
    <col min="16128" max="16128" width="12" style="301" customWidth="1"/>
    <col min="16129" max="16129" width="13.5703125" style="301" customWidth="1"/>
    <col min="16130" max="16136" width="12" style="301" customWidth="1"/>
    <col min="16137" max="16384" width="9.140625" style="301"/>
  </cols>
  <sheetData>
    <row r="1" spans="1:5" ht="12" customHeight="1">
      <c r="B1" s="333" t="s">
        <v>979</v>
      </c>
    </row>
    <row r="2" spans="1:5">
      <c r="B2" s="301" t="s">
        <v>996</v>
      </c>
    </row>
    <row r="5" spans="1:5" ht="57" customHeight="1">
      <c r="A5" s="303" t="s">
        <v>361</v>
      </c>
      <c r="B5" s="303" t="s">
        <v>1</v>
      </c>
      <c r="C5" s="303" t="s">
        <v>994</v>
      </c>
      <c r="D5" s="303" t="s">
        <v>990</v>
      </c>
      <c r="E5" s="303" t="s">
        <v>995</v>
      </c>
    </row>
    <row r="6" spans="1:5">
      <c r="A6" s="304">
        <v>1801</v>
      </c>
      <c r="B6" s="338" t="s">
        <v>4</v>
      </c>
      <c r="C6" s="305">
        <v>0</v>
      </c>
      <c r="D6" s="305">
        <v>0</v>
      </c>
      <c r="E6" s="305">
        <v>0</v>
      </c>
    </row>
    <row r="7" spans="1:5">
      <c r="A7" s="304">
        <v>1802</v>
      </c>
      <c r="B7" s="338" t="s">
        <v>111</v>
      </c>
      <c r="C7" s="305">
        <v>1</v>
      </c>
      <c r="D7" s="305">
        <v>100</v>
      </c>
      <c r="E7" s="305">
        <v>100</v>
      </c>
    </row>
    <row r="8" spans="1:5">
      <c r="A8" s="304">
        <v>1803</v>
      </c>
      <c r="B8" s="338" t="s">
        <v>112</v>
      </c>
      <c r="C8" s="305">
        <v>6</v>
      </c>
      <c r="D8" s="305">
        <v>190</v>
      </c>
      <c r="E8" s="305">
        <v>189</v>
      </c>
    </row>
    <row r="9" spans="1:5">
      <c r="A9" s="304">
        <v>1804</v>
      </c>
      <c r="B9" s="338" t="s">
        <v>113</v>
      </c>
      <c r="C9" s="305">
        <v>2</v>
      </c>
      <c r="D9" s="305">
        <v>90</v>
      </c>
      <c r="E9" s="305">
        <v>49</v>
      </c>
    </row>
    <row r="10" spans="1:5">
      <c r="A10" s="304">
        <v>1805</v>
      </c>
      <c r="B10" s="338" t="s">
        <v>114</v>
      </c>
      <c r="C10" s="305">
        <v>4</v>
      </c>
      <c r="D10" s="305">
        <v>150</v>
      </c>
      <c r="E10" s="305">
        <v>41</v>
      </c>
    </row>
    <row r="11" spans="1:5">
      <c r="A11" s="304">
        <v>1806</v>
      </c>
      <c r="B11" s="338" t="s">
        <v>115</v>
      </c>
      <c r="C11" s="305">
        <v>5</v>
      </c>
      <c r="D11" s="305">
        <v>114</v>
      </c>
      <c r="E11" s="305">
        <v>104</v>
      </c>
    </row>
    <row r="12" spans="1:5">
      <c r="A12" s="304">
        <v>1807</v>
      </c>
      <c r="B12" s="338" t="s">
        <v>116</v>
      </c>
      <c r="C12" s="305">
        <v>3</v>
      </c>
      <c r="D12" s="305">
        <v>45</v>
      </c>
      <c r="E12" s="305">
        <v>22</v>
      </c>
    </row>
    <row r="13" spans="1:5">
      <c r="A13" s="304">
        <v>1808</v>
      </c>
      <c r="B13" s="338" t="s">
        <v>117</v>
      </c>
      <c r="C13" s="305">
        <v>11</v>
      </c>
      <c r="D13" s="305">
        <v>260</v>
      </c>
      <c r="E13" s="305">
        <v>210</v>
      </c>
    </row>
    <row r="14" spans="1:5">
      <c r="A14" s="304">
        <v>1809</v>
      </c>
      <c r="B14" s="338" t="s">
        <v>118</v>
      </c>
      <c r="C14" s="305">
        <v>0</v>
      </c>
      <c r="D14" s="305">
        <v>0</v>
      </c>
      <c r="E14" s="305">
        <v>0</v>
      </c>
    </row>
    <row r="15" spans="1:5">
      <c r="A15" s="304">
        <v>1810</v>
      </c>
      <c r="B15" s="338" t="s">
        <v>119</v>
      </c>
      <c r="C15" s="305">
        <v>3</v>
      </c>
      <c r="D15" s="305">
        <v>57</v>
      </c>
      <c r="E15" s="305">
        <v>49</v>
      </c>
    </row>
    <row r="16" spans="1:5">
      <c r="A16" s="304">
        <v>1811</v>
      </c>
      <c r="B16" s="338" t="s">
        <v>120</v>
      </c>
      <c r="C16" s="305">
        <v>5</v>
      </c>
      <c r="D16" s="305">
        <v>150</v>
      </c>
      <c r="E16" s="305">
        <v>99</v>
      </c>
    </row>
    <row r="17" spans="1:5">
      <c r="A17" s="304">
        <v>1812</v>
      </c>
      <c r="B17" s="338" t="s">
        <v>121</v>
      </c>
      <c r="C17" s="305">
        <v>4</v>
      </c>
      <c r="D17" s="305">
        <v>60</v>
      </c>
      <c r="E17" s="305">
        <v>78</v>
      </c>
    </row>
    <row r="18" spans="1:5">
      <c r="A18" s="304">
        <v>1813</v>
      </c>
      <c r="B18" s="338" t="s">
        <v>122</v>
      </c>
      <c r="C18" s="305">
        <v>0</v>
      </c>
      <c r="D18" s="305">
        <v>0</v>
      </c>
      <c r="E18" s="305">
        <v>0</v>
      </c>
    </row>
    <row r="19" spans="1:5">
      <c r="A19" s="304">
        <v>1814</v>
      </c>
      <c r="B19" s="338" t="s">
        <v>123</v>
      </c>
      <c r="C19" s="305">
        <v>4</v>
      </c>
      <c r="D19" s="305">
        <v>60</v>
      </c>
      <c r="E19" s="305">
        <v>15</v>
      </c>
    </row>
    <row r="20" spans="1:5">
      <c r="A20" s="304">
        <v>1815</v>
      </c>
      <c r="B20" s="338" t="s">
        <v>124</v>
      </c>
      <c r="C20" s="305">
        <v>2</v>
      </c>
      <c r="D20" s="305">
        <v>35</v>
      </c>
      <c r="E20" s="305">
        <v>4</v>
      </c>
    </row>
    <row r="21" spans="1:5">
      <c r="A21" s="304">
        <v>1816</v>
      </c>
      <c r="B21" s="338" t="s">
        <v>125</v>
      </c>
      <c r="C21" s="305">
        <v>20</v>
      </c>
      <c r="D21" s="305">
        <v>425</v>
      </c>
      <c r="E21" s="305">
        <v>390</v>
      </c>
    </row>
    <row r="22" spans="1:5">
      <c r="A22" s="304">
        <v>1817</v>
      </c>
      <c r="B22" s="338" t="s">
        <v>126</v>
      </c>
      <c r="C22" s="305">
        <v>0</v>
      </c>
      <c r="D22" s="305">
        <v>0</v>
      </c>
      <c r="E22" s="305">
        <v>0</v>
      </c>
    </row>
    <row r="23" spans="1:5">
      <c r="A23" s="304">
        <v>1818</v>
      </c>
      <c r="B23" s="338" t="s">
        <v>127</v>
      </c>
      <c r="C23" s="305">
        <v>9</v>
      </c>
      <c r="D23" s="305">
        <v>379</v>
      </c>
      <c r="E23" s="305">
        <v>258</v>
      </c>
    </row>
    <row r="24" spans="1:5">
      <c r="A24" s="304">
        <v>1819</v>
      </c>
      <c r="B24" s="338" t="s">
        <v>128</v>
      </c>
      <c r="C24" s="305">
        <v>0</v>
      </c>
      <c r="D24" s="305">
        <v>0</v>
      </c>
      <c r="E24" s="305">
        <v>0</v>
      </c>
    </row>
    <row r="25" spans="1:5">
      <c r="A25" s="304">
        <v>1820</v>
      </c>
      <c r="B25" s="338" t="s">
        <v>129</v>
      </c>
      <c r="C25" s="305">
        <v>2</v>
      </c>
      <c r="D25" s="305">
        <v>40</v>
      </c>
      <c r="E25" s="305">
        <v>24</v>
      </c>
    </row>
    <row r="26" spans="1:5">
      <c r="A26" s="304">
        <v>1821</v>
      </c>
      <c r="B26" s="338" t="s">
        <v>130</v>
      </c>
      <c r="C26" s="305">
        <v>0</v>
      </c>
      <c r="D26" s="305">
        <v>0</v>
      </c>
      <c r="E26" s="305">
        <v>0</v>
      </c>
    </row>
    <row r="27" spans="1:5">
      <c r="A27" s="304">
        <v>1861</v>
      </c>
      <c r="B27" s="338" t="s">
        <v>45</v>
      </c>
      <c r="C27" s="305">
        <v>2</v>
      </c>
      <c r="D27" s="305">
        <v>100</v>
      </c>
      <c r="E27" s="305">
        <v>71</v>
      </c>
    </row>
    <row r="28" spans="1:5">
      <c r="A28" s="304">
        <v>1862</v>
      </c>
      <c r="B28" s="338" t="s">
        <v>46</v>
      </c>
      <c r="C28" s="305">
        <v>5</v>
      </c>
      <c r="D28" s="305">
        <v>162</v>
      </c>
      <c r="E28" s="305">
        <v>190</v>
      </c>
    </row>
    <row r="29" spans="1:5">
      <c r="A29" s="304">
        <v>1863</v>
      </c>
      <c r="B29" s="338" t="s">
        <v>47</v>
      </c>
      <c r="C29" s="305">
        <v>0</v>
      </c>
      <c r="D29" s="305">
        <v>0</v>
      </c>
      <c r="E29" s="305">
        <v>0</v>
      </c>
    </row>
    <row r="30" spans="1:5">
      <c r="A30" s="304">
        <v>1864</v>
      </c>
      <c r="B30" s="338" t="s">
        <v>48</v>
      </c>
      <c r="C30" s="305">
        <v>3</v>
      </c>
      <c r="D30" s="305">
        <v>85</v>
      </c>
      <c r="E30" s="305">
        <v>37</v>
      </c>
    </row>
    <row r="31" spans="1:5">
      <c r="B31" s="304" t="s">
        <v>360</v>
      </c>
      <c r="C31" s="304">
        <v>91</v>
      </c>
      <c r="D31" s="304">
        <v>2502</v>
      </c>
      <c r="E31" s="304">
        <v>1930</v>
      </c>
    </row>
  </sheetData>
  <autoFilter ref="A5:E5">
    <sortState ref="A175:E199">
      <sortCondition ref="B174"/>
    </sortState>
  </autoFilter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>
  <dimension ref="A1:D32"/>
  <sheetViews>
    <sheetView topLeftCell="A5" workbookViewId="0">
      <selection activeCell="B7" sqref="B7:B31"/>
    </sheetView>
  </sheetViews>
  <sheetFormatPr defaultRowHeight="12.75"/>
  <cols>
    <col min="1" max="1" width="6.28515625" style="301" customWidth="1"/>
    <col min="2" max="2" width="23.85546875" style="301" customWidth="1"/>
    <col min="3" max="4" width="21.7109375" style="301" customWidth="1"/>
    <col min="5" max="146" width="12" style="301" customWidth="1"/>
    <col min="147" max="256" width="9.140625" style="301"/>
    <col min="257" max="257" width="5" style="301" customWidth="1"/>
    <col min="258" max="258" width="20" style="301" customWidth="1"/>
    <col min="259" max="260" width="21.7109375" style="301" customWidth="1"/>
    <col min="261" max="402" width="12" style="301" customWidth="1"/>
    <col min="403" max="512" width="9.140625" style="301"/>
    <col min="513" max="513" width="5" style="301" customWidth="1"/>
    <col min="514" max="514" width="20" style="301" customWidth="1"/>
    <col min="515" max="516" width="21.7109375" style="301" customWidth="1"/>
    <col min="517" max="658" width="12" style="301" customWidth="1"/>
    <col min="659" max="768" width="9.140625" style="301"/>
    <col min="769" max="769" width="5" style="301" customWidth="1"/>
    <col min="770" max="770" width="20" style="301" customWidth="1"/>
    <col min="771" max="772" width="21.7109375" style="301" customWidth="1"/>
    <col min="773" max="914" width="12" style="301" customWidth="1"/>
    <col min="915" max="1024" width="9.140625" style="301"/>
    <col min="1025" max="1025" width="5" style="301" customWidth="1"/>
    <col min="1026" max="1026" width="20" style="301" customWidth="1"/>
    <col min="1027" max="1028" width="21.7109375" style="301" customWidth="1"/>
    <col min="1029" max="1170" width="12" style="301" customWidth="1"/>
    <col min="1171" max="1280" width="9.140625" style="301"/>
    <col min="1281" max="1281" width="5" style="301" customWidth="1"/>
    <col min="1282" max="1282" width="20" style="301" customWidth="1"/>
    <col min="1283" max="1284" width="21.7109375" style="301" customWidth="1"/>
    <col min="1285" max="1426" width="12" style="301" customWidth="1"/>
    <col min="1427" max="1536" width="9.140625" style="301"/>
    <col min="1537" max="1537" width="5" style="301" customWidth="1"/>
    <col min="1538" max="1538" width="20" style="301" customWidth="1"/>
    <col min="1539" max="1540" width="21.7109375" style="301" customWidth="1"/>
    <col min="1541" max="1682" width="12" style="301" customWidth="1"/>
    <col min="1683" max="1792" width="9.140625" style="301"/>
    <col min="1793" max="1793" width="5" style="301" customWidth="1"/>
    <col min="1794" max="1794" width="20" style="301" customWidth="1"/>
    <col min="1795" max="1796" width="21.7109375" style="301" customWidth="1"/>
    <col min="1797" max="1938" width="12" style="301" customWidth="1"/>
    <col min="1939" max="2048" width="9.140625" style="301"/>
    <col min="2049" max="2049" width="5" style="301" customWidth="1"/>
    <col min="2050" max="2050" width="20" style="301" customWidth="1"/>
    <col min="2051" max="2052" width="21.7109375" style="301" customWidth="1"/>
    <col min="2053" max="2194" width="12" style="301" customWidth="1"/>
    <col min="2195" max="2304" width="9.140625" style="301"/>
    <col min="2305" max="2305" width="5" style="301" customWidth="1"/>
    <col min="2306" max="2306" width="20" style="301" customWidth="1"/>
    <col min="2307" max="2308" width="21.7109375" style="301" customWidth="1"/>
    <col min="2309" max="2450" width="12" style="301" customWidth="1"/>
    <col min="2451" max="2560" width="9.140625" style="301"/>
    <col min="2561" max="2561" width="5" style="301" customWidth="1"/>
    <col min="2562" max="2562" width="20" style="301" customWidth="1"/>
    <col min="2563" max="2564" width="21.7109375" style="301" customWidth="1"/>
    <col min="2565" max="2706" width="12" style="301" customWidth="1"/>
    <col min="2707" max="2816" width="9.140625" style="301"/>
    <col min="2817" max="2817" width="5" style="301" customWidth="1"/>
    <col min="2818" max="2818" width="20" style="301" customWidth="1"/>
    <col min="2819" max="2820" width="21.7109375" style="301" customWidth="1"/>
    <col min="2821" max="2962" width="12" style="301" customWidth="1"/>
    <col min="2963" max="3072" width="9.140625" style="301"/>
    <col min="3073" max="3073" width="5" style="301" customWidth="1"/>
    <col min="3074" max="3074" width="20" style="301" customWidth="1"/>
    <col min="3075" max="3076" width="21.7109375" style="301" customWidth="1"/>
    <col min="3077" max="3218" width="12" style="301" customWidth="1"/>
    <col min="3219" max="3328" width="9.140625" style="301"/>
    <col min="3329" max="3329" width="5" style="301" customWidth="1"/>
    <col min="3330" max="3330" width="20" style="301" customWidth="1"/>
    <col min="3331" max="3332" width="21.7109375" style="301" customWidth="1"/>
    <col min="3333" max="3474" width="12" style="301" customWidth="1"/>
    <col min="3475" max="3584" width="9.140625" style="301"/>
    <col min="3585" max="3585" width="5" style="301" customWidth="1"/>
    <col min="3586" max="3586" width="20" style="301" customWidth="1"/>
    <col min="3587" max="3588" width="21.7109375" style="301" customWidth="1"/>
    <col min="3589" max="3730" width="12" style="301" customWidth="1"/>
    <col min="3731" max="3840" width="9.140625" style="301"/>
    <col min="3841" max="3841" width="5" style="301" customWidth="1"/>
    <col min="3842" max="3842" width="20" style="301" customWidth="1"/>
    <col min="3843" max="3844" width="21.7109375" style="301" customWidth="1"/>
    <col min="3845" max="3986" width="12" style="301" customWidth="1"/>
    <col min="3987" max="4096" width="9.140625" style="301"/>
    <col min="4097" max="4097" width="5" style="301" customWidth="1"/>
    <col min="4098" max="4098" width="20" style="301" customWidth="1"/>
    <col min="4099" max="4100" width="21.7109375" style="301" customWidth="1"/>
    <col min="4101" max="4242" width="12" style="301" customWidth="1"/>
    <col min="4243" max="4352" width="9.140625" style="301"/>
    <col min="4353" max="4353" width="5" style="301" customWidth="1"/>
    <col min="4354" max="4354" width="20" style="301" customWidth="1"/>
    <col min="4355" max="4356" width="21.7109375" style="301" customWidth="1"/>
    <col min="4357" max="4498" width="12" style="301" customWidth="1"/>
    <col min="4499" max="4608" width="9.140625" style="301"/>
    <col min="4609" max="4609" width="5" style="301" customWidth="1"/>
    <col min="4610" max="4610" width="20" style="301" customWidth="1"/>
    <col min="4611" max="4612" width="21.7109375" style="301" customWidth="1"/>
    <col min="4613" max="4754" width="12" style="301" customWidth="1"/>
    <col min="4755" max="4864" width="9.140625" style="301"/>
    <col min="4865" max="4865" width="5" style="301" customWidth="1"/>
    <col min="4866" max="4866" width="20" style="301" customWidth="1"/>
    <col min="4867" max="4868" width="21.7109375" style="301" customWidth="1"/>
    <col min="4869" max="5010" width="12" style="301" customWidth="1"/>
    <col min="5011" max="5120" width="9.140625" style="301"/>
    <col min="5121" max="5121" width="5" style="301" customWidth="1"/>
    <col min="5122" max="5122" width="20" style="301" customWidth="1"/>
    <col min="5123" max="5124" width="21.7109375" style="301" customWidth="1"/>
    <col min="5125" max="5266" width="12" style="301" customWidth="1"/>
    <col min="5267" max="5376" width="9.140625" style="301"/>
    <col min="5377" max="5377" width="5" style="301" customWidth="1"/>
    <col min="5378" max="5378" width="20" style="301" customWidth="1"/>
    <col min="5379" max="5380" width="21.7109375" style="301" customWidth="1"/>
    <col min="5381" max="5522" width="12" style="301" customWidth="1"/>
    <col min="5523" max="5632" width="9.140625" style="301"/>
    <col min="5633" max="5633" width="5" style="301" customWidth="1"/>
    <col min="5634" max="5634" width="20" style="301" customWidth="1"/>
    <col min="5635" max="5636" width="21.7109375" style="301" customWidth="1"/>
    <col min="5637" max="5778" width="12" style="301" customWidth="1"/>
    <col min="5779" max="5888" width="9.140625" style="301"/>
    <col min="5889" max="5889" width="5" style="301" customWidth="1"/>
    <col min="5890" max="5890" width="20" style="301" customWidth="1"/>
    <col min="5891" max="5892" width="21.7109375" style="301" customWidth="1"/>
    <col min="5893" max="6034" width="12" style="301" customWidth="1"/>
    <col min="6035" max="6144" width="9.140625" style="301"/>
    <col min="6145" max="6145" width="5" style="301" customWidth="1"/>
    <col min="6146" max="6146" width="20" style="301" customWidth="1"/>
    <col min="6147" max="6148" width="21.7109375" style="301" customWidth="1"/>
    <col min="6149" max="6290" width="12" style="301" customWidth="1"/>
    <col min="6291" max="6400" width="9.140625" style="301"/>
    <col min="6401" max="6401" width="5" style="301" customWidth="1"/>
    <col min="6402" max="6402" width="20" style="301" customWidth="1"/>
    <col min="6403" max="6404" width="21.7109375" style="301" customWidth="1"/>
    <col min="6405" max="6546" width="12" style="301" customWidth="1"/>
    <col min="6547" max="6656" width="9.140625" style="301"/>
    <col min="6657" max="6657" width="5" style="301" customWidth="1"/>
    <col min="6658" max="6658" width="20" style="301" customWidth="1"/>
    <col min="6659" max="6660" width="21.7109375" style="301" customWidth="1"/>
    <col min="6661" max="6802" width="12" style="301" customWidth="1"/>
    <col min="6803" max="6912" width="9.140625" style="301"/>
    <col min="6913" max="6913" width="5" style="301" customWidth="1"/>
    <col min="6914" max="6914" width="20" style="301" customWidth="1"/>
    <col min="6915" max="6916" width="21.7109375" style="301" customWidth="1"/>
    <col min="6917" max="7058" width="12" style="301" customWidth="1"/>
    <col min="7059" max="7168" width="9.140625" style="301"/>
    <col min="7169" max="7169" width="5" style="301" customWidth="1"/>
    <col min="7170" max="7170" width="20" style="301" customWidth="1"/>
    <col min="7171" max="7172" width="21.7109375" style="301" customWidth="1"/>
    <col min="7173" max="7314" width="12" style="301" customWidth="1"/>
    <col min="7315" max="7424" width="9.140625" style="301"/>
    <col min="7425" max="7425" width="5" style="301" customWidth="1"/>
    <col min="7426" max="7426" width="20" style="301" customWidth="1"/>
    <col min="7427" max="7428" width="21.7109375" style="301" customWidth="1"/>
    <col min="7429" max="7570" width="12" style="301" customWidth="1"/>
    <col min="7571" max="7680" width="9.140625" style="301"/>
    <col min="7681" max="7681" width="5" style="301" customWidth="1"/>
    <col min="7682" max="7682" width="20" style="301" customWidth="1"/>
    <col min="7683" max="7684" width="21.7109375" style="301" customWidth="1"/>
    <col min="7685" max="7826" width="12" style="301" customWidth="1"/>
    <col min="7827" max="7936" width="9.140625" style="301"/>
    <col min="7937" max="7937" width="5" style="301" customWidth="1"/>
    <col min="7938" max="7938" width="20" style="301" customWidth="1"/>
    <col min="7939" max="7940" width="21.7109375" style="301" customWidth="1"/>
    <col min="7941" max="8082" width="12" style="301" customWidth="1"/>
    <col min="8083" max="8192" width="9.140625" style="301"/>
    <col min="8193" max="8193" width="5" style="301" customWidth="1"/>
    <col min="8194" max="8194" width="20" style="301" customWidth="1"/>
    <col min="8195" max="8196" width="21.7109375" style="301" customWidth="1"/>
    <col min="8197" max="8338" width="12" style="301" customWidth="1"/>
    <col min="8339" max="8448" width="9.140625" style="301"/>
    <col min="8449" max="8449" width="5" style="301" customWidth="1"/>
    <col min="8450" max="8450" width="20" style="301" customWidth="1"/>
    <col min="8451" max="8452" width="21.7109375" style="301" customWidth="1"/>
    <col min="8453" max="8594" width="12" style="301" customWidth="1"/>
    <col min="8595" max="8704" width="9.140625" style="301"/>
    <col min="8705" max="8705" width="5" style="301" customWidth="1"/>
    <col min="8706" max="8706" width="20" style="301" customWidth="1"/>
    <col min="8707" max="8708" width="21.7109375" style="301" customWidth="1"/>
    <col min="8709" max="8850" width="12" style="301" customWidth="1"/>
    <col min="8851" max="8960" width="9.140625" style="301"/>
    <col min="8961" max="8961" width="5" style="301" customWidth="1"/>
    <col min="8962" max="8962" width="20" style="301" customWidth="1"/>
    <col min="8963" max="8964" width="21.7109375" style="301" customWidth="1"/>
    <col min="8965" max="9106" width="12" style="301" customWidth="1"/>
    <col min="9107" max="9216" width="9.140625" style="301"/>
    <col min="9217" max="9217" width="5" style="301" customWidth="1"/>
    <col min="9218" max="9218" width="20" style="301" customWidth="1"/>
    <col min="9219" max="9220" width="21.7109375" style="301" customWidth="1"/>
    <col min="9221" max="9362" width="12" style="301" customWidth="1"/>
    <col min="9363" max="9472" width="9.140625" style="301"/>
    <col min="9473" max="9473" width="5" style="301" customWidth="1"/>
    <col min="9474" max="9474" width="20" style="301" customWidth="1"/>
    <col min="9475" max="9476" width="21.7109375" style="301" customWidth="1"/>
    <col min="9477" max="9618" width="12" style="301" customWidth="1"/>
    <col min="9619" max="9728" width="9.140625" style="301"/>
    <col min="9729" max="9729" width="5" style="301" customWidth="1"/>
    <col min="9730" max="9730" width="20" style="301" customWidth="1"/>
    <col min="9731" max="9732" width="21.7109375" style="301" customWidth="1"/>
    <col min="9733" max="9874" width="12" style="301" customWidth="1"/>
    <col min="9875" max="9984" width="9.140625" style="301"/>
    <col min="9985" max="9985" width="5" style="301" customWidth="1"/>
    <col min="9986" max="9986" width="20" style="301" customWidth="1"/>
    <col min="9987" max="9988" width="21.7109375" style="301" customWidth="1"/>
    <col min="9989" max="10130" width="12" style="301" customWidth="1"/>
    <col min="10131" max="10240" width="9.140625" style="301"/>
    <col min="10241" max="10241" width="5" style="301" customWidth="1"/>
    <col min="10242" max="10242" width="20" style="301" customWidth="1"/>
    <col min="10243" max="10244" width="21.7109375" style="301" customWidth="1"/>
    <col min="10245" max="10386" width="12" style="301" customWidth="1"/>
    <col min="10387" max="10496" width="9.140625" style="301"/>
    <col min="10497" max="10497" width="5" style="301" customWidth="1"/>
    <col min="10498" max="10498" width="20" style="301" customWidth="1"/>
    <col min="10499" max="10500" width="21.7109375" style="301" customWidth="1"/>
    <col min="10501" max="10642" width="12" style="301" customWidth="1"/>
    <col min="10643" max="10752" width="9.140625" style="301"/>
    <col min="10753" max="10753" width="5" style="301" customWidth="1"/>
    <col min="10754" max="10754" width="20" style="301" customWidth="1"/>
    <col min="10755" max="10756" width="21.7109375" style="301" customWidth="1"/>
    <col min="10757" max="10898" width="12" style="301" customWidth="1"/>
    <col min="10899" max="11008" width="9.140625" style="301"/>
    <col min="11009" max="11009" width="5" style="301" customWidth="1"/>
    <col min="11010" max="11010" width="20" style="301" customWidth="1"/>
    <col min="11011" max="11012" width="21.7109375" style="301" customWidth="1"/>
    <col min="11013" max="11154" width="12" style="301" customWidth="1"/>
    <col min="11155" max="11264" width="9.140625" style="301"/>
    <col min="11265" max="11265" width="5" style="301" customWidth="1"/>
    <col min="11266" max="11266" width="20" style="301" customWidth="1"/>
    <col min="11267" max="11268" width="21.7109375" style="301" customWidth="1"/>
    <col min="11269" max="11410" width="12" style="301" customWidth="1"/>
    <col min="11411" max="11520" width="9.140625" style="301"/>
    <col min="11521" max="11521" width="5" style="301" customWidth="1"/>
    <col min="11522" max="11522" width="20" style="301" customWidth="1"/>
    <col min="11523" max="11524" width="21.7109375" style="301" customWidth="1"/>
    <col min="11525" max="11666" width="12" style="301" customWidth="1"/>
    <col min="11667" max="11776" width="9.140625" style="301"/>
    <col min="11777" max="11777" width="5" style="301" customWidth="1"/>
    <col min="11778" max="11778" width="20" style="301" customWidth="1"/>
    <col min="11779" max="11780" width="21.7109375" style="301" customWidth="1"/>
    <col min="11781" max="11922" width="12" style="301" customWidth="1"/>
    <col min="11923" max="12032" width="9.140625" style="301"/>
    <col min="12033" max="12033" width="5" style="301" customWidth="1"/>
    <col min="12034" max="12034" width="20" style="301" customWidth="1"/>
    <col min="12035" max="12036" width="21.7109375" style="301" customWidth="1"/>
    <col min="12037" max="12178" width="12" style="301" customWidth="1"/>
    <col min="12179" max="12288" width="9.140625" style="301"/>
    <col min="12289" max="12289" width="5" style="301" customWidth="1"/>
    <col min="12290" max="12290" width="20" style="301" customWidth="1"/>
    <col min="12291" max="12292" width="21.7109375" style="301" customWidth="1"/>
    <col min="12293" max="12434" width="12" style="301" customWidth="1"/>
    <col min="12435" max="12544" width="9.140625" style="301"/>
    <col min="12545" max="12545" width="5" style="301" customWidth="1"/>
    <col min="12546" max="12546" width="20" style="301" customWidth="1"/>
    <col min="12547" max="12548" width="21.7109375" style="301" customWidth="1"/>
    <col min="12549" max="12690" width="12" style="301" customWidth="1"/>
    <col min="12691" max="12800" width="9.140625" style="301"/>
    <col min="12801" max="12801" width="5" style="301" customWidth="1"/>
    <col min="12802" max="12802" width="20" style="301" customWidth="1"/>
    <col min="12803" max="12804" width="21.7109375" style="301" customWidth="1"/>
    <col min="12805" max="12946" width="12" style="301" customWidth="1"/>
    <col min="12947" max="13056" width="9.140625" style="301"/>
    <col min="13057" max="13057" width="5" style="301" customWidth="1"/>
    <col min="13058" max="13058" width="20" style="301" customWidth="1"/>
    <col min="13059" max="13060" width="21.7109375" style="301" customWidth="1"/>
    <col min="13061" max="13202" width="12" style="301" customWidth="1"/>
    <col min="13203" max="13312" width="9.140625" style="301"/>
    <col min="13313" max="13313" width="5" style="301" customWidth="1"/>
    <col min="13314" max="13314" width="20" style="301" customWidth="1"/>
    <col min="13315" max="13316" width="21.7109375" style="301" customWidth="1"/>
    <col min="13317" max="13458" width="12" style="301" customWidth="1"/>
    <col min="13459" max="13568" width="9.140625" style="301"/>
    <col min="13569" max="13569" width="5" style="301" customWidth="1"/>
    <col min="13570" max="13570" width="20" style="301" customWidth="1"/>
    <col min="13571" max="13572" width="21.7109375" style="301" customWidth="1"/>
    <col min="13573" max="13714" width="12" style="301" customWidth="1"/>
    <col min="13715" max="13824" width="9.140625" style="301"/>
    <col min="13825" max="13825" width="5" style="301" customWidth="1"/>
    <col min="13826" max="13826" width="20" style="301" customWidth="1"/>
    <col min="13827" max="13828" width="21.7109375" style="301" customWidth="1"/>
    <col min="13829" max="13970" width="12" style="301" customWidth="1"/>
    <col min="13971" max="14080" width="9.140625" style="301"/>
    <col min="14081" max="14081" width="5" style="301" customWidth="1"/>
    <col min="14082" max="14082" width="20" style="301" customWidth="1"/>
    <col min="14083" max="14084" width="21.7109375" style="301" customWidth="1"/>
    <col min="14085" max="14226" width="12" style="301" customWidth="1"/>
    <col min="14227" max="14336" width="9.140625" style="301"/>
    <col min="14337" max="14337" width="5" style="301" customWidth="1"/>
    <col min="14338" max="14338" width="20" style="301" customWidth="1"/>
    <col min="14339" max="14340" width="21.7109375" style="301" customWidth="1"/>
    <col min="14341" max="14482" width="12" style="301" customWidth="1"/>
    <col min="14483" max="14592" width="9.140625" style="301"/>
    <col min="14593" max="14593" width="5" style="301" customWidth="1"/>
    <col min="14594" max="14594" width="20" style="301" customWidth="1"/>
    <col min="14595" max="14596" width="21.7109375" style="301" customWidth="1"/>
    <col min="14597" max="14738" width="12" style="301" customWidth="1"/>
    <col min="14739" max="14848" width="9.140625" style="301"/>
    <col min="14849" max="14849" width="5" style="301" customWidth="1"/>
    <col min="14850" max="14850" width="20" style="301" customWidth="1"/>
    <col min="14851" max="14852" width="21.7109375" style="301" customWidth="1"/>
    <col min="14853" max="14994" width="12" style="301" customWidth="1"/>
    <col min="14995" max="15104" width="9.140625" style="301"/>
    <col min="15105" max="15105" width="5" style="301" customWidth="1"/>
    <col min="15106" max="15106" width="20" style="301" customWidth="1"/>
    <col min="15107" max="15108" width="21.7109375" style="301" customWidth="1"/>
    <col min="15109" max="15250" width="12" style="301" customWidth="1"/>
    <col min="15251" max="15360" width="9.140625" style="301"/>
    <col min="15361" max="15361" width="5" style="301" customWidth="1"/>
    <col min="15362" max="15362" width="20" style="301" customWidth="1"/>
    <col min="15363" max="15364" width="21.7109375" style="301" customWidth="1"/>
    <col min="15365" max="15506" width="12" style="301" customWidth="1"/>
    <col min="15507" max="15616" width="9.140625" style="301"/>
    <col min="15617" max="15617" width="5" style="301" customWidth="1"/>
    <col min="15618" max="15618" width="20" style="301" customWidth="1"/>
    <col min="15619" max="15620" width="21.7109375" style="301" customWidth="1"/>
    <col min="15621" max="15762" width="12" style="301" customWidth="1"/>
    <col min="15763" max="15872" width="9.140625" style="301"/>
    <col min="15873" max="15873" width="5" style="301" customWidth="1"/>
    <col min="15874" max="15874" width="20" style="301" customWidth="1"/>
    <col min="15875" max="15876" width="21.7109375" style="301" customWidth="1"/>
    <col min="15877" max="16018" width="12" style="301" customWidth="1"/>
    <col min="16019" max="16128" width="9.140625" style="301"/>
    <col min="16129" max="16129" width="5" style="301" customWidth="1"/>
    <col min="16130" max="16130" width="20" style="301" customWidth="1"/>
    <col min="16131" max="16132" width="21.7109375" style="301" customWidth="1"/>
    <col min="16133" max="16274" width="12" style="301" customWidth="1"/>
    <col min="16275" max="16384" width="9.140625" style="301"/>
  </cols>
  <sheetData>
    <row r="1" spans="1:4" ht="15.75" customHeight="1">
      <c r="B1" s="333" t="s">
        <v>979</v>
      </c>
    </row>
    <row r="2" spans="1:4" ht="15.75">
      <c r="A2" s="351" t="s">
        <v>997</v>
      </c>
      <c r="B2" s="301" t="s">
        <v>1002</v>
      </c>
    </row>
    <row r="4" spans="1:4" ht="13.5" thickBot="1"/>
    <row r="5" spans="1:4" ht="13.5" thickTop="1">
      <c r="A5" s="1185" t="s">
        <v>998</v>
      </c>
      <c r="B5" s="1056" t="s">
        <v>999</v>
      </c>
      <c r="C5" s="352"/>
      <c r="D5" s="352"/>
    </row>
    <row r="6" spans="1:4" ht="22.5">
      <c r="A6" s="1186"/>
      <c r="B6" s="1187"/>
      <c r="C6" s="353" t="s">
        <v>1000</v>
      </c>
      <c r="D6" s="353" t="s">
        <v>1001</v>
      </c>
    </row>
    <row r="7" spans="1:4">
      <c r="A7" s="304">
        <v>1801</v>
      </c>
      <c r="B7" s="338" t="s">
        <v>4</v>
      </c>
      <c r="C7" s="356">
        <v>33</v>
      </c>
      <c r="D7" s="356">
        <v>53</v>
      </c>
    </row>
    <row r="8" spans="1:4">
      <c r="A8" s="304">
        <v>1802</v>
      </c>
      <c r="B8" s="338" t="s">
        <v>111</v>
      </c>
      <c r="C8" s="356">
        <v>27</v>
      </c>
      <c r="D8" s="356">
        <v>47</v>
      </c>
    </row>
    <row r="9" spans="1:4">
      <c r="A9" s="304">
        <v>1803</v>
      </c>
      <c r="B9" s="338" t="s">
        <v>112</v>
      </c>
      <c r="C9" s="356">
        <v>71</v>
      </c>
      <c r="D9" s="356">
        <v>112</v>
      </c>
    </row>
    <row r="10" spans="1:4">
      <c r="A10" s="304">
        <v>1804</v>
      </c>
      <c r="B10" s="338" t="s">
        <v>113</v>
      </c>
      <c r="C10" s="356">
        <v>90</v>
      </c>
      <c r="D10" s="356">
        <v>130</v>
      </c>
    </row>
    <row r="11" spans="1:4">
      <c r="A11" s="304">
        <v>1805</v>
      </c>
      <c r="B11" s="338" t="s">
        <v>114</v>
      </c>
      <c r="C11" s="356">
        <v>56</v>
      </c>
      <c r="D11" s="356">
        <v>92</v>
      </c>
    </row>
    <row r="12" spans="1:4">
      <c r="A12" s="304">
        <v>1806</v>
      </c>
      <c r="B12" s="338" t="s">
        <v>115</v>
      </c>
      <c r="C12" s="356">
        <v>17</v>
      </c>
      <c r="D12" s="356">
        <v>24</v>
      </c>
    </row>
    <row r="13" spans="1:4">
      <c r="A13" s="304">
        <v>1807</v>
      </c>
      <c r="B13" s="338" t="s">
        <v>116</v>
      </c>
      <c r="C13" s="356">
        <v>77</v>
      </c>
      <c r="D13" s="356">
        <v>124</v>
      </c>
    </row>
    <row r="14" spans="1:4">
      <c r="A14" s="304">
        <v>1808</v>
      </c>
      <c r="B14" s="338" t="s">
        <v>117</v>
      </c>
      <c r="C14" s="356">
        <v>49</v>
      </c>
      <c r="D14" s="356">
        <v>61</v>
      </c>
    </row>
    <row r="15" spans="1:4">
      <c r="A15" s="304">
        <v>1809</v>
      </c>
      <c r="B15" s="338" t="s">
        <v>118</v>
      </c>
      <c r="C15" s="356">
        <v>36</v>
      </c>
      <c r="D15" s="356">
        <v>53</v>
      </c>
    </row>
    <row r="16" spans="1:4">
      <c r="A16" s="304">
        <v>1810</v>
      </c>
      <c r="B16" s="338" t="s">
        <v>119</v>
      </c>
      <c r="C16" s="356">
        <v>55</v>
      </c>
      <c r="D16" s="356">
        <v>92</v>
      </c>
    </row>
    <row r="17" spans="1:4">
      <c r="A17" s="304">
        <v>1811</v>
      </c>
      <c r="B17" s="338" t="s">
        <v>120</v>
      </c>
      <c r="C17" s="356">
        <v>72</v>
      </c>
      <c r="D17" s="356">
        <v>106</v>
      </c>
    </row>
    <row r="18" spans="1:4">
      <c r="A18" s="304">
        <v>1812</v>
      </c>
      <c r="B18" s="338" t="s">
        <v>121</v>
      </c>
      <c r="C18" s="356">
        <v>23</v>
      </c>
      <c r="D18" s="356">
        <v>43</v>
      </c>
    </row>
    <row r="19" spans="1:4">
      <c r="A19" s="304">
        <v>1813</v>
      </c>
      <c r="B19" s="338" t="s">
        <v>122</v>
      </c>
      <c r="C19" s="356">
        <v>64</v>
      </c>
      <c r="D19" s="356">
        <v>100</v>
      </c>
    </row>
    <row r="20" spans="1:4">
      <c r="A20" s="304">
        <v>1814</v>
      </c>
      <c r="B20" s="338" t="s">
        <v>123</v>
      </c>
      <c r="C20" s="356">
        <v>39</v>
      </c>
      <c r="D20" s="356">
        <v>53</v>
      </c>
    </row>
    <row r="21" spans="1:4">
      <c r="A21" s="304">
        <v>1815</v>
      </c>
      <c r="B21" s="338" t="s">
        <v>124</v>
      </c>
      <c r="C21" s="356">
        <v>29</v>
      </c>
      <c r="D21" s="356">
        <v>41</v>
      </c>
    </row>
    <row r="22" spans="1:4">
      <c r="A22" s="304">
        <v>1816</v>
      </c>
      <c r="B22" s="338" t="s">
        <v>125</v>
      </c>
      <c r="C22" s="356">
        <v>65</v>
      </c>
      <c r="D22" s="356">
        <v>86</v>
      </c>
    </row>
    <row r="23" spans="1:4">
      <c r="A23" s="304">
        <v>1817</v>
      </c>
      <c r="B23" s="338" t="s">
        <v>126</v>
      </c>
      <c r="C23" s="356">
        <v>70</v>
      </c>
      <c r="D23" s="356">
        <v>96</v>
      </c>
    </row>
    <row r="24" spans="1:4">
      <c r="A24" s="304">
        <v>1818</v>
      </c>
      <c r="B24" s="338" t="s">
        <v>127</v>
      </c>
      <c r="C24" s="356">
        <v>44</v>
      </c>
      <c r="D24" s="356">
        <v>59</v>
      </c>
    </row>
    <row r="25" spans="1:4">
      <c r="A25" s="304">
        <v>1819</v>
      </c>
      <c r="B25" s="338" t="s">
        <v>128</v>
      </c>
      <c r="C25" s="356">
        <v>32</v>
      </c>
      <c r="D25" s="356">
        <v>44</v>
      </c>
    </row>
    <row r="26" spans="1:4">
      <c r="A26" s="304">
        <v>1820</v>
      </c>
      <c r="B26" s="338" t="s">
        <v>129</v>
      </c>
      <c r="C26" s="356">
        <v>30</v>
      </c>
      <c r="D26" s="356">
        <v>42</v>
      </c>
    </row>
    <row r="27" spans="1:4">
      <c r="A27" s="304">
        <v>1821</v>
      </c>
      <c r="B27" s="338" t="s">
        <v>130</v>
      </c>
      <c r="C27" s="356">
        <v>33</v>
      </c>
      <c r="D27" s="356">
        <v>60</v>
      </c>
    </row>
    <row r="28" spans="1:4">
      <c r="A28" s="304">
        <v>1861</v>
      </c>
      <c r="B28" s="338" t="s">
        <v>45</v>
      </c>
      <c r="C28" s="356">
        <v>41</v>
      </c>
      <c r="D28" s="356">
        <v>50</v>
      </c>
    </row>
    <row r="29" spans="1:4">
      <c r="A29" s="304">
        <v>1862</v>
      </c>
      <c r="B29" s="338" t="s">
        <v>46</v>
      </c>
      <c r="C29" s="356">
        <v>94</v>
      </c>
      <c r="D29" s="356">
        <v>117</v>
      </c>
    </row>
    <row r="30" spans="1:4">
      <c r="A30" s="304">
        <v>1863</v>
      </c>
      <c r="B30" s="338" t="s">
        <v>47</v>
      </c>
      <c r="C30" s="356">
        <v>112</v>
      </c>
      <c r="D30" s="356">
        <v>149</v>
      </c>
    </row>
    <row r="31" spans="1:4">
      <c r="A31" s="304">
        <v>1864</v>
      </c>
      <c r="B31" s="338" t="s">
        <v>48</v>
      </c>
      <c r="C31" s="357">
        <v>29</v>
      </c>
      <c r="D31" s="357">
        <v>40</v>
      </c>
    </row>
    <row r="32" spans="1:4">
      <c r="B32" s="304" t="s">
        <v>49</v>
      </c>
      <c r="C32" s="311">
        <v>1288</v>
      </c>
      <c r="D32" s="311">
        <v>1874</v>
      </c>
    </row>
  </sheetData>
  <mergeCells count="2">
    <mergeCell ref="A5:A6"/>
    <mergeCell ref="B5:B6"/>
  </mergeCells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>
  <dimension ref="A1:E32"/>
  <sheetViews>
    <sheetView topLeftCell="A7" workbookViewId="0">
      <selection activeCell="A7" sqref="A7:A31"/>
    </sheetView>
  </sheetViews>
  <sheetFormatPr defaultRowHeight="12.75"/>
  <cols>
    <col min="1" max="1" width="9.5703125" style="301" customWidth="1"/>
    <col min="2" max="2" width="25.140625" style="301" customWidth="1"/>
    <col min="3" max="3" width="14.28515625" style="301" customWidth="1"/>
    <col min="4" max="4" width="14.7109375" style="301" customWidth="1"/>
    <col min="5" max="5" width="15.42578125" style="301" customWidth="1"/>
    <col min="6" max="256" width="9.140625" style="301"/>
    <col min="257" max="257" width="14.28515625" style="301" customWidth="1"/>
    <col min="258" max="258" width="25.140625" style="301" customWidth="1"/>
    <col min="259" max="259" width="14.28515625" style="301" customWidth="1"/>
    <col min="260" max="260" width="14.7109375" style="301" customWidth="1"/>
    <col min="261" max="261" width="15.42578125" style="301" customWidth="1"/>
    <col min="262" max="512" width="9.140625" style="301"/>
    <col min="513" max="513" width="14.28515625" style="301" customWidth="1"/>
    <col min="514" max="514" width="25.140625" style="301" customWidth="1"/>
    <col min="515" max="515" width="14.28515625" style="301" customWidth="1"/>
    <col min="516" max="516" width="14.7109375" style="301" customWidth="1"/>
    <col min="517" max="517" width="15.42578125" style="301" customWidth="1"/>
    <col min="518" max="768" width="9.140625" style="301"/>
    <col min="769" max="769" width="14.28515625" style="301" customWidth="1"/>
    <col min="770" max="770" width="25.140625" style="301" customWidth="1"/>
    <col min="771" max="771" width="14.28515625" style="301" customWidth="1"/>
    <col min="772" max="772" width="14.7109375" style="301" customWidth="1"/>
    <col min="773" max="773" width="15.42578125" style="301" customWidth="1"/>
    <col min="774" max="1024" width="9.140625" style="301"/>
    <col min="1025" max="1025" width="14.28515625" style="301" customWidth="1"/>
    <col min="1026" max="1026" width="25.140625" style="301" customWidth="1"/>
    <col min="1027" max="1027" width="14.28515625" style="301" customWidth="1"/>
    <col min="1028" max="1028" width="14.7109375" style="301" customWidth="1"/>
    <col min="1029" max="1029" width="15.42578125" style="301" customWidth="1"/>
    <col min="1030" max="1280" width="9.140625" style="301"/>
    <col min="1281" max="1281" width="14.28515625" style="301" customWidth="1"/>
    <col min="1282" max="1282" width="25.140625" style="301" customWidth="1"/>
    <col min="1283" max="1283" width="14.28515625" style="301" customWidth="1"/>
    <col min="1284" max="1284" width="14.7109375" style="301" customWidth="1"/>
    <col min="1285" max="1285" width="15.42578125" style="301" customWidth="1"/>
    <col min="1286" max="1536" width="9.140625" style="301"/>
    <col min="1537" max="1537" width="14.28515625" style="301" customWidth="1"/>
    <col min="1538" max="1538" width="25.140625" style="301" customWidth="1"/>
    <col min="1539" max="1539" width="14.28515625" style="301" customWidth="1"/>
    <col min="1540" max="1540" width="14.7109375" style="301" customWidth="1"/>
    <col min="1541" max="1541" width="15.42578125" style="301" customWidth="1"/>
    <col min="1542" max="1792" width="9.140625" style="301"/>
    <col min="1793" max="1793" width="14.28515625" style="301" customWidth="1"/>
    <col min="1794" max="1794" width="25.140625" style="301" customWidth="1"/>
    <col min="1795" max="1795" width="14.28515625" style="301" customWidth="1"/>
    <col min="1796" max="1796" width="14.7109375" style="301" customWidth="1"/>
    <col min="1797" max="1797" width="15.42578125" style="301" customWidth="1"/>
    <col min="1798" max="2048" width="9.140625" style="301"/>
    <col min="2049" max="2049" width="14.28515625" style="301" customWidth="1"/>
    <col min="2050" max="2050" width="25.140625" style="301" customWidth="1"/>
    <col min="2051" max="2051" width="14.28515625" style="301" customWidth="1"/>
    <col min="2052" max="2052" width="14.7109375" style="301" customWidth="1"/>
    <col min="2053" max="2053" width="15.42578125" style="301" customWidth="1"/>
    <col min="2054" max="2304" width="9.140625" style="301"/>
    <col min="2305" max="2305" width="14.28515625" style="301" customWidth="1"/>
    <col min="2306" max="2306" width="25.140625" style="301" customWidth="1"/>
    <col min="2307" max="2307" width="14.28515625" style="301" customWidth="1"/>
    <col min="2308" max="2308" width="14.7109375" style="301" customWidth="1"/>
    <col min="2309" max="2309" width="15.42578125" style="301" customWidth="1"/>
    <col min="2310" max="2560" width="9.140625" style="301"/>
    <col min="2561" max="2561" width="14.28515625" style="301" customWidth="1"/>
    <col min="2562" max="2562" width="25.140625" style="301" customWidth="1"/>
    <col min="2563" max="2563" width="14.28515625" style="301" customWidth="1"/>
    <col min="2564" max="2564" width="14.7109375" style="301" customWidth="1"/>
    <col min="2565" max="2565" width="15.42578125" style="301" customWidth="1"/>
    <col min="2566" max="2816" width="9.140625" style="301"/>
    <col min="2817" max="2817" width="14.28515625" style="301" customWidth="1"/>
    <col min="2818" max="2818" width="25.140625" style="301" customWidth="1"/>
    <col min="2819" max="2819" width="14.28515625" style="301" customWidth="1"/>
    <col min="2820" max="2820" width="14.7109375" style="301" customWidth="1"/>
    <col min="2821" max="2821" width="15.42578125" style="301" customWidth="1"/>
    <col min="2822" max="3072" width="9.140625" style="301"/>
    <col min="3073" max="3073" width="14.28515625" style="301" customWidth="1"/>
    <col min="3074" max="3074" width="25.140625" style="301" customWidth="1"/>
    <col min="3075" max="3075" width="14.28515625" style="301" customWidth="1"/>
    <col min="3076" max="3076" width="14.7109375" style="301" customWidth="1"/>
    <col min="3077" max="3077" width="15.42578125" style="301" customWidth="1"/>
    <col min="3078" max="3328" width="9.140625" style="301"/>
    <col min="3329" max="3329" width="14.28515625" style="301" customWidth="1"/>
    <col min="3330" max="3330" width="25.140625" style="301" customWidth="1"/>
    <col min="3331" max="3331" width="14.28515625" style="301" customWidth="1"/>
    <col min="3332" max="3332" width="14.7109375" style="301" customWidth="1"/>
    <col min="3333" max="3333" width="15.42578125" style="301" customWidth="1"/>
    <col min="3334" max="3584" width="9.140625" style="301"/>
    <col min="3585" max="3585" width="14.28515625" style="301" customWidth="1"/>
    <col min="3586" max="3586" width="25.140625" style="301" customWidth="1"/>
    <col min="3587" max="3587" width="14.28515625" style="301" customWidth="1"/>
    <col min="3588" max="3588" width="14.7109375" style="301" customWidth="1"/>
    <col min="3589" max="3589" width="15.42578125" style="301" customWidth="1"/>
    <col min="3590" max="3840" width="9.140625" style="301"/>
    <col min="3841" max="3841" width="14.28515625" style="301" customWidth="1"/>
    <col min="3842" max="3842" width="25.140625" style="301" customWidth="1"/>
    <col min="3843" max="3843" width="14.28515625" style="301" customWidth="1"/>
    <col min="3844" max="3844" width="14.7109375" style="301" customWidth="1"/>
    <col min="3845" max="3845" width="15.42578125" style="301" customWidth="1"/>
    <col min="3846" max="4096" width="9.140625" style="301"/>
    <col min="4097" max="4097" width="14.28515625" style="301" customWidth="1"/>
    <col min="4098" max="4098" width="25.140625" style="301" customWidth="1"/>
    <col min="4099" max="4099" width="14.28515625" style="301" customWidth="1"/>
    <col min="4100" max="4100" width="14.7109375" style="301" customWidth="1"/>
    <col min="4101" max="4101" width="15.42578125" style="301" customWidth="1"/>
    <col min="4102" max="4352" width="9.140625" style="301"/>
    <col min="4353" max="4353" width="14.28515625" style="301" customWidth="1"/>
    <col min="4354" max="4354" width="25.140625" style="301" customWidth="1"/>
    <col min="4355" max="4355" width="14.28515625" style="301" customWidth="1"/>
    <col min="4356" max="4356" width="14.7109375" style="301" customWidth="1"/>
    <col min="4357" max="4357" width="15.42578125" style="301" customWidth="1"/>
    <col min="4358" max="4608" width="9.140625" style="301"/>
    <col min="4609" max="4609" width="14.28515625" style="301" customWidth="1"/>
    <col min="4610" max="4610" width="25.140625" style="301" customWidth="1"/>
    <col min="4611" max="4611" width="14.28515625" style="301" customWidth="1"/>
    <col min="4612" max="4612" width="14.7109375" style="301" customWidth="1"/>
    <col min="4613" max="4613" width="15.42578125" style="301" customWidth="1"/>
    <col min="4614" max="4864" width="9.140625" style="301"/>
    <col min="4865" max="4865" width="14.28515625" style="301" customWidth="1"/>
    <col min="4866" max="4866" width="25.140625" style="301" customWidth="1"/>
    <col min="4867" max="4867" width="14.28515625" style="301" customWidth="1"/>
    <col min="4868" max="4868" width="14.7109375" style="301" customWidth="1"/>
    <col min="4869" max="4869" width="15.42578125" style="301" customWidth="1"/>
    <col min="4870" max="5120" width="9.140625" style="301"/>
    <col min="5121" max="5121" width="14.28515625" style="301" customWidth="1"/>
    <col min="5122" max="5122" width="25.140625" style="301" customWidth="1"/>
    <col min="5123" max="5123" width="14.28515625" style="301" customWidth="1"/>
    <col min="5124" max="5124" width="14.7109375" style="301" customWidth="1"/>
    <col min="5125" max="5125" width="15.42578125" style="301" customWidth="1"/>
    <col min="5126" max="5376" width="9.140625" style="301"/>
    <col min="5377" max="5377" width="14.28515625" style="301" customWidth="1"/>
    <col min="5378" max="5378" width="25.140625" style="301" customWidth="1"/>
    <col min="5379" max="5379" width="14.28515625" style="301" customWidth="1"/>
    <col min="5380" max="5380" width="14.7109375" style="301" customWidth="1"/>
    <col min="5381" max="5381" width="15.42578125" style="301" customWidth="1"/>
    <col min="5382" max="5632" width="9.140625" style="301"/>
    <col min="5633" max="5633" width="14.28515625" style="301" customWidth="1"/>
    <col min="5634" max="5634" width="25.140625" style="301" customWidth="1"/>
    <col min="5635" max="5635" width="14.28515625" style="301" customWidth="1"/>
    <col min="5636" max="5636" width="14.7109375" style="301" customWidth="1"/>
    <col min="5637" max="5637" width="15.42578125" style="301" customWidth="1"/>
    <col min="5638" max="5888" width="9.140625" style="301"/>
    <col min="5889" max="5889" width="14.28515625" style="301" customWidth="1"/>
    <col min="5890" max="5890" width="25.140625" style="301" customWidth="1"/>
    <col min="5891" max="5891" width="14.28515625" style="301" customWidth="1"/>
    <col min="5892" max="5892" width="14.7109375" style="301" customWidth="1"/>
    <col min="5893" max="5893" width="15.42578125" style="301" customWidth="1"/>
    <col min="5894" max="6144" width="9.140625" style="301"/>
    <col min="6145" max="6145" width="14.28515625" style="301" customWidth="1"/>
    <col min="6146" max="6146" width="25.140625" style="301" customWidth="1"/>
    <col min="6147" max="6147" width="14.28515625" style="301" customWidth="1"/>
    <col min="6148" max="6148" width="14.7109375" style="301" customWidth="1"/>
    <col min="6149" max="6149" width="15.42578125" style="301" customWidth="1"/>
    <col min="6150" max="6400" width="9.140625" style="301"/>
    <col min="6401" max="6401" width="14.28515625" style="301" customWidth="1"/>
    <col min="6402" max="6402" width="25.140625" style="301" customWidth="1"/>
    <col min="6403" max="6403" width="14.28515625" style="301" customWidth="1"/>
    <col min="6404" max="6404" width="14.7109375" style="301" customWidth="1"/>
    <col min="6405" max="6405" width="15.42578125" style="301" customWidth="1"/>
    <col min="6406" max="6656" width="9.140625" style="301"/>
    <col min="6657" max="6657" width="14.28515625" style="301" customWidth="1"/>
    <col min="6658" max="6658" width="25.140625" style="301" customWidth="1"/>
    <col min="6659" max="6659" width="14.28515625" style="301" customWidth="1"/>
    <col min="6660" max="6660" width="14.7109375" style="301" customWidth="1"/>
    <col min="6661" max="6661" width="15.42578125" style="301" customWidth="1"/>
    <col min="6662" max="6912" width="9.140625" style="301"/>
    <col min="6913" max="6913" width="14.28515625" style="301" customWidth="1"/>
    <col min="6914" max="6914" width="25.140625" style="301" customWidth="1"/>
    <col min="6915" max="6915" width="14.28515625" style="301" customWidth="1"/>
    <col min="6916" max="6916" width="14.7109375" style="301" customWidth="1"/>
    <col min="6917" max="6917" width="15.42578125" style="301" customWidth="1"/>
    <col min="6918" max="7168" width="9.140625" style="301"/>
    <col min="7169" max="7169" width="14.28515625" style="301" customWidth="1"/>
    <col min="7170" max="7170" width="25.140625" style="301" customWidth="1"/>
    <col min="7171" max="7171" width="14.28515625" style="301" customWidth="1"/>
    <col min="7172" max="7172" width="14.7109375" style="301" customWidth="1"/>
    <col min="7173" max="7173" width="15.42578125" style="301" customWidth="1"/>
    <col min="7174" max="7424" width="9.140625" style="301"/>
    <col min="7425" max="7425" width="14.28515625" style="301" customWidth="1"/>
    <col min="7426" max="7426" width="25.140625" style="301" customWidth="1"/>
    <col min="7427" max="7427" width="14.28515625" style="301" customWidth="1"/>
    <col min="7428" max="7428" width="14.7109375" style="301" customWidth="1"/>
    <col min="7429" max="7429" width="15.42578125" style="301" customWidth="1"/>
    <col min="7430" max="7680" width="9.140625" style="301"/>
    <col min="7681" max="7681" width="14.28515625" style="301" customWidth="1"/>
    <col min="7682" max="7682" width="25.140625" style="301" customWidth="1"/>
    <col min="7683" max="7683" width="14.28515625" style="301" customWidth="1"/>
    <col min="7684" max="7684" width="14.7109375" style="301" customWidth="1"/>
    <col min="7685" max="7685" width="15.42578125" style="301" customWidth="1"/>
    <col min="7686" max="7936" width="9.140625" style="301"/>
    <col min="7937" max="7937" width="14.28515625" style="301" customWidth="1"/>
    <col min="7938" max="7938" width="25.140625" style="301" customWidth="1"/>
    <col min="7939" max="7939" width="14.28515625" style="301" customWidth="1"/>
    <col min="7940" max="7940" width="14.7109375" style="301" customWidth="1"/>
    <col min="7941" max="7941" width="15.42578125" style="301" customWidth="1"/>
    <col min="7942" max="8192" width="9.140625" style="301"/>
    <col min="8193" max="8193" width="14.28515625" style="301" customWidth="1"/>
    <col min="8194" max="8194" width="25.140625" style="301" customWidth="1"/>
    <col min="8195" max="8195" width="14.28515625" style="301" customWidth="1"/>
    <col min="8196" max="8196" width="14.7109375" style="301" customWidth="1"/>
    <col min="8197" max="8197" width="15.42578125" style="301" customWidth="1"/>
    <col min="8198" max="8448" width="9.140625" style="301"/>
    <col min="8449" max="8449" width="14.28515625" style="301" customWidth="1"/>
    <col min="8450" max="8450" width="25.140625" style="301" customWidth="1"/>
    <col min="8451" max="8451" width="14.28515625" style="301" customWidth="1"/>
    <col min="8452" max="8452" width="14.7109375" style="301" customWidth="1"/>
    <col min="8453" max="8453" width="15.42578125" style="301" customWidth="1"/>
    <col min="8454" max="8704" width="9.140625" style="301"/>
    <col min="8705" max="8705" width="14.28515625" style="301" customWidth="1"/>
    <col min="8706" max="8706" width="25.140625" style="301" customWidth="1"/>
    <col min="8707" max="8707" width="14.28515625" style="301" customWidth="1"/>
    <col min="8708" max="8708" width="14.7109375" style="301" customWidth="1"/>
    <col min="8709" max="8709" width="15.42578125" style="301" customWidth="1"/>
    <col min="8710" max="8960" width="9.140625" style="301"/>
    <col min="8961" max="8961" width="14.28515625" style="301" customWidth="1"/>
    <col min="8962" max="8962" width="25.140625" style="301" customWidth="1"/>
    <col min="8963" max="8963" width="14.28515625" style="301" customWidth="1"/>
    <col min="8964" max="8964" width="14.7109375" style="301" customWidth="1"/>
    <col min="8965" max="8965" width="15.42578125" style="301" customWidth="1"/>
    <col min="8966" max="9216" width="9.140625" style="301"/>
    <col min="9217" max="9217" width="14.28515625" style="301" customWidth="1"/>
    <col min="9218" max="9218" width="25.140625" style="301" customWidth="1"/>
    <col min="9219" max="9219" width="14.28515625" style="301" customWidth="1"/>
    <col min="9220" max="9220" width="14.7109375" style="301" customWidth="1"/>
    <col min="9221" max="9221" width="15.42578125" style="301" customWidth="1"/>
    <col min="9222" max="9472" width="9.140625" style="301"/>
    <col min="9473" max="9473" width="14.28515625" style="301" customWidth="1"/>
    <col min="9474" max="9474" width="25.140625" style="301" customWidth="1"/>
    <col min="9475" max="9475" width="14.28515625" style="301" customWidth="1"/>
    <col min="9476" max="9476" width="14.7109375" style="301" customWidth="1"/>
    <col min="9477" max="9477" width="15.42578125" style="301" customWidth="1"/>
    <col min="9478" max="9728" width="9.140625" style="301"/>
    <col min="9729" max="9729" width="14.28515625" style="301" customWidth="1"/>
    <col min="9730" max="9730" width="25.140625" style="301" customWidth="1"/>
    <col min="9731" max="9731" width="14.28515625" style="301" customWidth="1"/>
    <col min="9732" max="9732" width="14.7109375" style="301" customWidth="1"/>
    <col min="9733" max="9733" width="15.42578125" style="301" customWidth="1"/>
    <col min="9734" max="9984" width="9.140625" style="301"/>
    <col min="9985" max="9985" width="14.28515625" style="301" customWidth="1"/>
    <col min="9986" max="9986" width="25.140625" style="301" customWidth="1"/>
    <col min="9987" max="9987" width="14.28515625" style="301" customWidth="1"/>
    <col min="9988" max="9988" width="14.7109375" style="301" customWidth="1"/>
    <col min="9989" max="9989" width="15.42578125" style="301" customWidth="1"/>
    <col min="9990" max="10240" width="9.140625" style="301"/>
    <col min="10241" max="10241" width="14.28515625" style="301" customWidth="1"/>
    <col min="10242" max="10242" width="25.140625" style="301" customWidth="1"/>
    <col min="10243" max="10243" width="14.28515625" style="301" customWidth="1"/>
    <col min="10244" max="10244" width="14.7109375" style="301" customWidth="1"/>
    <col min="10245" max="10245" width="15.42578125" style="301" customWidth="1"/>
    <col min="10246" max="10496" width="9.140625" style="301"/>
    <col min="10497" max="10497" width="14.28515625" style="301" customWidth="1"/>
    <col min="10498" max="10498" width="25.140625" style="301" customWidth="1"/>
    <col min="10499" max="10499" width="14.28515625" style="301" customWidth="1"/>
    <col min="10500" max="10500" width="14.7109375" style="301" customWidth="1"/>
    <col min="10501" max="10501" width="15.42578125" style="301" customWidth="1"/>
    <col min="10502" max="10752" width="9.140625" style="301"/>
    <col min="10753" max="10753" width="14.28515625" style="301" customWidth="1"/>
    <col min="10754" max="10754" width="25.140625" style="301" customWidth="1"/>
    <col min="10755" max="10755" width="14.28515625" style="301" customWidth="1"/>
    <col min="10756" max="10756" width="14.7109375" style="301" customWidth="1"/>
    <col min="10757" max="10757" width="15.42578125" style="301" customWidth="1"/>
    <col min="10758" max="11008" width="9.140625" style="301"/>
    <col min="11009" max="11009" width="14.28515625" style="301" customWidth="1"/>
    <col min="11010" max="11010" width="25.140625" style="301" customWidth="1"/>
    <col min="11011" max="11011" width="14.28515625" style="301" customWidth="1"/>
    <col min="11012" max="11012" width="14.7109375" style="301" customWidth="1"/>
    <col min="11013" max="11013" width="15.42578125" style="301" customWidth="1"/>
    <col min="11014" max="11264" width="9.140625" style="301"/>
    <col min="11265" max="11265" width="14.28515625" style="301" customWidth="1"/>
    <col min="11266" max="11266" width="25.140625" style="301" customWidth="1"/>
    <col min="11267" max="11267" width="14.28515625" style="301" customWidth="1"/>
    <col min="11268" max="11268" width="14.7109375" style="301" customWidth="1"/>
    <col min="11269" max="11269" width="15.42578125" style="301" customWidth="1"/>
    <col min="11270" max="11520" width="9.140625" style="301"/>
    <col min="11521" max="11521" width="14.28515625" style="301" customWidth="1"/>
    <col min="11522" max="11522" width="25.140625" style="301" customWidth="1"/>
    <col min="11523" max="11523" width="14.28515625" style="301" customWidth="1"/>
    <col min="11524" max="11524" width="14.7109375" style="301" customWidth="1"/>
    <col min="11525" max="11525" width="15.42578125" style="301" customWidth="1"/>
    <col min="11526" max="11776" width="9.140625" style="301"/>
    <col min="11777" max="11777" width="14.28515625" style="301" customWidth="1"/>
    <col min="11778" max="11778" width="25.140625" style="301" customWidth="1"/>
    <col min="11779" max="11779" width="14.28515625" style="301" customWidth="1"/>
    <col min="11780" max="11780" width="14.7109375" style="301" customWidth="1"/>
    <col min="11781" max="11781" width="15.42578125" style="301" customWidth="1"/>
    <col min="11782" max="12032" width="9.140625" style="301"/>
    <col min="12033" max="12033" width="14.28515625" style="301" customWidth="1"/>
    <col min="12034" max="12034" width="25.140625" style="301" customWidth="1"/>
    <col min="12035" max="12035" width="14.28515625" style="301" customWidth="1"/>
    <col min="12036" max="12036" width="14.7109375" style="301" customWidth="1"/>
    <col min="12037" max="12037" width="15.42578125" style="301" customWidth="1"/>
    <col min="12038" max="12288" width="9.140625" style="301"/>
    <col min="12289" max="12289" width="14.28515625" style="301" customWidth="1"/>
    <col min="12290" max="12290" width="25.140625" style="301" customWidth="1"/>
    <col min="12291" max="12291" width="14.28515625" style="301" customWidth="1"/>
    <col min="12292" max="12292" width="14.7109375" style="301" customWidth="1"/>
    <col min="12293" max="12293" width="15.42578125" style="301" customWidth="1"/>
    <col min="12294" max="12544" width="9.140625" style="301"/>
    <col min="12545" max="12545" width="14.28515625" style="301" customWidth="1"/>
    <col min="12546" max="12546" width="25.140625" style="301" customWidth="1"/>
    <col min="12547" max="12547" width="14.28515625" style="301" customWidth="1"/>
    <col min="12548" max="12548" width="14.7109375" style="301" customWidth="1"/>
    <col min="12549" max="12549" width="15.42578125" style="301" customWidth="1"/>
    <col min="12550" max="12800" width="9.140625" style="301"/>
    <col min="12801" max="12801" width="14.28515625" style="301" customWidth="1"/>
    <col min="12802" max="12802" width="25.140625" style="301" customWidth="1"/>
    <col min="12803" max="12803" width="14.28515625" style="301" customWidth="1"/>
    <col min="12804" max="12804" width="14.7109375" style="301" customWidth="1"/>
    <col min="12805" max="12805" width="15.42578125" style="301" customWidth="1"/>
    <col min="12806" max="13056" width="9.140625" style="301"/>
    <col min="13057" max="13057" width="14.28515625" style="301" customWidth="1"/>
    <col min="13058" max="13058" width="25.140625" style="301" customWidth="1"/>
    <col min="13059" max="13059" width="14.28515625" style="301" customWidth="1"/>
    <col min="13060" max="13060" width="14.7109375" style="301" customWidth="1"/>
    <col min="13061" max="13061" width="15.42578125" style="301" customWidth="1"/>
    <col min="13062" max="13312" width="9.140625" style="301"/>
    <col min="13313" max="13313" width="14.28515625" style="301" customWidth="1"/>
    <col min="13314" max="13314" width="25.140625" style="301" customWidth="1"/>
    <col min="13315" max="13315" width="14.28515625" style="301" customWidth="1"/>
    <col min="13316" max="13316" width="14.7109375" style="301" customWidth="1"/>
    <col min="13317" max="13317" width="15.42578125" style="301" customWidth="1"/>
    <col min="13318" max="13568" width="9.140625" style="301"/>
    <col min="13569" max="13569" width="14.28515625" style="301" customWidth="1"/>
    <col min="13570" max="13570" width="25.140625" style="301" customWidth="1"/>
    <col min="13571" max="13571" width="14.28515625" style="301" customWidth="1"/>
    <col min="13572" max="13572" width="14.7109375" style="301" customWidth="1"/>
    <col min="13573" max="13573" width="15.42578125" style="301" customWidth="1"/>
    <col min="13574" max="13824" width="9.140625" style="301"/>
    <col min="13825" max="13825" width="14.28515625" style="301" customWidth="1"/>
    <col min="13826" max="13826" width="25.140625" style="301" customWidth="1"/>
    <col min="13827" max="13827" width="14.28515625" style="301" customWidth="1"/>
    <col min="13828" max="13828" width="14.7109375" style="301" customWidth="1"/>
    <col min="13829" max="13829" width="15.42578125" style="301" customWidth="1"/>
    <col min="13830" max="14080" width="9.140625" style="301"/>
    <col min="14081" max="14081" width="14.28515625" style="301" customWidth="1"/>
    <col min="14082" max="14082" width="25.140625" style="301" customWidth="1"/>
    <col min="14083" max="14083" width="14.28515625" style="301" customWidth="1"/>
    <col min="14084" max="14084" width="14.7109375" style="301" customWidth="1"/>
    <col min="14085" max="14085" width="15.42578125" style="301" customWidth="1"/>
    <col min="14086" max="14336" width="9.140625" style="301"/>
    <col min="14337" max="14337" width="14.28515625" style="301" customWidth="1"/>
    <col min="14338" max="14338" width="25.140625" style="301" customWidth="1"/>
    <col min="14339" max="14339" width="14.28515625" style="301" customWidth="1"/>
    <col min="14340" max="14340" width="14.7109375" style="301" customWidth="1"/>
    <col min="14341" max="14341" width="15.42578125" style="301" customWidth="1"/>
    <col min="14342" max="14592" width="9.140625" style="301"/>
    <col min="14593" max="14593" width="14.28515625" style="301" customWidth="1"/>
    <col min="14594" max="14594" width="25.140625" style="301" customWidth="1"/>
    <col min="14595" max="14595" width="14.28515625" style="301" customWidth="1"/>
    <col min="14596" max="14596" width="14.7109375" style="301" customWidth="1"/>
    <col min="14597" max="14597" width="15.42578125" style="301" customWidth="1"/>
    <col min="14598" max="14848" width="9.140625" style="301"/>
    <col min="14849" max="14849" width="14.28515625" style="301" customWidth="1"/>
    <col min="14850" max="14850" width="25.140625" style="301" customWidth="1"/>
    <col min="14851" max="14851" width="14.28515625" style="301" customWidth="1"/>
    <col min="14852" max="14852" width="14.7109375" style="301" customWidth="1"/>
    <col min="14853" max="14853" width="15.42578125" style="301" customWidth="1"/>
    <col min="14854" max="15104" width="9.140625" style="301"/>
    <col min="15105" max="15105" width="14.28515625" style="301" customWidth="1"/>
    <col min="15106" max="15106" width="25.140625" style="301" customWidth="1"/>
    <col min="15107" max="15107" width="14.28515625" style="301" customWidth="1"/>
    <col min="15108" max="15108" width="14.7109375" style="301" customWidth="1"/>
    <col min="15109" max="15109" width="15.42578125" style="301" customWidth="1"/>
    <col min="15110" max="15360" width="9.140625" style="301"/>
    <col min="15361" max="15361" width="14.28515625" style="301" customWidth="1"/>
    <col min="15362" max="15362" width="25.140625" style="301" customWidth="1"/>
    <col min="15363" max="15363" width="14.28515625" style="301" customWidth="1"/>
    <col min="15364" max="15364" width="14.7109375" style="301" customWidth="1"/>
    <col min="15365" max="15365" width="15.42578125" style="301" customWidth="1"/>
    <col min="15366" max="15616" width="9.140625" style="301"/>
    <col min="15617" max="15617" width="14.28515625" style="301" customWidth="1"/>
    <col min="15618" max="15618" width="25.140625" style="301" customWidth="1"/>
    <col min="15619" max="15619" width="14.28515625" style="301" customWidth="1"/>
    <col min="15620" max="15620" width="14.7109375" style="301" customWidth="1"/>
    <col min="15621" max="15621" width="15.42578125" style="301" customWidth="1"/>
    <col min="15622" max="15872" width="9.140625" style="301"/>
    <col min="15873" max="15873" width="14.28515625" style="301" customWidth="1"/>
    <col min="15874" max="15874" width="25.140625" style="301" customWidth="1"/>
    <col min="15875" max="15875" width="14.28515625" style="301" customWidth="1"/>
    <col min="15876" max="15876" width="14.7109375" style="301" customWidth="1"/>
    <col min="15877" max="15877" width="15.42578125" style="301" customWidth="1"/>
    <col min="15878" max="16128" width="9.140625" style="301"/>
    <col min="16129" max="16129" width="14.28515625" style="301" customWidth="1"/>
    <col min="16130" max="16130" width="25.140625" style="301" customWidth="1"/>
    <col min="16131" max="16131" width="14.28515625" style="301" customWidth="1"/>
    <col min="16132" max="16132" width="14.7109375" style="301" customWidth="1"/>
    <col min="16133" max="16133" width="15.42578125" style="301" customWidth="1"/>
    <col min="16134" max="16384" width="9.140625" style="301"/>
  </cols>
  <sheetData>
    <row r="1" spans="1:5">
      <c r="B1" s="333" t="s">
        <v>979</v>
      </c>
    </row>
    <row r="2" spans="1:5">
      <c r="B2" s="301" t="s">
        <v>1009</v>
      </c>
    </row>
    <row r="4" spans="1:5" ht="13.5" thickBot="1"/>
    <row r="5" spans="1:5" ht="13.5" thickTop="1">
      <c r="A5" s="1188" t="s">
        <v>361</v>
      </c>
      <c r="B5" s="1190" t="s">
        <v>1</v>
      </c>
      <c r="C5" s="358" t="s">
        <v>1003</v>
      </c>
      <c r="D5" s="358" t="s">
        <v>1004</v>
      </c>
      <c r="E5" s="358" t="s">
        <v>1005</v>
      </c>
    </row>
    <row r="6" spans="1:5" ht="67.5">
      <c r="A6" s="1189"/>
      <c r="B6" s="1191"/>
      <c r="C6" s="353" t="s">
        <v>1006</v>
      </c>
      <c r="D6" s="353" t="s">
        <v>1007</v>
      </c>
      <c r="E6" s="353" t="s">
        <v>1008</v>
      </c>
    </row>
    <row r="7" spans="1:5">
      <c r="A7" s="304">
        <v>1801</v>
      </c>
      <c r="B7" s="338" t="s">
        <v>4</v>
      </c>
      <c r="C7" s="354">
        <v>0</v>
      </c>
      <c r="D7" s="354">
        <v>0</v>
      </c>
      <c r="E7" s="354">
        <v>0</v>
      </c>
    </row>
    <row r="8" spans="1:5">
      <c r="A8" s="304">
        <v>1802</v>
      </c>
      <c r="B8" s="338" t="s">
        <v>111</v>
      </c>
      <c r="C8" s="354">
        <v>1</v>
      </c>
      <c r="D8" s="354">
        <v>8</v>
      </c>
      <c r="E8" s="354">
        <v>6</v>
      </c>
    </row>
    <row r="9" spans="1:5">
      <c r="A9" s="304">
        <v>1803</v>
      </c>
      <c r="B9" s="338" t="s">
        <v>112</v>
      </c>
      <c r="C9" s="354">
        <v>1</v>
      </c>
      <c r="D9" s="354">
        <v>24</v>
      </c>
      <c r="E9" s="354">
        <v>24</v>
      </c>
    </row>
    <row r="10" spans="1:5">
      <c r="A10" s="304">
        <v>1804</v>
      </c>
      <c r="B10" s="338" t="s">
        <v>113</v>
      </c>
      <c r="C10" s="354">
        <v>1</v>
      </c>
      <c r="D10" s="354">
        <v>50</v>
      </c>
      <c r="E10" s="354">
        <v>32</v>
      </c>
    </row>
    <row r="11" spans="1:5">
      <c r="A11" s="304">
        <v>1805</v>
      </c>
      <c r="B11" s="338" t="s">
        <v>114</v>
      </c>
      <c r="C11" s="354">
        <v>1</v>
      </c>
      <c r="D11" s="354">
        <v>28</v>
      </c>
      <c r="E11" s="354">
        <v>24</v>
      </c>
    </row>
    <row r="12" spans="1:5">
      <c r="A12" s="304">
        <v>1806</v>
      </c>
      <c r="B12" s="338" t="s">
        <v>115</v>
      </c>
      <c r="C12" s="354">
        <v>1</v>
      </c>
      <c r="D12" s="354">
        <v>12</v>
      </c>
      <c r="E12" s="354">
        <v>7</v>
      </c>
    </row>
    <row r="13" spans="1:5">
      <c r="A13" s="304">
        <v>1807</v>
      </c>
      <c r="B13" s="338" t="s">
        <v>116</v>
      </c>
      <c r="C13" s="354">
        <v>5</v>
      </c>
      <c r="D13" s="354">
        <v>58</v>
      </c>
      <c r="E13" s="354">
        <v>46</v>
      </c>
    </row>
    <row r="14" spans="1:5">
      <c r="A14" s="304">
        <v>1808</v>
      </c>
      <c r="B14" s="338" t="s">
        <v>117</v>
      </c>
      <c r="C14" s="354">
        <v>1</v>
      </c>
      <c r="D14" s="354">
        <v>30</v>
      </c>
      <c r="E14" s="354">
        <v>26</v>
      </c>
    </row>
    <row r="15" spans="1:5">
      <c r="A15" s="304">
        <v>1809</v>
      </c>
      <c r="B15" s="338" t="s">
        <v>118</v>
      </c>
      <c r="C15" s="354">
        <v>1</v>
      </c>
      <c r="D15" s="354">
        <v>30</v>
      </c>
      <c r="E15" s="354">
        <v>16</v>
      </c>
    </row>
    <row r="16" spans="1:5">
      <c r="A16" s="304">
        <v>1810</v>
      </c>
      <c r="B16" s="338" t="s">
        <v>119</v>
      </c>
      <c r="C16" s="354">
        <v>1</v>
      </c>
      <c r="D16" s="354">
        <v>8</v>
      </c>
      <c r="E16" s="354">
        <v>4</v>
      </c>
    </row>
    <row r="17" spans="1:5">
      <c r="A17" s="304">
        <v>1811</v>
      </c>
      <c r="B17" s="338" t="s">
        <v>120</v>
      </c>
      <c r="C17" s="354">
        <v>0</v>
      </c>
      <c r="D17" s="354">
        <v>0</v>
      </c>
      <c r="E17" s="354">
        <v>0</v>
      </c>
    </row>
    <row r="18" spans="1:5">
      <c r="A18" s="304">
        <v>1812</v>
      </c>
      <c r="B18" s="338" t="s">
        <v>121</v>
      </c>
      <c r="C18" s="354">
        <v>1</v>
      </c>
      <c r="D18" s="354">
        <v>30</v>
      </c>
      <c r="E18" s="354">
        <v>24</v>
      </c>
    </row>
    <row r="19" spans="1:5">
      <c r="A19" s="304">
        <v>1813</v>
      </c>
      <c r="B19" s="338" t="s">
        <v>122</v>
      </c>
      <c r="C19" s="354">
        <v>2</v>
      </c>
      <c r="D19" s="354">
        <v>60</v>
      </c>
      <c r="E19" s="354">
        <v>41</v>
      </c>
    </row>
    <row r="20" spans="1:5">
      <c r="A20" s="304">
        <v>1814</v>
      </c>
      <c r="B20" s="338" t="s">
        <v>123</v>
      </c>
      <c r="C20" s="354">
        <v>4</v>
      </c>
      <c r="D20" s="354">
        <v>58</v>
      </c>
      <c r="E20" s="354">
        <v>58</v>
      </c>
    </row>
    <row r="21" spans="1:5">
      <c r="A21" s="304">
        <v>1815</v>
      </c>
      <c r="B21" s="338" t="s">
        <v>124</v>
      </c>
      <c r="C21" s="354">
        <v>0</v>
      </c>
      <c r="D21" s="354">
        <v>0</v>
      </c>
      <c r="E21" s="354">
        <v>0</v>
      </c>
    </row>
    <row r="22" spans="1:5">
      <c r="A22" s="304">
        <v>1816</v>
      </c>
      <c r="B22" s="338" t="s">
        <v>125</v>
      </c>
      <c r="C22" s="354">
        <v>2</v>
      </c>
      <c r="D22" s="354">
        <v>44</v>
      </c>
      <c r="E22" s="354">
        <v>45</v>
      </c>
    </row>
    <row r="23" spans="1:5">
      <c r="A23" s="304">
        <v>1817</v>
      </c>
      <c r="B23" s="338" t="s">
        <v>126</v>
      </c>
      <c r="C23" s="354">
        <v>1</v>
      </c>
      <c r="D23" s="354">
        <v>26</v>
      </c>
      <c r="E23" s="354">
        <v>21</v>
      </c>
    </row>
    <row r="24" spans="1:5">
      <c r="A24" s="304">
        <v>1818</v>
      </c>
      <c r="B24" s="338" t="s">
        <v>127</v>
      </c>
      <c r="C24" s="354">
        <v>3</v>
      </c>
      <c r="D24" s="354">
        <v>68</v>
      </c>
      <c r="E24" s="354">
        <v>71</v>
      </c>
    </row>
    <row r="25" spans="1:5">
      <c r="A25" s="304">
        <v>1819</v>
      </c>
      <c r="B25" s="338" t="s">
        <v>128</v>
      </c>
      <c r="C25" s="354">
        <v>2</v>
      </c>
      <c r="D25" s="354">
        <v>60</v>
      </c>
      <c r="E25" s="354">
        <v>53</v>
      </c>
    </row>
    <row r="26" spans="1:5">
      <c r="A26" s="304">
        <v>1820</v>
      </c>
      <c r="B26" s="338" t="s">
        <v>129</v>
      </c>
      <c r="C26" s="354">
        <v>2</v>
      </c>
      <c r="D26" s="354">
        <v>44</v>
      </c>
      <c r="E26" s="354">
        <v>48</v>
      </c>
    </row>
    <row r="27" spans="1:5">
      <c r="A27" s="304">
        <v>1821</v>
      </c>
      <c r="B27" s="338" t="s">
        <v>130</v>
      </c>
      <c r="C27" s="354">
        <v>0</v>
      </c>
      <c r="D27" s="354">
        <v>0</v>
      </c>
      <c r="E27" s="354">
        <v>0</v>
      </c>
    </row>
    <row r="28" spans="1:5">
      <c r="A28" s="304">
        <v>1861</v>
      </c>
      <c r="B28" s="338" t="s">
        <v>45</v>
      </c>
      <c r="C28" s="354">
        <v>1</v>
      </c>
      <c r="D28" s="354">
        <v>30</v>
      </c>
      <c r="E28" s="354">
        <v>29</v>
      </c>
    </row>
    <row r="29" spans="1:5">
      <c r="A29" s="304">
        <v>1862</v>
      </c>
      <c r="B29" s="338" t="s">
        <v>46</v>
      </c>
      <c r="C29" s="355">
        <v>4</v>
      </c>
      <c r="D29" s="355">
        <v>70</v>
      </c>
      <c r="E29" s="355">
        <v>57</v>
      </c>
    </row>
    <row r="30" spans="1:5">
      <c r="A30" s="304">
        <v>1863</v>
      </c>
      <c r="B30" s="338" t="s">
        <v>47</v>
      </c>
      <c r="C30" s="359">
        <v>3</v>
      </c>
      <c r="D30" s="359">
        <v>69</v>
      </c>
      <c r="E30" s="359">
        <v>58</v>
      </c>
    </row>
    <row r="31" spans="1:5">
      <c r="A31" s="304">
        <v>1864</v>
      </c>
      <c r="B31" s="338" t="s">
        <v>48</v>
      </c>
      <c r="C31" s="362">
        <v>2</v>
      </c>
      <c r="D31" s="362">
        <v>22</v>
      </c>
      <c r="E31" s="362">
        <v>20</v>
      </c>
    </row>
    <row r="32" spans="1:5">
      <c r="A32" s="360" t="s">
        <v>574</v>
      </c>
      <c r="B32" s="361" t="s">
        <v>49</v>
      </c>
      <c r="C32" s="363">
        <v>40</v>
      </c>
      <c r="D32" s="363">
        <v>829</v>
      </c>
      <c r="E32" s="363">
        <v>710</v>
      </c>
    </row>
  </sheetData>
  <mergeCells count="2">
    <mergeCell ref="A5:A6"/>
    <mergeCell ref="B5:B6"/>
  </mergeCells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>
  <dimension ref="A1:E6"/>
  <sheetViews>
    <sheetView workbookViewId="0">
      <selection activeCell="E12" sqref="E12"/>
    </sheetView>
  </sheetViews>
  <sheetFormatPr defaultRowHeight="12.75"/>
  <cols>
    <col min="1" max="1" width="5.42578125" style="364" customWidth="1"/>
    <col min="2" max="2" width="40.42578125" style="364" customWidth="1"/>
    <col min="3" max="4" width="15.140625" style="364" customWidth="1"/>
    <col min="5" max="5" width="17.5703125" style="364" customWidth="1"/>
    <col min="6" max="256" width="9.140625" style="364"/>
    <col min="257" max="257" width="5.42578125" style="364" customWidth="1"/>
    <col min="258" max="258" width="40.42578125" style="364" customWidth="1"/>
    <col min="259" max="260" width="15.140625" style="364" customWidth="1"/>
    <col min="261" max="261" width="17.5703125" style="364" customWidth="1"/>
    <col min="262" max="512" width="9.140625" style="364"/>
    <col min="513" max="513" width="5.42578125" style="364" customWidth="1"/>
    <col min="514" max="514" width="40.42578125" style="364" customWidth="1"/>
    <col min="515" max="516" width="15.140625" style="364" customWidth="1"/>
    <col min="517" max="517" width="17.5703125" style="364" customWidth="1"/>
    <col min="518" max="768" width="9.140625" style="364"/>
    <col min="769" max="769" width="5.42578125" style="364" customWidth="1"/>
    <col min="770" max="770" width="40.42578125" style="364" customWidth="1"/>
    <col min="771" max="772" width="15.140625" style="364" customWidth="1"/>
    <col min="773" max="773" width="17.5703125" style="364" customWidth="1"/>
    <col min="774" max="1024" width="9.140625" style="364"/>
    <col min="1025" max="1025" width="5.42578125" style="364" customWidth="1"/>
    <col min="1026" max="1026" width="40.42578125" style="364" customWidth="1"/>
    <col min="1027" max="1028" width="15.140625" style="364" customWidth="1"/>
    <col min="1029" max="1029" width="17.5703125" style="364" customWidth="1"/>
    <col min="1030" max="1280" width="9.140625" style="364"/>
    <col min="1281" max="1281" width="5.42578125" style="364" customWidth="1"/>
    <col min="1282" max="1282" width="40.42578125" style="364" customWidth="1"/>
    <col min="1283" max="1284" width="15.140625" style="364" customWidth="1"/>
    <col min="1285" max="1285" width="17.5703125" style="364" customWidth="1"/>
    <col min="1286" max="1536" width="9.140625" style="364"/>
    <col min="1537" max="1537" width="5.42578125" style="364" customWidth="1"/>
    <col min="1538" max="1538" width="40.42578125" style="364" customWidth="1"/>
    <col min="1539" max="1540" width="15.140625" style="364" customWidth="1"/>
    <col min="1541" max="1541" width="17.5703125" style="364" customWidth="1"/>
    <col min="1542" max="1792" width="9.140625" style="364"/>
    <col min="1793" max="1793" width="5.42578125" style="364" customWidth="1"/>
    <col min="1794" max="1794" width="40.42578125" style="364" customWidth="1"/>
    <col min="1795" max="1796" width="15.140625" style="364" customWidth="1"/>
    <col min="1797" max="1797" width="17.5703125" style="364" customWidth="1"/>
    <col min="1798" max="2048" width="9.140625" style="364"/>
    <col min="2049" max="2049" width="5.42578125" style="364" customWidth="1"/>
    <col min="2050" max="2050" width="40.42578125" style="364" customWidth="1"/>
    <col min="2051" max="2052" width="15.140625" style="364" customWidth="1"/>
    <col min="2053" max="2053" width="17.5703125" style="364" customWidth="1"/>
    <col min="2054" max="2304" width="9.140625" style="364"/>
    <col min="2305" max="2305" width="5.42578125" style="364" customWidth="1"/>
    <col min="2306" max="2306" width="40.42578125" style="364" customWidth="1"/>
    <col min="2307" max="2308" width="15.140625" style="364" customWidth="1"/>
    <col min="2309" max="2309" width="17.5703125" style="364" customWidth="1"/>
    <col min="2310" max="2560" width="9.140625" style="364"/>
    <col min="2561" max="2561" width="5.42578125" style="364" customWidth="1"/>
    <col min="2562" max="2562" width="40.42578125" style="364" customWidth="1"/>
    <col min="2563" max="2564" width="15.140625" style="364" customWidth="1"/>
    <col min="2565" max="2565" width="17.5703125" style="364" customWidth="1"/>
    <col min="2566" max="2816" width="9.140625" style="364"/>
    <col min="2817" max="2817" width="5.42578125" style="364" customWidth="1"/>
    <col min="2818" max="2818" width="40.42578125" style="364" customWidth="1"/>
    <col min="2819" max="2820" width="15.140625" style="364" customWidth="1"/>
    <col min="2821" max="2821" width="17.5703125" style="364" customWidth="1"/>
    <col min="2822" max="3072" width="9.140625" style="364"/>
    <col min="3073" max="3073" width="5.42578125" style="364" customWidth="1"/>
    <col min="3074" max="3074" width="40.42578125" style="364" customWidth="1"/>
    <col min="3075" max="3076" width="15.140625" style="364" customWidth="1"/>
    <col min="3077" max="3077" width="17.5703125" style="364" customWidth="1"/>
    <col min="3078" max="3328" width="9.140625" style="364"/>
    <col min="3329" max="3329" width="5.42578125" style="364" customWidth="1"/>
    <col min="3330" max="3330" width="40.42578125" style="364" customWidth="1"/>
    <col min="3331" max="3332" width="15.140625" style="364" customWidth="1"/>
    <col min="3333" max="3333" width="17.5703125" style="364" customWidth="1"/>
    <col min="3334" max="3584" width="9.140625" style="364"/>
    <col min="3585" max="3585" width="5.42578125" style="364" customWidth="1"/>
    <col min="3586" max="3586" width="40.42578125" style="364" customWidth="1"/>
    <col min="3587" max="3588" width="15.140625" style="364" customWidth="1"/>
    <col min="3589" max="3589" width="17.5703125" style="364" customWidth="1"/>
    <col min="3590" max="3840" width="9.140625" style="364"/>
    <col min="3841" max="3841" width="5.42578125" style="364" customWidth="1"/>
    <col min="3842" max="3842" width="40.42578125" style="364" customWidth="1"/>
    <col min="3843" max="3844" width="15.140625" style="364" customWidth="1"/>
    <col min="3845" max="3845" width="17.5703125" style="364" customWidth="1"/>
    <col min="3846" max="4096" width="9.140625" style="364"/>
    <col min="4097" max="4097" width="5.42578125" style="364" customWidth="1"/>
    <col min="4098" max="4098" width="40.42578125" style="364" customWidth="1"/>
    <col min="4099" max="4100" width="15.140625" style="364" customWidth="1"/>
    <col min="4101" max="4101" width="17.5703125" style="364" customWidth="1"/>
    <col min="4102" max="4352" width="9.140625" style="364"/>
    <col min="4353" max="4353" width="5.42578125" style="364" customWidth="1"/>
    <col min="4354" max="4354" width="40.42578125" style="364" customWidth="1"/>
    <col min="4355" max="4356" width="15.140625" style="364" customWidth="1"/>
    <col min="4357" max="4357" width="17.5703125" style="364" customWidth="1"/>
    <col min="4358" max="4608" width="9.140625" style="364"/>
    <col min="4609" max="4609" width="5.42578125" style="364" customWidth="1"/>
    <col min="4610" max="4610" width="40.42578125" style="364" customWidth="1"/>
    <col min="4611" max="4612" width="15.140625" style="364" customWidth="1"/>
    <col min="4613" max="4613" width="17.5703125" style="364" customWidth="1"/>
    <col min="4614" max="4864" width="9.140625" style="364"/>
    <col min="4865" max="4865" width="5.42578125" style="364" customWidth="1"/>
    <col min="4866" max="4866" width="40.42578125" style="364" customWidth="1"/>
    <col min="4867" max="4868" width="15.140625" style="364" customWidth="1"/>
    <col min="4869" max="4869" width="17.5703125" style="364" customWidth="1"/>
    <col min="4870" max="5120" width="9.140625" style="364"/>
    <col min="5121" max="5121" width="5.42578125" style="364" customWidth="1"/>
    <col min="5122" max="5122" width="40.42578125" style="364" customWidth="1"/>
    <col min="5123" max="5124" width="15.140625" style="364" customWidth="1"/>
    <col min="5125" max="5125" width="17.5703125" style="364" customWidth="1"/>
    <col min="5126" max="5376" width="9.140625" style="364"/>
    <col min="5377" max="5377" width="5.42578125" style="364" customWidth="1"/>
    <col min="5378" max="5378" width="40.42578125" style="364" customWidth="1"/>
    <col min="5379" max="5380" width="15.140625" style="364" customWidth="1"/>
    <col min="5381" max="5381" width="17.5703125" style="364" customWidth="1"/>
    <col min="5382" max="5632" width="9.140625" style="364"/>
    <col min="5633" max="5633" width="5.42578125" style="364" customWidth="1"/>
    <col min="5634" max="5634" width="40.42578125" style="364" customWidth="1"/>
    <col min="5635" max="5636" width="15.140625" style="364" customWidth="1"/>
    <col min="5637" max="5637" width="17.5703125" style="364" customWidth="1"/>
    <col min="5638" max="5888" width="9.140625" style="364"/>
    <col min="5889" max="5889" width="5.42578125" style="364" customWidth="1"/>
    <col min="5890" max="5890" width="40.42578125" style="364" customWidth="1"/>
    <col min="5891" max="5892" width="15.140625" style="364" customWidth="1"/>
    <col min="5893" max="5893" width="17.5703125" style="364" customWidth="1"/>
    <col min="5894" max="6144" width="9.140625" style="364"/>
    <col min="6145" max="6145" width="5.42578125" style="364" customWidth="1"/>
    <col min="6146" max="6146" width="40.42578125" style="364" customWidth="1"/>
    <col min="6147" max="6148" width="15.140625" style="364" customWidth="1"/>
    <col min="6149" max="6149" width="17.5703125" style="364" customWidth="1"/>
    <col min="6150" max="6400" width="9.140625" style="364"/>
    <col min="6401" max="6401" width="5.42578125" style="364" customWidth="1"/>
    <col min="6402" max="6402" width="40.42578125" style="364" customWidth="1"/>
    <col min="6403" max="6404" width="15.140625" style="364" customWidth="1"/>
    <col min="6405" max="6405" width="17.5703125" style="364" customWidth="1"/>
    <col min="6406" max="6656" width="9.140625" style="364"/>
    <col min="6657" max="6657" width="5.42578125" style="364" customWidth="1"/>
    <col min="6658" max="6658" width="40.42578125" style="364" customWidth="1"/>
    <col min="6659" max="6660" width="15.140625" style="364" customWidth="1"/>
    <col min="6661" max="6661" width="17.5703125" style="364" customWidth="1"/>
    <col min="6662" max="6912" width="9.140625" style="364"/>
    <col min="6913" max="6913" width="5.42578125" style="364" customWidth="1"/>
    <col min="6914" max="6914" width="40.42578125" style="364" customWidth="1"/>
    <col min="6915" max="6916" width="15.140625" style="364" customWidth="1"/>
    <col min="6917" max="6917" width="17.5703125" style="364" customWidth="1"/>
    <col min="6918" max="7168" width="9.140625" style="364"/>
    <col min="7169" max="7169" width="5.42578125" style="364" customWidth="1"/>
    <col min="7170" max="7170" width="40.42578125" style="364" customWidth="1"/>
    <col min="7171" max="7172" width="15.140625" style="364" customWidth="1"/>
    <col min="7173" max="7173" width="17.5703125" style="364" customWidth="1"/>
    <col min="7174" max="7424" width="9.140625" style="364"/>
    <col min="7425" max="7425" width="5.42578125" style="364" customWidth="1"/>
    <col min="7426" max="7426" width="40.42578125" style="364" customWidth="1"/>
    <col min="7427" max="7428" width="15.140625" style="364" customWidth="1"/>
    <col min="7429" max="7429" width="17.5703125" style="364" customWidth="1"/>
    <col min="7430" max="7680" width="9.140625" style="364"/>
    <col min="7681" max="7681" width="5.42578125" style="364" customWidth="1"/>
    <col min="7682" max="7682" width="40.42578125" style="364" customWidth="1"/>
    <col min="7683" max="7684" width="15.140625" style="364" customWidth="1"/>
    <col min="7685" max="7685" width="17.5703125" style="364" customWidth="1"/>
    <col min="7686" max="7936" width="9.140625" style="364"/>
    <col min="7937" max="7937" width="5.42578125" style="364" customWidth="1"/>
    <col min="7938" max="7938" width="40.42578125" style="364" customWidth="1"/>
    <col min="7939" max="7940" width="15.140625" style="364" customWidth="1"/>
    <col min="7941" max="7941" width="17.5703125" style="364" customWidth="1"/>
    <col min="7942" max="8192" width="9.140625" style="364"/>
    <col min="8193" max="8193" width="5.42578125" style="364" customWidth="1"/>
    <col min="8194" max="8194" width="40.42578125" style="364" customWidth="1"/>
    <col min="8195" max="8196" width="15.140625" style="364" customWidth="1"/>
    <col min="8197" max="8197" width="17.5703125" style="364" customWidth="1"/>
    <col min="8198" max="8448" width="9.140625" style="364"/>
    <col min="8449" max="8449" width="5.42578125" style="364" customWidth="1"/>
    <col min="8450" max="8450" width="40.42578125" style="364" customWidth="1"/>
    <col min="8451" max="8452" width="15.140625" style="364" customWidth="1"/>
    <col min="8453" max="8453" width="17.5703125" style="364" customWidth="1"/>
    <col min="8454" max="8704" width="9.140625" style="364"/>
    <col min="8705" max="8705" width="5.42578125" style="364" customWidth="1"/>
    <col min="8706" max="8706" width="40.42578125" style="364" customWidth="1"/>
    <col min="8707" max="8708" width="15.140625" style="364" customWidth="1"/>
    <col min="8709" max="8709" width="17.5703125" style="364" customWidth="1"/>
    <col min="8710" max="8960" width="9.140625" style="364"/>
    <col min="8961" max="8961" width="5.42578125" style="364" customWidth="1"/>
    <col min="8962" max="8962" width="40.42578125" style="364" customWidth="1"/>
    <col min="8963" max="8964" width="15.140625" style="364" customWidth="1"/>
    <col min="8965" max="8965" width="17.5703125" style="364" customWidth="1"/>
    <col min="8966" max="9216" width="9.140625" style="364"/>
    <col min="9217" max="9217" width="5.42578125" style="364" customWidth="1"/>
    <col min="9218" max="9218" width="40.42578125" style="364" customWidth="1"/>
    <col min="9219" max="9220" width="15.140625" style="364" customWidth="1"/>
    <col min="9221" max="9221" width="17.5703125" style="364" customWidth="1"/>
    <col min="9222" max="9472" width="9.140625" style="364"/>
    <col min="9473" max="9473" width="5.42578125" style="364" customWidth="1"/>
    <col min="9474" max="9474" width="40.42578125" style="364" customWidth="1"/>
    <col min="9475" max="9476" width="15.140625" style="364" customWidth="1"/>
    <col min="9477" max="9477" width="17.5703125" style="364" customWidth="1"/>
    <col min="9478" max="9728" width="9.140625" style="364"/>
    <col min="9729" max="9729" width="5.42578125" style="364" customWidth="1"/>
    <col min="9730" max="9730" width="40.42578125" style="364" customWidth="1"/>
    <col min="9731" max="9732" width="15.140625" style="364" customWidth="1"/>
    <col min="9733" max="9733" width="17.5703125" style="364" customWidth="1"/>
    <col min="9734" max="9984" width="9.140625" style="364"/>
    <col min="9985" max="9985" width="5.42578125" style="364" customWidth="1"/>
    <col min="9986" max="9986" width="40.42578125" style="364" customWidth="1"/>
    <col min="9987" max="9988" width="15.140625" style="364" customWidth="1"/>
    <col min="9989" max="9989" width="17.5703125" style="364" customWidth="1"/>
    <col min="9990" max="10240" width="9.140625" style="364"/>
    <col min="10241" max="10241" width="5.42578125" style="364" customWidth="1"/>
    <col min="10242" max="10242" width="40.42578125" style="364" customWidth="1"/>
    <col min="10243" max="10244" width="15.140625" style="364" customWidth="1"/>
    <col min="10245" max="10245" width="17.5703125" style="364" customWidth="1"/>
    <col min="10246" max="10496" width="9.140625" style="364"/>
    <col min="10497" max="10497" width="5.42578125" style="364" customWidth="1"/>
    <col min="10498" max="10498" width="40.42578125" style="364" customWidth="1"/>
    <col min="10499" max="10500" width="15.140625" style="364" customWidth="1"/>
    <col min="10501" max="10501" width="17.5703125" style="364" customWidth="1"/>
    <col min="10502" max="10752" width="9.140625" style="364"/>
    <col min="10753" max="10753" width="5.42578125" style="364" customWidth="1"/>
    <col min="10754" max="10754" width="40.42578125" style="364" customWidth="1"/>
    <col min="10755" max="10756" width="15.140625" style="364" customWidth="1"/>
    <col min="10757" max="10757" width="17.5703125" style="364" customWidth="1"/>
    <col min="10758" max="11008" width="9.140625" style="364"/>
    <col min="11009" max="11009" width="5.42578125" style="364" customWidth="1"/>
    <col min="11010" max="11010" width="40.42578125" style="364" customWidth="1"/>
    <col min="11011" max="11012" width="15.140625" style="364" customWidth="1"/>
    <col min="11013" max="11013" width="17.5703125" style="364" customWidth="1"/>
    <col min="11014" max="11264" width="9.140625" style="364"/>
    <col min="11265" max="11265" width="5.42578125" style="364" customWidth="1"/>
    <col min="11266" max="11266" width="40.42578125" style="364" customWidth="1"/>
    <col min="11267" max="11268" width="15.140625" style="364" customWidth="1"/>
    <col min="11269" max="11269" width="17.5703125" style="364" customWidth="1"/>
    <col min="11270" max="11520" width="9.140625" style="364"/>
    <col min="11521" max="11521" width="5.42578125" style="364" customWidth="1"/>
    <col min="11522" max="11522" width="40.42578125" style="364" customWidth="1"/>
    <col min="11523" max="11524" width="15.140625" style="364" customWidth="1"/>
    <col min="11525" max="11525" width="17.5703125" style="364" customWidth="1"/>
    <col min="11526" max="11776" width="9.140625" style="364"/>
    <col min="11777" max="11777" width="5.42578125" style="364" customWidth="1"/>
    <col min="11778" max="11778" width="40.42578125" style="364" customWidth="1"/>
    <col min="11779" max="11780" width="15.140625" style="364" customWidth="1"/>
    <col min="11781" max="11781" width="17.5703125" style="364" customWidth="1"/>
    <col min="11782" max="12032" width="9.140625" style="364"/>
    <col min="12033" max="12033" width="5.42578125" style="364" customWidth="1"/>
    <col min="12034" max="12034" width="40.42578125" style="364" customWidth="1"/>
    <col min="12035" max="12036" width="15.140625" style="364" customWidth="1"/>
    <col min="12037" max="12037" width="17.5703125" style="364" customWidth="1"/>
    <col min="12038" max="12288" width="9.140625" style="364"/>
    <col min="12289" max="12289" width="5.42578125" style="364" customWidth="1"/>
    <col min="12290" max="12290" width="40.42578125" style="364" customWidth="1"/>
    <col min="12291" max="12292" width="15.140625" style="364" customWidth="1"/>
    <col min="12293" max="12293" width="17.5703125" style="364" customWidth="1"/>
    <col min="12294" max="12544" width="9.140625" style="364"/>
    <col min="12545" max="12545" width="5.42578125" style="364" customWidth="1"/>
    <col min="12546" max="12546" width="40.42578125" style="364" customWidth="1"/>
    <col min="12547" max="12548" width="15.140625" style="364" customWidth="1"/>
    <col min="12549" max="12549" width="17.5703125" style="364" customWidth="1"/>
    <col min="12550" max="12800" width="9.140625" style="364"/>
    <col min="12801" max="12801" width="5.42578125" style="364" customWidth="1"/>
    <col min="12802" max="12802" width="40.42578125" style="364" customWidth="1"/>
    <col min="12803" max="12804" width="15.140625" style="364" customWidth="1"/>
    <col min="12805" max="12805" width="17.5703125" style="364" customWidth="1"/>
    <col min="12806" max="13056" width="9.140625" style="364"/>
    <col min="13057" max="13057" width="5.42578125" style="364" customWidth="1"/>
    <col min="13058" max="13058" width="40.42578125" style="364" customWidth="1"/>
    <col min="13059" max="13060" width="15.140625" style="364" customWidth="1"/>
    <col min="13061" max="13061" width="17.5703125" style="364" customWidth="1"/>
    <col min="13062" max="13312" width="9.140625" style="364"/>
    <col min="13313" max="13313" width="5.42578125" style="364" customWidth="1"/>
    <col min="13314" max="13314" width="40.42578125" style="364" customWidth="1"/>
    <col min="13315" max="13316" width="15.140625" style="364" customWidth="1"/>
    <col min="13317" max="13317" width="17.5703125" style="364" customWidth="1"/>
    <col min="13318" max="13568" width="9.140625" style="364"/>
    <col min="13569" max="13569" width="5.42578125" style="364" customWidth="1"/>
    <col min="13570" max="13570" width="40.42578125" style="364" customWidth="1"/>
    <col min="13571" max="13572" width="15.140625" style="364" customWidth="1"/>
    <col min="13573" max="13573" width="17.5703125" style="364" customWidth="1"/>
    <col min="13574" max="13824" width="9.140625" style="364"/>
    <col min="13825" max="13825" width="5.42578125" style="364" customWidth="1"/>
    <col min="13826" max="13826" width="40.42578125" style="364" customWidth="1"/>
    <col min="13827" max="13828" width="15.140625" style="364" customWidth="1"/>
    <col min="13829" max="13829" width="17.5703125" style="364" customWidth="1"/>
    <col min="13830" max="14080" width="9.140625" style="364"/>
    <col min="14081" max="14081" width="5.42578125" style="364" customWidth="1"/>
    <col min="14082" max="14082" width="40.42578125" style="364" customWidth="1"/>
    <col min="14083" max="14084" width="15.140625" style="364" customWidth="1"/>
    <col min="14085" max="14085" width="17.5703125" style="364" customWidth="1"/>
    <col min="14086" max="14336" width="9.140625" style="364"/>
    <col min="14337" max="14337" width="5.42578125" style="364" customWidth="1"/>
    <col min="14338" max="14338" width="40.42578125" style="364" customWidth="1"/>
    <col min="14339" max="14340" width="15.140625" style="364" customWidth="1"/>
    <col min="14341" max="14341" width="17.5703125" style="364" customWidth="1"/>
    <col min="14342" max="14592" width="9.140625" style="364"/>
    <col min="14593" max="14593" width="5.42578125" style="364" customWidth="1"/>
    <col min="14594" max="14594" width="40.42578125" style="364" customWidth="1"/>
    <col min="14595" max="14596" width="15.140625" style="364" customWidth="1"/>
    <col min="14597" max="14597" width="17.5703125" style="364" customWidth="1"/>
    <col min="14598" max="14848" width="9.140625" style="364"/>
    <col min="14849" max="14849" width="5.42578125" style="364" customWidth="1"/>
    <col min="14850" max="14850" width="40.42578125" style="364" customWidth="1"/>
    <col min="14851" max="14852" width="15.140625" style="364" customWidth="1"/>
    <col min="14853" max="14853" width="17.5703125" style="364" customWidth="1"/>
    <col min="14854" max="15104" width="9.140625" style="364"/>
    <col min="15105" max="15105" width="5.42578125" style="364" customWidth="1"/>
    <col min="15106" max="15106" width="40.42578125" style="364" customWidth="1"/>
    <col min="15107" max="15108" width="15.140625" style="364" customWidth="1"/>
    <col min="15109" max="15109" width="17.5703125" style="364" customWidth="1"/>
    <col min="15110" max="15360" width="9.140625" style="364"/>
    <col min="15361" max="15361" width="5.42578125" style="364" customWidth="1"/>
    <col min="15362" max="15362" width="40.42578125" style="364" customWidth="1"/>
    <col min="15363" max="15364" width="15.140625" style="364" customWidth="1"/>
    <col min="15365" max="15365" width="17.5703125" style="364" customWidth="1"/>
    <col min="15366" max="15616" width="9.140625" style="364"/>
    <col min="15617" max="15617" width="5.42578125" style="364" customWidth="1"/>
    <col min="15618" max="15618" width="40.42578125" style="364" customWidth="1"/>
    <col min="15619" max="15620" width="15.140625" style="364" customWidth="1"/>
    <col min="15621" max="15621" width="17.5703125" style="364" customWidth="1"/>
    <col min="15622" max="15872" width="9.140625" style="364"/>
    <col min="15873" max="15873" width="5.42578125" style="364" customWidth="1"/>
    <col min="15874" max="15874" width="40.42578125" style="364" customWidth="1"/>
    <col min="15875" max="15876" width="15.140625" style="364" customWidth="1"/>
    <col min="15877" max="15877" width="17.5703125" style="364" customWidth="1"/>
    <col min="15878" max="16128" width="9.140625" style="364"/>
    <col min="16129" max="16129" width="5.42578125" style="364" customWidth="1"/>
    <col min="16130" max="16130" width="40.42578125" style="364" customWidth="1"/>
    <col min="16131" max="16132" width="15.140625" style="364" customWidth="1"/>
    <col min="16133" max="16133" width="17.5703125" style="364" customWidth="1"/>
    <col min="16134" max="16384" width="9.140625" style="364"/>
  </cols>
  <sheetData>
    <row r="1" spans="1:5" ht="13.5" thickBot="1">
      <c r="A1" s="1192" t="s">
        <v>1010</v>
      </c>
      <c r="B1" s="1193"/>
      <c r="C1" s="1193"/>
      <c r="D1" s="1193"/>
      <c r="E1" s="1193"/>
    </row>
    <row r="2" spans="1:5" ht="13.9" customHeight="1" thickTop="1">
      <c r="A2" s="1194" t="s">
        <v>655</v>
      </c>
      <c r="B2" s="1196" t="s">
        <v>1011</v>
      </c>
      <c r="C2" s="1196" t="s">
        <v>1012</v>
      </c>
      <c r="D2" s="1196" t="s">
        <v>1013</v>
      </c>
      <c r="E2" s="1196" t="s">
        <v>1014</v>
      </c>
    </row>
    <row r="3" spans="1:5" ht="13.5" thickBot="1">
      <c r="A3" s="1195"/>
      <c r="B3" s="1197"/>
      <c r="C3" s="1197"/>
      <c r="D3" s="1197"/>
      <c r="E3" s="1197"/>
    </row>
    <row r="4" spans="1:5" ht="14.25" thickTop="1" thickBot="1">
      <c r="A4" s="365">
        <v>1</v>
      </c>
      <c r="B4" s="366">
        <v>2</v>
      </c>
      <c r="C4" s="366">
        <v>3</v>
      </c>
      <c r="D4" s="366">
        <v>4</v>
      </c>
      <c r="E4" s="366">
        <v>5</v>
      </c>
    </row>
    <row r="5" spans="1:5" ht="13.5" thickTop="1">
      <c r="A5" s="367" t="s">
        <v>1003</v>
      </c>
      <c r="B5" s="368" t="s">
        <v>1015</v>
      </c>
      <c r="C5" s="369">
        <v>2</v>
      </c>
      <c r="D5" s="369">
        <v>34</v>
      </c>
      <c r="E5" s="369">
        <v>11</v>
      </c>
    </row>
    <row r="6" spans="1:5" ht="24">
      <c r="A6" s="370" t="s">
        <v>1016</v>
      </c>
      <c r="B6" s="371" t="s">
        <v>1017</v>
      </c>
      <c r="C6" s="372">
        <v>2</v>
      </c>
      <c r="D6" s="372">
        <v>34</v>
      </c>
      <c r="E6" s="372">
        <v>11</v>
      </c>
    </row>
  </sheetData>
  <mergeCells count="6">
    <mergeCell ref="A1:E1"/>
    <mergeCell ref="A2:A3"/>
    <mergeCell ref="B2:B3"/>
    <mergeCell ref="C2:C3"/>
    <mergeCell ref="D2:D3"/>
    <mergeCell ref="E2:E3"/>
  </mergeCells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>
  <dimension ref="A1:C26"/>
  <sheetViews>
    <sheetView topLeftCell="A16" workbookViewId="0">
      <selection activeCell="E18" sqref="E18"/>
    </sheetView>
  </sheetViews>
  <sheetFormatPr defaultColWidth="8.85546875" defaultRowHeight="11.25"/>
  <cols>
    <col min="1" max="1" width="8.85546875" style="373" customWidth="1"/>
    <col min="2" max="2" width="58.7109375" style="373" customWidth="1"/>
    <col min="3" max="3" width="50.7109375" style="373" customWidth="1"/>
    <col min="4" max="256" width="8.85546875" style="373"/>
    <col min="257" max="257" width="8.85546875" style="373" customWidth="1"/>
    <col min="258" max="258" width="58.7109375" style="373" customWidth="1"/>
    <col min="259" max="259" width="50.7109375" style="373" customWidth="1"/>
    <col min="260" max="512" width="8.85546875" style="373"/>
    <col min="513" max="513" width="8.85546875" style="373" customWidth="1"/>
    <col min="514" max="514" width="58.7109375" style="373" customWidth="1"/>
    <col min="515" max="515" width="50.7109375" style="373" customWidth="1"/>
    <col min="516" max="768" width="8.85546875" style="373"/>
    <col min="769" max="769" width="8.85546875" style="373" customWidth="1"/>
    <col min="770" max="770" width="58.7109375" style="373" customWidth="1"/>
    <col min="771" max="771" width="50.7109375" style="373" customWidth="1"/>
    <col min="772" max="1024" width="8.85546875" style="373"/>
    <col min="1025" max="1025" width="8.85546875" style="373" customWidth="1"/>
    <col min="1026" max="1026" width="58.7109375" style="373" customWidth="1"/>
    <col min="1027" max="1027" width="50.7109375" style="373" customWidth="1"/>
    <col min="1028" max="1280" width="8.85546875" style="373"/>
    <col min="1281" max="1281" width="8.85546875" style="373" customWidth="1"/>
    <col min="1282" max="1282" width="58.7109375" style="373" customWidth="1"/>
    <col min="1283" max="1283" width="50.7109375" style="373" customWidth="1"/>
    <col min="1284" max="1536" width="8.85546875" style="373"/>
    <col min="1537" max="1537" width="8.85546875" style="373" customWidth="1"/>
    <col min="1538" max="1538" width="58.7109375" style="373" customWidth="1"/>
    <col min="1539" max="1539" width="50.7109375" style="373" customWidth="1"/>
    <col min="1540" max="1792" width="8.85546875" style="373"/>
    <col min="1793" max="1793" width="8.85546875" style="373" customWidth="1"/>
    <col min="1794" max="1794" width="58.7109375" style="373" customWidth="1"/>
    <col min="1795" max="1795" width="50.7109375" style="373" customWidth="1"/>
    <col min="1796" max="2048" width="8.85546875" style="373"/>
    <col min="2049" max="2049" width="8.85546875" style="373" customWidth="1"/>
    <col min="2050" max="2050" width="58.7109375" style="373" customWidth="1"/>
    <col min="2051" max="2051" width="50.7109375" style="373" customWidth="1"/>
    <col min="2052" max="2304" width="8.85546875" style="373"/>
    <col min="2305" max="2305" width="8.85546875" style="373" customWidth="1"/>
    <col min="2306" max="2306" width="58.7109375" style="373" customWidth="1"/>
    <col min="2307" max="2307" width="50.7109375" style="373" customWidth="1"/>
    <col min="2308" max="2560" width="8.85546875" style="373"/>
    <col min="2561" max="2561" width="8.85546875" style="373" customWidth="1"/>
    <col min="2562" max="2562" width="58.7109375" style="373" customWidth="1"/>
    <col min="2563" max="2563" width="50.7109375" style="373" customWidth="1"/>
    <col min="2564" max="2816" width="8.85546875" style="373"/>
    <col min="2817" max="2817" width="8.85546875" style="373" customWidth="1"/>
    <col min="2818" max="2818" width="58.7109375" style="373" customWidth="1"/>
    <col min="2819" max="2819" width="50.7109375" style="373" customWidth="1"/>
    <col min="2820" max="3072" width="8.85546875" style="373"/>
    <col min="3073" max="3073" width="8.85546875" style="373" customWidth="1"/>
    <col min="3074" max="3074" width="58.7109375" style="373" customWidth="1"/>
    <col min="3075" max="3075" width="50.7109375" style="373" customWidth="1"/>
    <col min="3076" max="3328" width="8.85546875" style="373"/>
    <col min="3329" max="3329" width="8.85546875" style="373" customWidth="1"/>
    <col min="3330" max="3330" width="58.7109375" style="373" customWidth="1"/>
    <col min="3331" max="3331" width="50.7109375" style="373" customWidth="1"/>
    <col min="3332" max="3584" width="8.85546875" style="373"/>
    <col min="3585" max="3585" width="8.85546875" style="373" customWidth="1"/>
    <col min="3586" max="3586" width="58.7109375" style="373" customWidth="1"/>
    <col min="3587" max="3587" width="50.7109375" style="373" customWidth="1"/>
    <col min="3588" max="3840" width="8.85546875" style="373"/>
    <col min="3841" max="3841" width="8.85546875" style="373" customWidth="1"/>
    <col min="3842" max="3842" width="58.7109375" style="373" customWidth="1"/>
    <col min="3843" max="3843" width="50.7109375" style="373" customWidth="1"/>
    <col min="3844" max="4096" width="8.85546875" style="373"/>
    <col min="4097" max="4097" width="8.85546875" style="373" customWidth="1"/>
    <col min="4098" max="4098" width="58.7109375" style="373" customWidth="1"/>
    <col min="4099" max="4099" width="50.7109375" style="373" customWidth="1"/>
    <col min="4100" max="4352" width="8.85546875" style="373"/>
    <col min="4353" max="4353" width="8.85546875" style="373" customWidth="1"/>
    <col min="4354" max="4354" width="58.7109375" style="373" customWidth="1"/>
    <col min="4355" max="4355" width="50.7109375" style="373" customWidth="1"/>
    <col min="4356" max="4608" width="8.85546875" style="373"/>
    <col min="4609" max="4609" width="8.85546875" style="373" customWidth="1"/>
    <col min="4610" max="4610" width="58.7109375" style="373" customWidth="1"/>
    <col min="4611" max="4611" width="50.7109375" style="373" customWidth="1"/>
    <col min="4612" max="4864" width="8.85546875" style="373"/>
    <col min="4865" max="4865" width="8.85546875" style="373" customWidth="1"/>
    <col min="4866" max="4866" width="58.7109375" style="373" customWidth="1"/>
    <col min="4867" max="4867" width="50.7109375" style="373" customWidth="1"/>
    <col min="4868" max="5120" width="8.85546875" style="373"/>
    <col min="5121" max="5121" width="8.85546875" style="373" customWidth="1"/>
    <col min="5122" max="5122" width="58.7109375" style="373" customWidth="1"/>
    <col min="5123" max="5123" width="50.7109375" style="373" customWidth="1"/>
    <col min="5124" max="5376" width="8.85546875" style="373"/>
    <col min="5377" max="5377" width="8.85546875" style="373" customWidth="1"/>
    <col min="5378" max="5378" width="58.7109375" style="373" customWidth="1"/>
    <col min="5379" max="5379" width="50.7109375" style="373" customWidth="1"/>
    <col min="5380" max="5632" width="8.85546875" style="373"/>
    <col min="5633" max="5633" width="8.85546875" style="373" customWidth="1"/>
    <col min="5634" max="5634" width="58.7109375" style="373" customWidth="1"/>
    <col min="5635" max="5635" width="50.7109375" style="373" customWidth="1"/>
    <col min="5636" max="5888" width="8.85546875" style="373"/>
    <col min="5889" max="5889" width="8.85546875" style="373" customWidth="1"/>
    <col min="5890" max="5890" width="58.7109375" style="373" customWidth="1"/>
    <col min="5891" max="5891" width="50.7109375" style="373" customWidth="1"/>
    <col min="5892" max="6144" width="8.85546875" style="373"/>
    <col min="6145" max="6145" width="8.85546875" style="373" customWidth="1"/>
    <col min="6146" max="6146" width="58.7109375" style="373" customWidth="1"/>
    <col min="6147" max="6147" width="50.7109375" style="373" customWidth="1"/>
    <col min="6148" max="6400" width="8.85546875" style="373"/>
    <col min="6401" max="6401" width="8.85546875" style="373" customWidth="1"/>
    <col min="6402" max="6402" width="58.7109375" style="373" customWidth="1"/>
    <col min="6403" max="6403" width="50.7109375" style="373" customWidth="1"/>
    <col min="6404" max="6656" width="8.85546875" style="373"/>
    <col min="6657" max="6657" width="8.85546875" style="373" customWidth="1"/>
    <col min="6658" max="6658" width="58.7109375" style="373" customWidth="1"/>
    <col min="6659" max="6659" width="50.7109375" style="373" customWidth="1"/>
    <col min="6660" max="6912" width="8.85546875" style="373"/>
    <col min="6913" max="6913" width="8.85546875" style="373" customWidth="1"/>
    <col min="6914" max="6914" width="58.7109375" style="373" customWidth="1"/>
    <col min="6915" max="6915" width="50.7109375" style="373" customWidth="1"/>
    <col min="6916" max="7168" width="8.85546875" style="373"/>
    <col min="7169" max="7169" width="8.85546875" style="373" customWidth="1"/>
    <col min="7170" max="7170" width="58.7109375" style="373" customWidth="1"/>
    <col min="7171" max="7171" width="50.7109375" style="373" customWidth="1"/>
    <col min="7172" max="7424" width="8.85546875" style="373"/>
    <col min="7425" max="7425" width="8.85546875" style="373" customWidth="1"/>
    <col min="7426" max="7426" width="58.7109375" style="373" customWidth="1"/>
    <col min="7427" max="7427" width="50.7109375" style="373" customWidth="1"/>
    <col min="7428" max="7680" width="8.85546875" style="373"/>
    <col min="7681" max="7681" width="8.85546875" style="373" customWidth="1"/>
    <col min="7682" max="7682" width="58.7109375" style="373" customWidth="1"/>
    <col min="7683" max="7683" width="50.7109375" style="373" customWidth="1"/>
    <col min="7684" max="7936" width="8.85546875" style="373"/>
    <col min="7937" max="7937" width="8.85546875" style="373" customWidth="1"/>
    <col min="7938" max="7938" width="58.7109375" style="373" customWidth="1"/>
    <col min="7939" max="7939" width="50.7109375" style="373" customWidth="1"/>
    <col min="7940" max="8192" width="8.85546875" style="373"/>
    <col min="8193" max="8193" width="8.85546875" style="373" customWidth="1"/>
    <col min="8194" max="8194" width="58.7109375" style="373" customWidth="1"/>
    <col min="8195" max="8195" width="50.7109375" style="373" customWidth="1"/>
    <col min="8196" max="8448" width="8.85546875" style="373"/>
    <col min="8449" max="8449" width="8.85546875" style="373" customWidth="1"/>
    <col min="8450" max="8450" width="58.7109375" style="373" customWidth="1"/>
    <col min="8451" max="8451" width="50.7109375" style="373" customWidth="1"/>
    <col min="8452" max="8704" width="8.85546875" style="373"/>
    <col min="8705" max="8705" width="8.85546875" style="373" customWidth="1"/>
    <col min="8706" max="8706" width="58.7109375" style="373" customWidth="1"/>
    <col min="8707" max="8707" width="50.7109375" style="373" customWidth="1"/>
    <col min="8708" max="8960" width="8.85546875" style="373"/>
    <col min="8961" max="8961" width="8.85546875" style="373" customWidth="1"/>
    <col min="8962" max="8962" width="58.7109375" style="373" customWidth="1"/>
    <col min="8963" max="8963" width="50.7109375" style="373" customWidth="1"/>
    <col min="8964" max="9216" width="8.85546875" style="373"/>
    <col min="9217" max="9217" width="8.85546875" style="373" customWidth="1"/>
    <col min="9218" max="9218" width="58.7109375" style="373" customWidth="1"/>
    <col min="9219" max="9219" width="50.7109375" style="373" customWidth="1"/>
    <col min="9220" max="9472" width="8.85546875" style="373"/>
    <col min="9473" max="9473" width="8.85546875" style="373" customWidth="1"/>
    <col min="9474" max="9474" width="58.7109375" style="373" customWidth="1"/>
    <col min="9475" max="9475" width="50.7109375" style="373" customWidth="1"/>
    <col min="9476" max="9728" width="8.85546875" style="373"/>
    <col min="9729" max="9729" width="8.85546875" style="373" customWidth="1"/>
    <col min="9730" max="9730" width="58.7109375" style="373" customWidth="1"/>
    <col min="9731" max="9731" width="50.7109375" style="373" customWidth="1"/>
    <col min="9732" max="9984" width="8.85546875" style="373"/>
    <col min="9985" max="9985" width="8.85546875" style="373" customWidth="1"/>
    <col min="9986" max="9986" width="58.7109375" style="373" customWidth="1"/>
    <col min="9987" max="9987" width="50.7109375" style="373" customWidth="1"/>
    <col min="9988" max="10240" width="8.85546875" style="373"/>
    <col min="10241" max="10241" width="8.85546875" style="373" customWidth="1"/>
    <col min="10242" max="10242" width="58.7109375" style="373" customWidth="1"/>
    <col min="10243" max="10243" width="50.7109375" style="373" customWidth="1"/>
    <col min="10244" max="10496" width="8.85546875" style="373"/>
    <col min="10497" max="10497" width="8.85546875" style="373" customWidth="1"/>
    <col min="10498" max="10498" width="58.7109375" style="373" customWidth="1"/>
    <col min="10499" max="10499" width="50.7109375" style="373" customWidth="1"/>
    <col min="10500" max="10752" width="8.85546875" style="373"/>
    <col min="10753" max="10753" width="8.85546875" style="373" customWidth="1"/>
    <col min="10754" max="10754" width="58.7109375" style="373" customWidth="1"/>
    <col min="10755" max="10755" width="50.7109375" style="373" customWidth="1"/>
    <col min="10756" max="11008" width="8.85546875" style="373"/>
    <col min="11009" max="11009" width="8.85546875" style="373" customWidth="1"/>
    <col min="11010" max="11010" width="58.7109375" style="373" customWidth="1"/>
    <col min="11011" max="11011" width="50.7109375" style="373" customWidth="1"/>
    <col min="11012" max="11264" width="8.85546875" style="373"/>
    <col min="11265" max="11265" width="8.85546875" style="373" customWidth="1"/>
    <col min="11266" max="11266" width="58.7109375" style="373" customWidth="1"/>
    <col min="11267" max="11267" width="50.7109375" style="373" customWidth="1"/>
    <col min="11268" max="11520" width="8.85546875" style="373"/>
    <col min="11521" max="11521" width="8.85546875" style="373" customWidth="1"/>
    <col min="11522" max="11522" width="58.7109375" style="373" customWidth="1"/>
    <col min="11523" max="11523" width="50.7109375" style="373" customWidth="1"/>
    <col min="11524" max="11776" width="8.85546875" style="373"/>
    <col min="11777" max="11777" width="8.85546875" style="373" customWidth="1"/>
    <col min="11778" max="11778" width="58.7109375" style="373" customWidth="1"/>
    <col min="11779" max="11779" width="50.7109375" style="373" customWidth="1"/>
    <col min="11780" max="12032" width="8.85546875" style="373"/>
    <col min="12033" max="12033" width="8.85546875" style="373" customWidth="1"/>
    <col min="12034" max="12034" width="58.7109375" style="373" customWidth="1"/>
    <col min="12035" max="12035" width="50.7109375" style="373" customWidth="1"/>
    <col min="12036" max="12288" width="8.85546875" style="373"/>
    <col min="12289" max="12289" width="8.85546875" style="373" customWidth="1"/>
    <col min="12290" max="12290" width="58.7109375" style="373" customWidth="1"/>
    <col min="12291" max="12291" width="50.7109375" style="373" customWidth="1"/>
    <col min="12292" max="12544" width="8.85546875" style="373"/>
    <col min="12545" max="12545" width="8.85546875" style="373" customWidth="1"/>
    <col min="12546" max="12546" width="58.7109375" style="373" customWidth="1"/>
    <col min="12547" max="12547" width="50.7109375" style="373" customWidth="1"/>
    <col min="12548" max="12800" width="8.85546875" style="373"/>
    <col min="12801" max="12801" width="8.85546875" style="373" customWidth="1"/>
    <col min="12802" max="12802" width="58.7109375" style="373" customWidth="1"/>
    <col min="12803" max="12803" width="50.7109375" style="373" customWidth="1"/>
    <col min="12804" max="13056" width="8.85546875" style="373"/>
    <col min="13057" max="13057" width="8.85546875" style="373" customWidth="1"/>
    <col min="13058" max="13058" width="58.7109375" style="373" customWidth="1"/>
    <col min="13059" max="13059" width="50.7109375" style="373" customWidth="1"/>
    <col min="13060" max="13312" width="8.85546875" style="373"/>
    <col min="13313" max="13313" width="8.85546875" style="373" customWidth="1"/>
    <col min="13314" max="13314" width="58.7109375" style="373" customWidth="1"/>
    <col min="13315" max="13315" width="50.7109375" style="373" customWidth="1"/>
    <col min="13316" max="13568" width="8.85546875" style="373"/>
    <col min="13569" max="13569" width="8.85546875" style="373" customWidth="1"/>
    <col min="13570" max="13570" width="58.7109375" style="373" customWidth="1"/>
    <col min="13571" max="13571" width="50.7109375" style="373" customWidth="1"/>
    <col min="13572" max="13824" width="8.85546875" style="373"/>
    <col min="13825" max="13825" width="8.85546875" style="373" customWidth="1"/>
    <col min="13826" max="13826" width="58.7109375" style="373" customWidth="1"/>
    <col min="13827" max="13827" width="50.7109375" style="373" customWidth="1"/>
    <col min="13828" max="14080" width="8.85546875" style="373"/>
    <col min="14081" max="14081" width="8.85546875" style="373" customWidth="1"/>
    <col min="14082" max="14082" width="58.7109375" style="373" customWidth="1"/>
    <col min="14083" max="14083" width="50.7109375" style="373" customWidth="1"/>
    <col min="14084" max="14336" width="8.85546875" style="373"/>
    <col min="14337" max="14337" width="8.85546875" style="373" customWidth="1"/>
    <col min="14338" max="14338" width="58.7109375" style="373" customWidth="1"/>
    <col min="14339" max="14339" width="50.7109375" style="373" customWidth="1"/>
    <col min="14340" max="14592" width="8.85546875" style="373"/>
    <col min="14593" max="14593" width="8.85546875" style="373" customWidth="1"/>
    <col min="14594" max="14594" width="58.7109375" style="373" customWidth="1"/>
    <col min="14595" max="14595" width="50.7109375" style="373" customWidth="1"/>
    <col min="14596" max="14848" width="8.85546875" style="373"/>
    <col min="14849" max="14849" width="8.85546875" style="373" customWidth="1"/>
    <col min="14850" max="14850" width="58.7109375" style="373" customWidth="1"/>
    <col min="14851" max="14851" width="50.7109375" style="373" customWidth="1"/>
    <col min="14852" max="15104" width="8.85546875" style="373"/>
    <col min="15105" max="15105" width="8.85546875" style="373" customWidth="1"/>
    <col min="15106" max="15106" width="58.7109375" style="373" customWidth="1"/>
    <col min="15107" max="15107" width="50.7109375" style="373" customWidth="1"/>
    <col min="15108" max="15360" width="8.85546875" style="373"/>
    <col min="15361" max="15361" width="8.85546875" style="373" customWidth="1"/>
    <col min="15362" max="15362" width="58.7109375" style="373" customWidth="1"/>
    <col min="15363" max="15363" width="50.7109375" style="373" customWidth="1"/>
    <col min="15364" max="15616" width="8.85546875" style="373"/>
    <col min="15617" max="15617" width="8.85546875" style="373" customWidth="1"/>
    <col min="15618" max="15618" width="58.7109375" style="373" customWidth="1"/>
    <col min="15619" max="15619" width="50.7109375" style="373" customWidth="1"/>
    <col min="15620" max="15872" width="8.85546875" style="373"/>
    <col min="15873" max="15873" width="8.85546875" style="373" customWidth="1"/>
    <col min="15874" max="15874" width="58.7109375" style="373" customWidth="1"/>
    <col min="15875" max="15875" width="50.7109375" style="373" customWidth="1"/>
    <col min="15876" max="16128" width="8.85546875" style="373"/>
    <col min="16129" max="16129" width="8.85546875" style="373" customWidth="1"/>
    <col min="16130" max="16130" width="58.7109375" style="373" customWidth="1"/>
    <col min="16131" max="16131" width="50.7109375" style="373" customWidth="1"/>
    <col min="16132" max="16384" width="8.85546875" style="373"/>
  </cols>
  <sheetData>
    <row r="1" spans="1:3" ht="20.45" customHeight="1" thickBot="1">
      <c r="A1" s="1192" t="s">
        <v>1018</v>
      </c>
      <c r="B1" s="1193"/>
      <c r="C1" s="1193"/>
    </row>
    <row r="2" spans="1:3" ht="17.649999999999999" customHeight="1" thickTop="1" thickBot="1">
      <c r="A2" s="374" t="s">
        <v>655</v>
      </c>
      <c r="B2" s="375" t="s">
        <v>1011</v>
      </c>
      <c r="C2" s="376" t="s">
        <v>1019</v>
      </c>
    </row>
    <row r="3" spans="1:3" ht="17.649999999999999" customHeight="1" thickTop="1" thickBot="1">
      <c r="A3" s="365">
        <v>1</v>
      </c>
      <c r="B3" s="366">
        <v>2</v>
      </c>
      <c r="C3" s="377">
        <v>3</v>
      </c>
    </row>
    <row r="4" spans="1:3" ht="17.649999999999999" customHeight="1" thickTop="1">
      <c r="A4" s="367" t="s">
        <v>1003</v>
      </c>
      <c r="B4" s="368" t="s">
        <v>1020</v>
      </c>
      <c r="C4" s="378">
        <v>1</v>
      </c>
    </row>
    <row r="5" spans="1:3" ht="17.649999999999999" customHeight="1">
      <c r="A5" s="370" t="s">
        <v>1016</v>
      </c>
      <c r="B5" s="379" t="s">
        <v>1021</v>
      </c>
      <c r="C5" s="380">
        <v>1</v>
      </c>
    </row>
    <row r="6" spans="1:3" ht="17.649999999999999" customHeight="1">
      <c r="A6" s="370" t="s">
        <v>1004</v>
      </c>
      <c r="B6" s="379" t="s">
        <v>1022</v>
      </c>
      <c r="C6" s="380">
        <v>1569</v>
      </c>
    </row>
    <row r="7" spans="1:3" ht="17.649999999999999" customHeight="1">
      <c r="A7" s="370" t="s">
        <v>1023</v>
      </c>
      <c r="B7" s="379" t="s">
        <v>1024</v>
      </c>
      <c r="C7" s="380">
        <v>1538</v>
      </c>
    </row>
    <row r="8" spans="1:3" ht="17.649999999999999" customHeight="1">
      <c r="A8" s="370" t="s">
        <v>1025</v>
      </c>
      <c r="B8" s="379" t="s">
        <v>1026</v>
      </c>
      <c r="C8" s="380">
        <v>5</v>
      </c>
    </row>
    <row r="9" spans="1:3" ht="17.649999999999999" customHeight="1">
      <c r="A9" s="370" t="s">
        <v>1027</v>
      </c>
      <c r="B9" s="379" t="s">
        <v>1028</v>
      </c>
      <c r="C9" s="380">
        <v>26</v>
      </c>
    </row>
    <row r="10" spans="1:3" ht="34.9" customHeight="1">
      <c r="A10" s="370" t="s">
        <v>1005</v>
      </c>
      <c r="B10" s="379" t="s">
        <v>1029</v>
      </c>
      <c r="C10" s="380">
        <v>42</v>
      </c>
    </row>
    <row r="11" spans="1:3" ht="17.649999999999999" customHeight="1">
      <c r="A11" s="370" t="s">
        <v>1030</v>
      </c>
      <c r="B11" s="379" t="s">
        <v>1031</v>
      </c>
      <c r="C11" s="380">
        <v>68</v>
      </c>
    </row>
    <row r="12" spans="1:3" ht="17.649999999999999" customHeight="1">
      <c r="A12" s="370" t="s">
        <v>1032</v>
      </c>
      <c r="B12" s="379" t="s">
        <v>1033</v>
      </c>
      <c r="C12" s="380">
        <v>701</v>
      </c>
    </row>
    <row r="13" spans="1:3" ht="17.649999999999999" customHeight="1">
      <c r="A13" s="370" t="s">
        <v>1034</v>
      </c>
      <c r="B13" s="379" t="s">
        <v>1035</v>
      </c>
      <c r="C13" s="380">
        <v>28</v>
      </c>
    </row>
    <row r="14" spans="1:3" ht="17.649999999999999" customHeight="1">
      <c r="A14" s="370" t="s">
        <v>1036</v>
      </c>
      <c r="B14" s="379" t="s">
        <v>1037</v>
      </c>
      <c r="C14" s="380">
        <v>0</v>
      </c>
    </row>
    <row r="15" spans="1:3" ht="17.649999999999999" customHeight="1">
      <c r="A15" s="370" t="s">
        <v>1038</v>
      </c>
      <c r="B15" s="379" t="s">
        <v>1039</v>
      </c>
      <c r="C15" s="380">
        <v>29</v>
      </c>
    </row>
    <row r="16" spans="1:3" ht="17.649999999999999" customHeight="1">
      <c r="A16" s="370" t="s">
        <v>1040</v>
      </c>
      <c r="B16" s="379" t="s">
        <v>1041</v>
      </c>
      <c r="C16" s="380">
        <v>22</v>
      </c>
    </row>
    <row r="17" spans="1:3" ht="17.649999999999999" customHeight="1">
      <c r="A17" s="370" t="s">
        <v>1042</v>
      </c>
      <c r="B17" s="379" t="s">
        <v>1043</v>
      </c>
      <c r="C17" s="380">
        <v>10</v>
      </c>
    </row>
    <row r="18" spans="1:3" ht="34.9" customHeight="1">
      <c r="A18" s="370" t="s">
        <v>1044</v>
      </c>
      <c r="B18" s="379" t="s">
        <v>1045</v>
      </c>
      <c r="C18" s="380">
        <v>10</v>
      </c>
    </row>
    <row r="19" spans="1:3" ht="34.9" customHeight="1">
      <c r="A19" s="370" t="s">
        <v>1046</v>
      </c>
      <c r="B19" s="379" t="s">
        <v>1047</v>
      </c>
      <c r="C19" s="380">
        <v>0</v>
      </c>
    </row>
    <row r="20" spans="1:3" ht="34.9" customHeight="1">
      <c r="A20" s="370" t="s">
        <v>1048</v>
      </c>
      <c r="B20" s="379" t="s">
        <v>1049</v>
      </c>
      <c r="C20" s="380">
        <v>15</v>
      </c>
    </row>
    <row r="21" spans="1:3" ht="34.9" customHeight="1">
      <c r="A21" s="370" t="s">
        <v>1050</v>
      </c>
      <c r="B21" s="379" t="s">
        <v>1051</v>
      </c>
      <c r="C21" s="380">
        <v>5</v>
      </c>
    </row>
    <row r="22" spans="1:3" ht="52.5" customHeight="1">
      <c r="A22" s="370" t="s">
        <v>1052</v>
      </c>
      <c r="B22" s="379" t="s">
        <v>1053</v>
      </c>
      <c r="C22" s="380">
        <v>2</v>
      </c>
    </row>
    <row r="23" spans="1:3" ht="34.9" customHeight="1">
      <c r="A23" s="370" t="s">
        <v>1054</v>
      </c>
      <c r="B23" s="379" t="s">
        <v>1055</v>
      </c>
      <c r="C23" s="380">
        <v>0</v>
      </c>
    </row>
    <row r="24" spans="1:3" ht="17.649999999999999" customHeight="1">
      <c r="A24" s="370" t="s">
        <v>1056</v>
      </c>
      <c r="B24" s="379" t="s">
        <v>1057</v>
      </c>
      <c r="C24" s="380">
        <v>0</v>
      </c>
    </row>
    <row r="25" spans="1:3" ht="17.649999999999999" customHeight="1" thickBot="1">
      <c r="A25" s="381" t="s">
        <v>1058</v>
      </c>
      <c r="B25" s="382" t="s">
        <v>1059</v>
      </c>
      <c r="C25" s="383">
        <v>145</v>
      </c>
    </row>
    <row r="26" spans="1:3" ht="46.7" customHeight="1" thickTop="1">
      <c r="A26" s="1198" t="s">
        <v>1060</v>
      </c>
      <c r="B26" s="1193"/>
      <c r="C26" s="1193"/>
    </row>
  </sheetData>
  <mergeCells count="2">
    <mergeCell ref="A1:C1"/>
    <mergeCell ref="A26:C26"/>
  </mergeCells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>
  <dimension ref="A1:D29"/>
  <sheetViews>
    <sheetView topLeftCell="A6" workbookViewId="0">
      <selection activeCell="A4" sqref="A4:B28"/>
    </sheetView>
  </sheetViews>
  <sheetFormatPr defaultRowHeight="15"/>
  <cols>
    <col min="1" max="1" width="9.85546875" customWidth="1"/>
    <col min="2" max="2" width="23.7109375" customWidth="1"/>
    <col min="3" max="3" width="20.140625" customWidth="1"/>
    <col min="4" max="4" width="20.5703125" customWidth="1"/>
  </cols>
  <sheetData>
    <row r="1" spans="1:4">
      <c r="A1" t="s">
        <v>1061</v>
      </c>
    </row>
    <row r="3" spans="1:4" ht="68.25" customHeight="1">
      <c r="A3" s="384" t="s">
        <v>993</v>
      </c>
      <c r="B3" s="384" t="s">
        <v>249</v>
      </c>
      <c r="C3" s="384" t="s">
        <v>1062</v>
      </c>
      <c r="D3" s="384" t="s">
        <v>1063</v>
      </c>
    </row>
    <row r="4" spans="1:4">
      <c r="A4" s="304">
        <v>1801</v>
      </c>
      <c r="B4" s="338" t="s">
        <v>4</v>
      </c>
      <c r="C4" s="198">
        <v>3</v>
      </c>
      <c r="D4" s="198">
        <v>25</v>
      </c>
    </row>
    <row r="5" spans="1:4">
      <c r="A5" s="304">
        <v>1802</v>
      </c>
      <c r="B5" s="338" t="s">
        <v>111</v>
      </c>
      <c r="C5" s="198">
        <v>6</v>
      </c>
      <c r="D5" s="198">
        <v>68</v>
      </c>
    </row>
    <row r="6" spans="1:4">
      <c r="A6" s="304">
        <v>1803</v>
      </c>
      <c r="B6" s="338" t="s">
        <v>112</v>
      </c>
      <c r="C6" s="198">
        <v>12</v>
      </c>
      <c r="D6" s="198">
        <v>158</v>
      </c>
    </row>
    <row r="7" spans="1:4">
      <c r="A7" s="304">
        <v>1804</v>
      </c>
      <c r="B7" s="338" t="s">
        <v>113</v>
      </c>
      <c r="C7" s="198">
        <v>14</v>
      </c>
      <c r="D7" s="198">
        <v>128</v>
      </c>
    </row>
    <row r="8" spans="1:4">
      <c r="A8" s="304">
        <v>1805</v>
      </c>
      <c r="B8" s="338" t="s">
        <v>114</v>
      </c>
      <c r="C8" s="198">
        <v>15</v>
      </c>
      <c r="D8" s="198">
        <v>150</v>
      </c>
    </row>
    <row r="9" spans="1:4">
      <c r="A9" s="304">
        <v>1806</v>
      </c>
      <c r="B9" s="338" t="s">
        <v>115</v>
      </c>
      <c r="C9" s="198">
        <v>9</v>
      </c>
      <c r="D9" s="198">
        <v>69</v>
      </c>
    </row>
    <row r="10" spans="1:4">
      <c r="A10" s="304">
        <v>1807</v>
      </c>
      <c r="B10" s="338" t="s">
        <v>116</v>
      </c>
      <c r="C10" s="198">
        <v>11</v>
      </c>
      <c r="D10" s="198">
        <v>113</v>
      </c>
    </row>
    <row r="11" spans="1:4">
      <c r="A11" s="304">
        <v>1808</v>
      </c>
      <c r="B11" s="338" t="s">
        <v>117</v>
      </c>
      <c r="C11" s="198">
        <v>6</v>
      </c>
      <c r="D11" s="198">
        <v>70</v>
      </c>
    </row>
    <row r="12" spans="1:4">
      <c r="A12" s="304">
        <v>1809</v>
      </c>
      <c r="B12" s="338" t="s">
        <v>118</v>
      </c>
      <c r="C12" s="198">
        <v>7</v>
      </c>
      <c r="D12" s="198">
        <v>83</v>
      </c>
    </row>
    <row r="13" spans="1:4">
      <c r="A13" s="304">
        <v>1810</v>
      </c>
      <c r="B13" s="338" t="s">
        <v>119</v>
      </c>
      <c r="C13" s="198">
        <v>7</v>
      </c>
      <c r="D13" s="198">
        <v>67</v>
      </c>
    </row>
    <row r="14" spans="1:4">
      <c r="A14" s="304">
        <v>1811</v>
      </c>
      <c r="B14" s="338" t="s">
        <v>120</v>
      </c>
      <c r="C14" s="198">
        <v>10</v>
      </c>
      <c r="D14" s="198">
        <v>96</v>
      </c>
    </row>
    <row r="15" spans="1:4">
      <c r="A15" s="304">
        <v>1812</v>
      </c>
      <c r="B15" s="338" t="s">
        <v>121</v>
      </c>
      <c r="C15" s="198">
        <v>6</v>
      </c>
      <c r="D15" s="198">
        <v>69</v>
      </c>
    </row>
    <row r="16" spans="1:4" ht="12.75" customHeight="1">
      <c r="A16" s="304">
        <v>1813</v>
      </c>
      <c r="B16" s="338" t="s">
        <v>122</v>
      </c>
      <c r="C16" s="198">
        <v>10</v>
      </c>
      <c r="D16" s="198">
        <v>104</v>
      </c>
    </row>
    <row r="17" spans="1:4" ht="12.75" customHeight="1">
      <c r="A17" s="304">
        <v>1814</v>
      </c>
      <c r="B17" s="338" t="s">
        <v>123</v>
      </c>
      <c r="C17" s="198">
        <v>12</v>
      </c>
      <c r="D17" s="198">
        <v>115</v>
      </c>
    </row>
    <row r="18" spans="1:4">
      <c r="A18" s="304">
        <v>1815</v>
      </c>
      <c r="B18" s="338" t="s">
        <v>124</v>
      </c>
      <c r="C18" s="198">
        <v>8</v>
      </c>
      <c r="D18" s="198">
        <v>66</v>
      </c>
    </row>
    <row r="19" spans="1:4">
      <c r="A19" s="304">
        <v>1816</v>
      </c>
      <c r="B19" s="338" t="s">
        <v>125</v>
      </c>
      <c r="C19" s="198">
        <v>18</v>
      </c>
      <c r="D19" s="198">
        <v>156</v>
      </c>
    </row>
    <row r="20" spans="1:4">
      <c r="A20" s="304">
        <v>1817</v>
      </c>
      <c r="B20" s="338" t="s">
        <v>126</v>
      </c>
      <c r="C20" s="198">
        <v>14</v>
      </c>
      <c r="D20" s="198">
        <v>139</v>
      </c>
    </row>
    <row r="21" spans="1:4">
      <c r="A21" s="304">
        <v>1818</v>
      </c>
      <c r="B21" s="338" t="s">
        <v>127</v>
      </c>
      <c r="C21" s="198">
        <v>9</v>
      </c>
      <c r="D21" s="198">
        <v>105</v>
      </c>
    </row>
    <row r="22" spans="1:4">
      <c r="A22" s="304">
        <v>1819</v>
      </c>
      <c r="B22" s="338" t="s">
        <v>128</v>
      </c>
      <c r="C22" s="198">
        <v>5</v>
      </c>
      <c r="D22" s="198">
        <v>60</v>
      </c>
    </row>
    <row r="23" spans="1:4">
      <c r="A23" s="304">
        <v>1820</v>
      </c>
      <c r="B23" s="338" t="s">
        <v>129</v>
      </c>
      <c r="C23" s="198">
        <v>7</v>
      </c>
      <c r="D23" s="198">
        <v>87</v>
      </c>
    </row>
    <row r="24" spans="1:4">
      <c r="A24" s="304">
        <v>1821</v>
      </c>
      <c r="B24" s="338" t="s">
        <v>130</v>
      </c>
      <c r="C24" s="198">
        <v>7</v>
      </c>
      <c r="D24" s="198">
        <v>37</v>
      </c>
    </row>
    <row r="25" spans="1:4">
      <c r="A25" s="304">
        <v>1861</v>
      </c>
      <c r="B25" s="338" t="s">
        <v>45</v>
      </c>
      <c r="C25" s="198">
        <v>3</v>
      </c>
      <c r="D25" s="198">
        <v>42</v>
      </c>
    </row>
    <row r="26" spans="1:4">
      <c r="A26" s="304">
        <v>1862</v>
      </c>
      <c r="B26" s="338" t="s">
        <v>46</v>
      </c>
      <c r="C26" s="198">
        <v>6</v>
      </c>
      <c r="D26" s="198">
        <v>104</v>
      </c>
    </row>
    <row r="27" spans="1:4">
      <c r="A27" s="304">
        <v>1863</v>
      </c>
      <c r="B27" s="338" t="s">
        <v>47</v>
      </c>
      <c r="C27" s="198">
        <v>7</v>
      </c>
      <c r="D27" s="198">
        <v>71</v>
      </c>
    </row>
    <row r="28" spans="1:4">
      <c r="A28" s="304">
        <v>1864</v>
      </c>
      <c r="B28" s="338" t="s">
        <v>48</v>
      </c>
      <c r="C28" s="198">
        <v>4</v>
      </c>
      <c r="D28" s="198">
        <v>51</v>
      </c>
    </row>
    <row r="29" spans="1:4">
      <c r="A29" s="198"/>
      <c r="B29" s="198" t="s">
        <v>360</v>
      </c>
      <c r="C29" s="198">
        <v>216</v>
      </c>
      <c r="D29" s="198">
        <v>2233</v>
      </c>
    </row>
  </sheetData>
  <autoFilter ref="A3:D3">
    <sortState ref="A4:D29">
      <sortCondition ref="B3"/>
    </sortState>
  </autoFilter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>
  <dimension ref="A1:I117"/>
  <sheetViews>
    <sheetView showGridLines="0" zoomScaleNormal="100" workbookViewId="0">
      <pane ySplit="4" topLeftCell="A5" activePane="bottomLeft" state="frozen"/>
      <selection pane="bottomLeft" sqref="A1:H1"/>
    </sheetView>
  </sheetViews>
  <sheetFormatPr defaultRowHeight="12.75"/>
  <cols>
    <col min="1" max="1" width="6.7109375" style="638" customWidth="1"/>
    <col min="2" max="2" width="6.85546875" style="637" customWidth="1"/>
    <col min="3" max="3" width="7" style="637" customWidth="1"/>
    <col min="4" max="4" width="6" style="637" customWidth="1"/>
    <col min="5" max="5" width="7.42578125" style="637" customWidth="1"/>
    <col min="6" max="6" width="8.5703125" style="637" customWidth="1"/>
    <col min="7" max="7" width="9" style="637" customWidth="1"/>
    <col min="8" max="8" width="11.140625" style="637" customWidth="1"/>
    <col min="9" max="9" width="12.5703125" style="636" customWidth="1"/>
    <col min="10" max="16384" width="9.140625" style="301"/>
  </cols>
  <sheetData>
    <row r="1" spans="1:9" s="582" customFormat="1" ht="13.5" customHeight="1">
      <c r="A1" s="1200" t="s">
        <v>1419</v>
      </c>
      <c r="B1" s="1200"/>
      <c r="C1" s="1200"/>
      <c r="D1" s="1200"/>
      <c r="E1" s="1200"/>
      <c r="F1" s="1200"/>
      <c r="G1" s="1200"/>
      <c r="H1" s="1200"/>
      <c r="I1" s="581"/>
    </row>
    <row r="2" spans="1:9" s="582" customFormat="1" ht="13.5" customHeight="1">
      <c r="A2" s="583" t="s">
        <v>1511</v>
      </c>
      <c r="B2" s="584"/>
      <c r="C2" s="584"/>
      <c r="D2" s="584"/>
      <c r="E2" s="584"/>
      <c r="F2" s="584"/>
      <c r="G2" s="584"/>
      <c r="H2" s="584"/>
      <c r="I2" s="581"/>
    </row>
    <row r="3" spans="1:9" ht="13.5" customHeight="1">
      <c r="A3" s="585"/>
      <c r="B3" s="586"/>
      <c r="C3" s="586"/>
      <c r="D3" s="586"/>
      <c r="E3" s="586"/>
      <c r="F3" s="586"/>
      <c r="G3" s="586"/>
      <c r="H3" s="586"/>
      <c r="I3" s="587"/>
    </row>
    <row r="4" spans="1:9" s="592" customFormat="1" ht="36.75" customHeight="1">
      <c r="A4" s="588" t="s">
        <v>1443</v>
      </c>
      <c r="B4" s="588" t="s">
        <v>1512</v>
      </c>
      <c r="C4" s="589" t="s">
        <v>1513</v>
      </c>
      <c r="D4" s="589" t="s">
        <v>1514</v>
      </c>
      <c r="E4" s="590" t="s">
        <v>1515</v>
      </c>
      <c r="F4" s="590" t="s">
        <v>1516</v>
      </c>
      <c r="G4" s="590" t="s">
        <v>1517</v>
      </c>
      <c r="H4" s="590" t="s">
        <v>1518</v>
      </c>
      <c r="I4" s="591" t="s">
        <v>1519</v>
      </c>
    </row>
    <row r="5" spans="1:9" s="593" customFormat="1" ht="20.100000000000001" customHeight="1">
      <c r="A5" s="1201" t="s">
        <v>1520</v>
      </c>
      <c r="B5" s="1201"/>
      <c r="C5" s="1201"/>
      <c r="D5" s="1201"/>
      <c r="E5" s="1201"/>
      <c r="F5" s="1201"/>
      <c r="G5" s="1201"/>
      <c r="H5" s="1201"/>
    </row>
    <row r="6" spans="1:9" s="583" customFormat="1" ht="15" customHeight="1">
      <c r="A6" s="594">
        <v>1999</v>
      </c>
      <c r="B6" s="595">
        <v>3764</v>
      </c>
      <c r="C6" s="595">
        <v>250</v>
      </c>
      <c r="D6" s="595" t="s">
        <v>1521</v>
      </c>
      <c r="E6" s="595" t="s">
        <v>1521</v>
      </c>
      <c r="F6" s="595">
        <v>101</v>
      </c>
      <c r="G6" s="595">
        <v>22</v>
      </c>
      <c r="H6" s="595" t="s">
        <v>1521</v>
      </c>
      <c r="I6" s="596">
        <v>74</v>
      </c>
    </row>
    <row r="7" spans="1:9" s="583" customFormat="1" ht="15" customHeight="1">
      <c r="A7" s="594">
        <v>2000</v>
      </c>
      <c r="B7" s="595">
        <v>3762</v>
      </c>
      <c r="C7" s="595">
        <v>270</v>
      </c>
      <c r="D7" s="595" t="s">
        <v>1521</v>
      </c>
      <c r="E7" s="595" t="s">
        <v>1521</v>
      </c>
      <c r="F7" s="595">
        <v>100</v>
      </c>
      <c r="G7" s="595">
        <v>19</v>
      </c>
      <c r="H7" s="595" t="s">
        <v>1521</v>
      </c>
      <c r="I7" s="596">
        <v>62</v>
      </c>
    </row>
    <row r="8" spans="1:9" s="583" customFormat="1" ht="15" customHeight="1">
      <c r="A8" s="594">
        <v>2001</v>
      </c>
      <c r="B8" s="595">
        <v>3826</v>
      </c>
      <c r="C8" s="595">
        <v>256</v>
      </c>
      <c r="D8" s="595" t="s">
        <v>1521</v>
      </c>
      <c r="E8" s="595" t="s">
        <v>1521</v>
      </c>
      <c r="F8" s="595">
        <v>121</v>
      </c>
      <c r="G8" s="595">
        <v>26</v>
      </c>
      <c r="H8" s="595" t="s">
        <v>1521</v>
      </c>
      <c r="I8" s="597">
        <v>70</v>
      </c>
    </row>
    <row r="9" spans="1:9" s="583" customFormat="1" ht="15" customHeight="1">
      <c r="A9" s="594">
        <v>2002</v>
      </c>
      <c r="B9" s="595">
        <v>3899</v>
      </c>
      <c r="C9" s="595">
        <v>257</v>
      </c>
      <c r="D9" s="595" t="s">
        <v>1521</v>
      </c>
      <c r="E9" s="595" t="s">
        <v>1521</v>
      </c>
      <c r="F9" s="595">
        <v>123</v>
      </c>
      <c r="G9" s="595">
        <v>36</v>
      </c>
      <c r="H9" s="595" t="s">
        <v>1521</v>
      </c>
      <c r="I9" s="597">
        <v>74</v>
      </c>
    </row>
    <row r="10" spans="1:9" s="583" customFormat="1" ht="15" customHeight="1">
      <c r="A10" s="594">
        <v>2003</v>
      </c>
      <c r="B10" s="595">
        <v>3951</v>
      </c>
      <c r="C10" s="595">
        <v>316</v>
      </c>
      <c r="D10" s="595" t="s">
        <v>1521</v>
      </c>
      <c r="E10" s="595" t="s">
        <v>1521</v>
      </c>
      <c r="F10" s="595">
        <v>125</v>
      </c>
      <c r="G10" s="595">
        <v>28</v>
      </c>
      <c r="H10" s="595" t="s">
        <v>1521</v>
      </c>
      <c r="I10" s="597">
        <v>80</v>
      </c>
    </row>
    <row r="11" spans="1:9" s="583" customFormat="1" ht="15" customHeight="1">
      <c r="A11" s="594">
        <v>2004</v>
      </c>
      <c r="B11" s="595">
        <v>3904</v>
      </c>
      <c r="C11" s="595">
        <v>323</v>
      </c>
      <c r="D11" s="595" t="s">
        <v>1521</v>
      </c>
      <c r="E11" s="595" t="s">
        <v>1521</v>
      </c>
      <c r="F11" s="595">
        <v>136</v>
      </c>
      <c r="G11" s="595">
        <v>35</v>
      </c>
      <c r="H11" s="595" t="s">
        <v>1521</v>
      </c>
      <c r="I11" s="596">
        <v>70</v>
      </c>
    </row>
    <row r="12" spans="1:9" s="583" customFormat="1" ht="15" customHeight="1">
      <c r="A12" s="594">
        <v>2005</v>
      </c>
      <c r="B12" s="595">
        <v>3872</v>
      </c>
      <c r="C12" s="595">
        <v>261</v>
      </c>
      <c r="D12" s="595" t="s">
        <v>1521</v>
      </c>
      <c r="E12" s="595" t="s">
        <v>1521</v>
      </c>
      <c r="F12" s="595">
        <v>142</v>
      </c>
      <c r="G12" s="595">
        <v>39</v>
      </c>
      <c r="H12" s="595" t="s">
        <v>1521</v>
      </c>
      <c r="I12" s="596">
        <v>86</v>
      </c>
    </row>
    <row r="13" spans="1:9" s="583" customFormat="1" ht="15" customHeight="1">
      <c r="A13" s="594">
        <v>2006</v>
      </c>
      <c r="B13" s="595">
        <v>3851</v>
      </c>
      <c r="C13" s="595">
        <v>519</v>
      </c>
      <c r="D13" s="595" t="s">
        <v>1521</v>
      </c>
      <c r="E13" s="595" t="s">
        <v>1521</v>
      </c>
      <c r="F13" s="595">
        <v>140</v>
      </c>
      <c r="G13" s="595">
        <v>41</v>
      </c>
      <c r="H13" s="595" t="s">
        <v>1521</v>
      </c>
      <c r="I13" s="596">
        <v>92</v>
      </c>
    </row>
    <row r="14" spans="1:9" s="583" customFormat="1" ht="15" customHeight="1">
      <c r="A14" s="594">
        <v>2007</v>
      </c>
      <c r="B14" s="595">
        <v>3746</v>
      </c>
      <c r="C14" s="595">
        <v>1198</v>
      </c>
      <c r="D14" s="595">
        <v>290</v>
      </c>
      <c r="E14" s="595">
        <v>908</v>
      </c>
      <c r="F14" s="595">
        <v>156</v>
      </c>
      <c r="G14" s="595">
        <v>39</v>
      </c>
      <c r="H14" s="595" t="s">
        <v>1521</v>
      </c>
      <c r="I14" s="596">
        <v>94</v>
      </c>
    </row>
    <row r="15" spans="1:9" s="583" customFormat="1" ht="15" customHeight="1">
      <c r="A15" s="594">
        <v>2008</v>
      </c>
      <c r="B15" s="595">
        <v>3810</v>
      </c>
      <c r="C15" s="598">
        <v>1610</v>
      </c>
      <c r="D15" s="595">
        <v>378</v>
      </c>
      <c r="E15" s="595">
        <v>1232</v>
      </c>
      <c r="F15" s="595">
        <v>187</v>
      </c>
      <c r="G15" s="595">
        <v>46</v>
      </c>
      <c r="H15" s="595" t="s">
        <v>1521</v>
      </c>
      <c r="I15" s="596">
        <v>91</v>
      </c>
    </row>
    <row r="16" spans="1:9" s="583" customFormat="1" ht="15" customHeight="1">
      <c r="A16" s="599">
        <v>2009</v>
      </c>
      <c r="B16" s="595">
        <v>3891</v>
      </c>
      <c r="C16" s="600">
        <v>1888</v>
      </c>
      <c r="D16" s="595">
        <v>498</v>
      </c>
      <c r="E16" s="601">
        <v>1390</v>
      </c>
      <c r="F16" s="595">
        <v>192</v>
      </c>
      <c r="G16" s="601">
        <v>53</v>
      </c>
      <c r="H16" s="595" t="s">
        <v>1521</v>
      </c>
      <c r="I16" s="596">
        <v>88</v>
      </c>
    </row>
    <row r="17" spans="1:9" s="583" customFormat="1" ht="15" customHeight="1">
      <c r="A17" s="599">
        <v>2010</v>
      </c>
      <c r="B17" s="595">
        <v>3982</v>
      </c>
      <c r="C17" s="600">
        <v>2255</v>
      </c>
      <c r="D17" s="595">
        <v>660</v>
      </c>
      <c r="E17" s="601">
        <v>1595</v>
      </c>
      <c r="F17" s="595">
        <v>193</v>
      </c>
      <c r="G17" s="601">
        <v>62</v>
      </c>
      <c r="H17" s="595" t="s">
        <v>1521</v>
      </c>
      <c r="I17" s="596">
        <v>107</v>
      </c>
    </row>
    <row r="18" spans="1:9" s="583" customFormat="1" ht="15" customHeight="1">
      <c r="A18" s="599">
        <v>2011</v>
      </c>
      <c r="B18" s="595">
        <v>4078</v>
      </c>
      <c r="C18" s="595">
        <v>2946</v>
      </c>
      <c r="D18" s="602">
        <v>923</v>
      </c>
      <c r="E18" s="595">
        <v>2023</v>
      </c>
      <c r="F18" s="602">
        <v>225</v>
      </c>
      <c r="G18" s="602">
        <v>80</v>
      </c>
      <c r="H18" s="602">
        <v>52</v>
      </c>
      <c r="I18" s="603">
        <v>97</v>
      </c>
    </row>
    <row r="19" spans="1:9" s="583" customFormat="1" ht="15" customHeight="1">
      <c r="A19" s="599">
        <v>2012</v>
      </c>
      <c r="B19" s="604">
        <v>4159</v>
      </c>
      <c r="C19" s="604">
        <v>3506</v>
      </c>
      <c r="D19" s="604">
        <v>1074</v>
      </c>
      <c r="E19" s="604">
        <v>2432</v>
      </c>
      <c r="F19" s="604">
        <v>239</v>
      </c>
      <c r="G19" s="604">
        <v>87</v>
      </c>
      <c r="H19" s="604">
        <v>39</v>
      </c>
      <c r="I19" s="605">
        <v>108</v>
      </c>
    </row>
    <row r="20" spans="1:9" s="583" customFormat="1" ht="15" customHeight="1">
      <c r="A20" s="599">
        <v>2013</v>
      </c>
      <c r="B20" s="604">
        <v>4263</v>
      </c>
      <c r="C20" s="604">
        <v>3911</v>
      </c>
      <c r="D20" s="604">
        <v>1279</v>
      </c>
      <c r="E20" s="604">
        <v>2632</v>
      </c>
      <c r="F20" s="604">
        <v>251</v>
      </c>
      <c r="G20" s="604">
        <v>101</v>
      </c>
      <c r="H20" s="604">
        <v>45</v>
      </c>
      <c r="I20" s="606">
        <v>125</v>
      </c>
    </row>
    <row r="21" spans="1:9" s="583" customFormat="1" ht="15" customHeight="1">
      <c r="A21" s="599">
        <v>2014</v>
      </c>
      <c r="B21" s="607">
        <v>4286</v>
      </c>
      <c r="C21" s="607">
        <v>4441</v>
      </c>
      <c r="D21" s="607">
        <v>1418</v>
      </c>
      <c r="E21" s="607">
        <v>3023</v>
      </c>
      <c r="F21" s="607">
        <v>268</v>
      </c>
      <c r="G21" s="607">
        <v>104</v>
      </c>
      <c r="H21" s="607">
        <v>64</v>
      </c>
      <c r="I21" s="606">
        <v>122</v>
      </c>
    </row>
    <row r="22" spans="1:9" s="583" customFormat="1" ht="15" customHeight="1">
      <c r="A22" s="599">
        <v>2015</v>
      </c>
      <c r="B22" s="607">
        <v>4401</v>
      </c>
      <c r="C22" s="607">
        <v>4937</v>
      </c>
      <c r="D22" s="607">
        <v>1622</v>
      </c>
      <c r="E22" s="607">
        <v>3315</v>
      </c>
      <c r="F22" s="607">
        <v>281</v>
      </c>
      <c r="G22" s="607">
        <v>118</v>
      </c>
      <c r="H22" s="607">
        <v>50</v>
      </c>
      <c r="I22" s="606">
        <v>113</v>
      </c>
    </row>
    <row r="23" spans="1:9" s="593" customFormat="1" ht="20.100000000000001" customHeight="1">
      <c r="A23" s="1201" t="s">
        <v>1522</v>
      </c>
      <c r="B23" s="1201"/>
      <c r="C23" s="1201"/>
      <c r="D23" s="1201"/>
      <c r="E23" s="1201"/>
      <c r="F23" s="1201"/>
      <c r="G23" s="1201"/>
      <c r="H23" s="1201"/>
    </row>
    <row r="24" spans="1:9" s="583" customFormat="1" ht="15" customHeight="1">
      <c r="A24" s="594">
        <v>1999</v>
      </c>
      <c r="B24" s="608">
        <v>17.7</v>
      </c>
      <c r="C24" s="608">
        <v>1.2</v>
      </c>
      <c r="D24" s="608" t="s">
        <v>1521</v>
      </c>
      <c r="E24" s="608" t="s">
        <v>1521</v>
      </c>
      <c r="F24" s="608">
        <v>0.5</v>
      </c>
      <c r="G24" s="608">
        <v>0.1</v>
      </c>
      <c r="H24" s="595" t="s">
        <v>1521</v>
      </c>
      <c r="I24" s="609">
        <v>0.3</v>
      </c>
    </row>
    <row r="25" spans="1:9" s="583" customFormat="1" ht="15" customHeight="1">
      <c r="A25" s="594">
        <v>2000</v>
      </c>
      <c r="B25" s="608">
        <v>17.7</v>
      </c>
      <c r="C25" s="608">
        <v>1.3</v>
      </c>
      <c r="D25" s="608" t="s">
        <v>1521</v>
      </c>
      <c r="E25" s="608" t="s">
        <v>1521</v>
      </c>
      <c r="F25" s="608">
        <v>0.5</v>
      </c>
      <c r="G25" s="608">
        <v>0.1</v>
      </c>
      <c r="H25" s="595" t="s">
        <v>1521</v>
      </c>
      <c r="I25" s="609">
        <v>0.3</v>
      </c>
    </row>
    <row r="26" spans="1:9" s="583" customFormat="1" ht="15" customHeight="1">
      <c r="A26" s="594">
        <v>2001</v>
      </c>
      <c r="B26" s="608">
        <v>17.899999999999999</v>
      </c>
      <c r="C26" s="608">
        <v>1.2</v>
      </c>
      <c r="D26" s="608" t="s">
        <v>1521</v>
      </c>
      <c r="E26" s="608" t="s">
        <v>1521</v>
      </c>
      <c r="F26" s="608">
        <v>0.6</v>
      </c>
      <c r="G26" s="608">
        <v>0.1</v>
      </c>
      <c r="H26" s="595" t="s">
        <v>1521</v>
      </c>
      <c r="I26" s="609">
        <v>0.3</v>
      </c>
    </row>
    <row r="27" spans="1:9" s="583" customFormat="1" ht="15" customHeight="1">
      <c r="A27" s="594">
        <v>2002</v>
      </c>
      <c r="B27" s="608">
        <v>18.5</v>
      </c>
      <c r="C27" s="608">
        <v>1.2</v>
      </c>
      <c r="D27" s="608" t="s">
        <v>1521</v>
      </c>
      <c r="E27" s="608" t="s">
        <v>1521</v>
      </c>
      <c r="F27" s="608">
        <v>0.6</v>
      </c>
      <c r="G27" s="608">
        <v>0.2</v>
      </c>
      <c r="H27" s="595" t="s">
        <v>1521</v>
      </c>
      <c r="I27" s="609">
        <v>0.4</v>
      </c>
    </row>
    <row r="28" spans="1:9" s="583" customFormat="1" ht="15" customHeight="1">
      <c r="A28" s="594">
        <v>2003</v>
      </c>
      <c r="B28" s="608">
        <v>18.8</v>
      </c>
      <c r="C28" s="608">
        <v>1.5</v>
      </c>
      <c r="D28" s="608" t="s">
        <v>1521</v>
      </c>
      <c r="E28" s="608" t="s">
        <v>1521</v>
      </c>
      <c r="F28" s="608">
        <v>0.6</v>
      </c>
      <c r="G28" s="608">
        <v>0.1</v>
      </c>
      <c r="H28" s="595" t="s">
        <v>1521</v>
      </c>
      <c r="I28" s="609">
        <v>0.4</v>
      </c>
    </row>
    <row r="29" spans="1:9" s="583" customFormat="1" ht="15" customHeight="1">
      <c r="A29" s="594">
        <v>2004</v>
      </c>
      <c r="B29" s="608">
        <v>18.600000000000001</v>
      </c>
      <c r="C29" s="608">
        <v>1.5</v>
      </c>
      <c r="D29" s="608" t="s">
        <v>1521</v>
      </c>
      <c r="E29" s="608" t="s">
        <v>1521</v>
      </c>
      <c r="F29" s="608">
        <v>0.6</v>
      </c>
      <c r="G29" s="608">
        <v>0.2</v>
      </c>
      <c r="H29" s="595" t="s">
        <v>1521</v>
      </c>
      <c r="I29" s="609">
        <v>0.3</v>
      </c>
    </row>
    <row r="30" spans="1:9" s="583" customFormat="1" ht="15" customHeight="1">
      <c r="A30" s="594">
        <v>2005</v>
      </c>
      <c r="B30" s="608">
        <v>18.5</v>
      </c>
      <c r="C30" s="608">
        <v>1.2</v>
      </c>
      <c r="D30" s="608" t="s">
        <v>1521</v>
      </c>
      <c r="E30" s="608" t="s">
        <v>1521</v>
      </c>
      <c r="F30" s="608">
        <v>0.7</v>
      </c>
      <c r="G30" s="608">
        <v>0.2</v>
      </c>
      <c r="H30" s="595" t="s">
        <v>1521</v>
      </c>
      <c r="I30" s="609">
        <v>0.4</v>
      </c>
    </row>
    <row r="31" spans="1:9" s="583" customFormat="1" ht="15" customHeight="1">
      <c r="A31" s="594">
        <v>2006</v>
      </c>
      <c r="B31" s="608">
        <v>18.399999999999999</v>
      </c>
      <c r="C31" s="608">
        <v>2.5</v>
      </c>
      <c r="D31" s="608" t="s">
        <v>1521</v>
      </c>
      <c r="E31" s="608" t="s">
        <v>1521</v>
      </c>
      <c r="F31" s="608">
        <v>0.7</v>
      </c>
      <c r="G31" s="608">
        <v>0.2</v>
      </c>
      <c r="H31" s="595" t="s">
        <v>1521</v>
      </c>
      <c r="I31" s="609">
        <v>0.4</v>
      </c>
    </row>
    <row r="32" spans="1:9" s="583" customFormat="1" ht="15" customHeight="1">
      <c r="A32" s="594">
        <v>2007</v>
      </c>
      <c r="B32" s="608">
        <v>17.899999999999999</v>
      </c>
      <c r="C32" s="608">
        <v>5.7</v>
      </c>
      <c r="D32" s="608">
        <v>1.4</v>
      </c>
      <c r="E32" s="608">
        <v>4.3</v>
      </c>
      <c r="F32" s="608">
        <v>0.7</v>
      </c>
      <c r="G32" s="608">
        <v>0.2</v>
      </c>
      <c r="H32" s="595" t="s">
        <v>1521</v>
      </c>
      <c r="I32" s="609">
        <v>0.4</v>
      </c>
    </row>
    <row r="33" spans="1:9" s="583" customFormat="1" ht="15" customHeight="1">
      <c r="A33" s="594">
        <v>2008</v>
      </c>
      <c r="B33" s="608">
        <v>18.100000000000001</v>
      </c>
      <c r="C33" s="610">
        <v>7.7</v>
      </c>
      <c r="D33" s="608">
        <v>1.8</v>
      </c>
      <c r="E33" s="608">
        <v>5.9</v>
      </c>
      <c r="F33" s="608">
        <v>0.9</v>
      </c>
      <c r="G33" s="608">
        <v>0.2</v>
      </c>
      <c r="H33" s="595" t="s">
        <v>1521</v>
      </c>
      <c r="I33" s="609">
        <v>0.4</v>
      </c>
    </row>
    <row r="34" spans="1:9" s="583" customFormat="1" ht="15" customHeight="1">
      <c r="A34" s="599">
        <v>2009</v>
      </c>
      <c r="B34" s="608">
        <v>18.5</v>
      </c>
      <c r="C34" s="611">
        <v>9</v>
      </c>
      <c r="D34" s="608">
        <v>2.4</v>
      </c>
      <c r="E34" s="612">
        <v>6.6</v>
      </c>
      <c r="F34" s="608">
        <v>0.9</v>
      </c>
      <c r="G34" s="612">
        <v>0.3</v>
      </c>
      <c r="H34" s="595" t="s">
        <v>1521</v>
      </c>
      <c r="I34" s="613">
        <v>0.4</v>
      </c>
    </row>
    <row r="35" spans="1:9" s="583" customFormat="1" ht="15" customHeight="1">
      <c r="A35" s="599">
        <v>2010</v>
      </c>
      <c r="B35" s="608">
        <v>18.712863284253185</v>
      </c>
      <c r="C35" s="608">
        <v>1.9</v>
      </c>
      <c r="D35" s="608">
        <v>1.9</v>
      </c>
      <c r="E35" s="608">
        <v>1.9</v>
      </c>
      <c r="F35" s="608">
        <v>0.9</v>
      </c>
      <c r="G35" s="612">
        <v>0.3</v>
      </c>
      <c r="H35" s="595" t="s">
        <v>1521</v>
      </c>
      <c r="I35" s="609">
        <v>0.5</v>
      </c>
    </row>
    <row r="36" spans="1:9" s="583" customFormat="1" ht="15" customHeight="1">
      <c r="A36" s="599">
        <v>2011</v>
      </c>
      <c r="B36" s="608">
        <v>19.157349107689388</v>
      </c>
      <c r="C36" s="608">
        <v>13.83951703561867</v>
      </c>
      <c r="D36" s="608">
        <v>4.3360061859728551</v>
      </c>
      <c r="E36" s="608">
        <v>9.5035108496458154</v>
      </c>
      <c r="F36" s="608">
        <v>1.0569895902967417</v>
      </c>
      <c r="G36" s="608">
        <v>0.375818520994397</v>
      </c>
      <c r="H36" s="608">
        <v>0.24428203864635806</v>
      </c>
      <c r="I36" s="609">
        <v>0.45567995670570638</v>
      </c>
    </row>
    <row r="37" spans="1:9" s="583" customFormat="1" ht="15" customHeight="1">
      <c r="A37" s="599">
        <v>2012</v>
      </c>
      <c r="B37" s="608">
        <v>19.526270792144985</v>
      </c>
      <c r="C37" s="614">
        <v>16.5</v>
      </c>
      <c r="D37" s="615">
        <v>5</v>
      </c>
      <c r="E37" s="614">
        <v>11.4</v>
      </c>
      <c r="F37" s="614">
        <v>1.1000000000000001</v>
      </c>
      <c r="G37" s="614">
        <v>0.4</v>
      </c>
      <c r="H37" s="614">
        <v>0.2</v>
      </c>
      <c r="I37" s="616">
        <v>0.5</v>
      </c>
    </row>
    <row r="38" spans="1:9" s="583" customFormat="1" ht="15" customHeight="1">
      <c r="A38" s="599">
        <v>2013</v>
      </c>
      <c r="B38" s="608">
        <v>20.020720482939417</v>
      </c>
      <c r="C38" s="615">
        <v>18.367590384418499</v>
      </c>
      <c r="D38" s="615">
        <v>6.0019893917890155</v>
      </c>
      <c r="E38" s="615">
        <v>12.365600992629481</v>
      </c>
      <c r="F38" s="615">
        <v>1.178794473661223</v>
      </c>
      <c r="G38" s="615">
        <v>0.47433562485969527</v>
      </c>
      <c r="H38" s="615">
        <v>0.21133765464045828</v>
      </c>
      <c r="I38" s="617">
        <v>0.58704904066793973</v>
      </c>
    </row>
    <row r="39" spans="1:9" s="583" customFormat="1" ht="15" customHeight="1">
      <c r="A39" s="599">
        <v>2014</v>
      </c>
      <c r="B39" s="608">
        <v>20.129749054451299</v>
      </c>
      <c r="C39" s="615">
        <v>20.857726446761134</v>
      </c>
      <c r="D39" s="615">
        <v>6.6598189825506164</v>
      </c>
      <c r="E39" s="615">
        <v>14.197907464210518</v>
      </c>
      <c r="F39" s="615">
        <v>1.2586963944453915</v>
      </c>
      <c r="G39" s="615">
        <v>0.48844934709821164</v>
      </c>
      <c r="H39" s="615">
        <v>0.30058421359889947</v>
      </c>
      <c r="I39" s="617">
        <v>0.57298865717290215</v>
      </c>
    </row>
    <row r="40" spans="1:9" s="583" customFormat="1" ht="15" customHeight="1">
      <c r="A40" s="599">
        <v>2015</v>
      </c>
      <c r="B40" s="608">
        <v>20.7</v>
      </c>
      <c r="C40" s="615">
        <v>23.2</v>
      </c>
      <c r="D40" s="615">
        <v>7.6</v>
      </c>
      <c r="E40" s="615">
        <v>15.6</v>
      </c>
      <c r="F40" s="615">
        <v>1.3</v>
      </c>
      <c r="G40" s="615">
        <v>0.6</v>
      </c>
      <c r="H40" s="615">
        <v>0.2</v>
      </c>
      <c r="I40" s="617">
        <v>0.5</v>
      </c>
    </row>
    <row r="41" spans="1:9" s="593" customFormat="1" ht="20.100000000000001" customHeight="1">
      <c r="A41" s="1201" t="s">
        <v>1523</v>
      </c>
      <c r="B41" s="1201"/>
      <c r="C41" s="1201"/>
      <c r="D41" s="1201"/>
      <c r="E41" s="1201"/>
      <c r="F41" s="1201"/>
      <c r="G41" s="1201"/>
      <c r="H41" s="1201"/>
      <c r="I41" s="618"/>
    </row>
    <row r="42" spans="1:9" s="583" customFormat="1" ht="15" customHeight="1">
      <c r="A42" s="594">
        <v>1999</v>
      </c>
      <c r="B42" s="595" t="s">
        <v>1521</v>
      </c>
      <c r="C42" s="595" t="s">
        <v>1521</v>
      </c>
      <c r="D42" s="595" t="s">
        <v>1521</v>
      </c>
      <c r="E42" s="595" t="s">
        <v>1521</v>
      </c>
      <c r="F42" s="595" t="s">
        <v>1521</v>
      </c>
      <c r="G42" s="595" t="s">
        <v>1521</v>
      </c>
      <c r="H42" s="595" t="s">
        <v>1521</v>
      </c>
      <c r="I42" s="596" t="s">
        <v>1521</v>
      </c>
    </row>
    <row r="43" spans="1:9" s="583" customFormat="1" ht="15" customHeight="1">
      <c r="A43" s="594">
        <v>2000</v>
      </c>
      <c r="B43" s="595">
        <v>3423</v>
      </c>
      <c r="C43" s="595" t="s">
        <v>1521</v>
      </c>
      <c r="D43" s="595" t="s">
        <v>1521</v>
      </c>
      <c r="E43" s="595" t="s">
        <v>1521</v>
      </c>
      <c r="F43" s="595" t="s">
        <v>1521</v>
      </c>
      <c r="G43" s="595" t="s">
        <v>1521</v>
      </c>
      <c r="H43" s="595" t="s">
        <v>1521</v>
      </c>
      <c r="I43" s="596" t="s">
        <v>1521</v>
      </c>
    </row>
    <row r="44" spans="1:9" s="583" customFormat="1" ht="15" customHeight="1">
      <c r="A44" s="594">
        <v>2001</v>
      </c>
      <c r="B44" s="595">
        <v>3131</v>
      </c>
      <c r="C44" s="595">
        <v>239</v>
      </c>
      <c r="D44" s="595" t="s">
        <v>1521</v>
      </c>
      <c r="E44" s="595" t="s">
        <v>1521</v>
      </c>
      <c r="F44" s="595">
        <v>100</v>
      </c>
      <c r="G44" s="595">
        <v>9</v>
      </c>
      <c r="H44" s="595" t="s">
        <v>1521</v>
      </c>
      <c r="I44" s="596">
        <v>51</v>
      </c>
    </row>
    <row r="45" spans="1:9" s="583" customFormat="1" ht="15" customHeight="1">
      <c r="A45" s="594">
        <v>2002</v>
      </c>
      <c r="B45" s="595">
        <v>3026</v>
      </c>
      <c r="C45" s="595">
        <v>236</v>
      </c>
      <c r="D45" s="595" t="s">
        <v>1521</v>
      </c>
      <c r="E45" s="595" t="s">
        <v>1521</v>
      </c>
      <c r="F45" s="595">
        <v>97</v>
      </c>
      <c r="G45" s="595">
        <v>9</v>
      </c>
      <c r="H45" s="595" t="s">
        <v>1521</v>
      </c>
      <c r="I45" s="596">
        <v>56</v>
      </c>
    </row>
    <row r="46" spans="1:9" s="583" customFormat="1" ht="15" customHeight="1">
      <c r="A46" s="594">
        <v>2003</v>
      </c>
      <c r="B46" s="595">
        <v>2966</v>
      </c>
      <c r="C46" s="595">
        <v>261</v>
      </c>
      <c r="D46" s="595" t="s">
        <v>1521</v>
      </c>
      <c r="E46" s="595" t="s">
        <v>1521</v>
      </c>
      <c r="F46" s="595">
        <v>99</v>
      </c>
      <c r="G46" s="595">
        <v>10</v>
      </c>
      <c r="H46" s="595" t="s">
        <v>1521</v>
      </c>
      <c r="I46" s="597">
        <v>51</v>
      </c>
    </row>
    <row r="47" spans="1:9" s="583" customFormat="1" ht="15" customHeight="1">
      <c r="A47" s="594">
        <v>2004</v>
      </c>
      <c r="B47" s="595">
        <v>2847</v>
      </c>
      <c r="C47" s="595">
        <v>259</v>
      </c>
      <c r="D47" s="595" t="s">
        <v>1521</v>
      </c>
      <c r="E47" s="595" t="s">
        <v>1521</v>
      </c>
      <c r="F47" s="595">
        <v>104</v>
      </c>
      <c r="G47" s="595">
        <v>11</v>
      </c>
      <c r="H47" s="595" t="s">
        <v>1521</v>
      </c>
      <c r="I47" s="596">
        <v>55</v>
      </c>
    </row>
    <row r="48" spans="1:9" s="583" customFormat="1" ht="15" customHeight="1">
      <c r="A48" s="594">
        <v>2005</v>
      </c>
      <c r="B48" s="595">
        <v>2835</v>
      </c>
      <c r="C48" s="595">
        <v>219</v>
      </c>
      <c r="D48" s="595" t="s">
        <v>1521</v>
      </c>
      <c r="E48" s="595" t="s">
        <v>1521</v>
      </c>
      <c r="F48" s="595">
        <v>114</v>
      </c>
      <c r="G48" s="595">
        <v>16</v>
      </c>
      <c r="H48" s="595" t="s">
        <v>1521</v>
      </c>
      <c r="I48" s="596">
        <v>67</v>
      </c>
    </row>
    <row r="49" spans="1:9" s="583" customFormat="1" ht="15" customHeight="1">
      <c r="A49" s="594">
        <v>2006</v>
      </c>
      <c r="B49" s="595">
        <v>2805</v>
      </c>
      <c r="C49" s="595">
        <v>450</v>
      </c>
      <c r="D49" s="595" t="s">
        <v>1521</v>
      </c>
      <c r="E49" s="595" t="s">
        <v>1521</v>
      </c>
      <c r="F49" s="595">
        <v>111</v>
      </c>
      <c r="G49" s="595">
        <v>16</v>
      </c>
      <c r="H49" s="595" t="s">
        <v>1521</v>
      </c>
      <c r="I49" s="596">
        <v>69</v>
      </c>
    </row>
    <row r="50" spans="1:9" s="583" customFormat="1" ht="15" customHeight="1">
      <c r="A50" s="594">
        <v>2007</v>
      </c>
      <c r="B50" s="595">
        <v>2688</v>
      </c>
      <c r="C50" s="595">
        <v>1038</v>
      </c>
      <c r="D50" s="595">
        <v>238</v>
      </c>
      <c r="E50" s="595">
        <v>800</v>
      </c>
      <c r="F50" s="595">
        <v>125</v>
      </c>
      <c r="G50" s="595">
        <v>14</v>
      </c>
      <c r="H50" s="595" t="s">
        <v>1521</v>
      </c>
      <c r="I50" s="596">
        <v>70</v>
      </c>
    </row>
    <row r="51" spans="1:9" s="583" customFormat="1" ht="15" customHeight="1">
      <c r="A51" s="594">
        <v>2008</v>
      </c>
      <c r="B51" s="595">
        <v>2704</v>
      </c>
      <c r="C51" s="595">
        <v>1351</v>
      </c>
      <c r="D51" s="595">
        <v>305</v>
      </c>
      <c r="E51" s="595">
        <v>1046</v>
      </c>
      <c r="F51" s="595">
        <v>138</v>
      </c>
      <c r="G51" s="595">
        <v>15</v>
      </c>
      <c r="H51" s="595" t="s">
        <v>1521</v>
      </c>
      <c r="I51" s="596">
        <v>66</v>
      </c>
    </row>
    <row r="52" spans="1:9" s="583" customFormat="1" ht="15" customHeight="1">
      <c r="A52" s="599">
        <v>2009</v>
      </c>
      <c r="B52" s="595">
        <v>2638</v>
      </c>
      <c r="C52" s="600">
        <v>1483</v>
      </c>
      <c r="D52" s="595">
        <v>368</v>
      </c>
      <c r="E52" s="601">
        <v>1115</v>
      </c>
      <c r="F52" s="595">
        <v>135</v>
      </c>
      <c r="G52" s="601">
        <v>18</v>
      </c>
      <c r="H52" s="595" t="s">
        <v>1521</v>
      </c>
      <c r="I52" s="596">
        <v>63</v>
      </c>
    </row>
    <row r="53" spans="1:9" s="583" customFormat="1" ht="15" customHeight="1">
      <c r="A53" s="599">
        <v>2010</v>
      </c>
      <c r="B53" s="595">
        <v>2672</v>
      </c>
      <c r="C53" s="600">
        <v>1765</v>
      </c>
      <c r="D53" s="595">
        <v>483</v>
      </c>
      <c r="E53" s="601">
        <v>1297</v>
      </c>
      <c r="F53" s="595">
        <v>138</v>
      </c>
      <c r="G53" s="601">
        <v>21</v>
      </c>
      <c r="H53" s="595" t="s">
        <v>1521</v>
      </c>
      <c r="I53" s="596">
        <v>62</v>
      </c>
    </row>
    <row r="54" spans="1:9" s="583" customFormat="1" ht="15" customHeight="1">
      <c r="A54" s="599">
        <v>2011</v>
      </c>
      <c r="B54" s="619">
        <v>2770</v>
      </c>
      <c r="C54" s="619">
        <v>2299</v>
      </c>
      <c r="D54" s="619">
        <v>711</v>
      </c>
      <c r="E54" s="619">
        <v>1588</v>
      </c>
      <c r="F54" s="619">
        <v>152</v>
      </c>
      <c r="G54" s="619">
        <v>29</v>
      </c>
      <c r="H54" s="619">
        <v>15</v>
      </c>
      <c r="I54" s="603">
        <v>67</v>
      </c>
    </row>
    <row r="55" spans="1:9" s="583" customFormat="1" ht="15" customHeight="1">
      <c r="A55" s="599">
        <v>2012</v>
      </c>
      <c r="B55" s="604">
        <v>2806</v>
      </c>
      <c r="C55" s="604">
        <v>2697</v>
      </c>
      <c r="D55" s="604">
        <v>793</v>
      </c>
      <c r="E55" s="604">
        <v>1904</v>
      </c>
      <c r="F55" s="604">
        <v>168</v>
      </c>
      <c r="G55" s="604">
        <v>29</v>
      </c>
      <c r="H55" s="604">
        <v>10</v>
      </c>
      <c r="I55" s="605">
        <v>71</v>
      </c>
    </row>
    <row r="56" spans="1:9" s="583" customFormat="1" ht="15" customHeight="1">
      <c r="A56" s="599">
        <v>2013</v>
      </c>
      <c r="B56" s="604">
        <v>2851</v>
      </c>
      <c r="C56" s="604">
        <v>3021</v>
      </c>
      <c r="D56" s="604">
        <v>957</v>
      </c>
      <c r="E56" s="604">
        <v>2064</v>
      </c>
      <c r="F56" s="604">
        <v>177</v>
      </c>
      <c r="G56" s="604">
        <v>36</v>
      </c>
      <c r="H56" s="604">
        <v>16</v>
      </c>
      <c r="I56" s="606">
        <v>83</v>
      </c>
    </row>
    <row r="57" spans="1:9" s="583" customFormat="1" ht="15" customHeight="1">
      <c r="A57" s="599">
        <v>2014</v>
      </c>
      <c r="B57" s="604">
        <v>2900</v>
      </c>
      <c r="C57" s="604">
        <v>3387</v>
      </c>
      <c r="D57" s="604">
        <v>1058</v>
      </c>
      <c r="E57" s="604">
        <v>2329</v>
      </c>
      <c r="F57" s="604">
        <v>185</v>
      </c>
      <c r="G57" s="604">
        <v>39</v>
      </c>
      <c r="H57" s="604">
        <v>13</v>
      </c>
      <c r="I57" s="606">
        <v>80</v>
      </c>
    </row>
    <row r="58" spans="1:9" s="583" customFormat="1" ht="15" customHeight="1">
      <c r="A58" s="594">
        <v>2015</v>
      </c>
      <c r="B58" s="604">
        <v>2977</v>
      </c>
      <c r="C58" s="604">
        <v>3823</v>
      </c>
      <c r="D58" s="604">
        <v>1218</v>
      </c>
      <c r="E58" s="604">
        <v>2605</v>
      </c>
      <c r="F58" s="604">
        <v>188</v>
      </c>
      <c r="G58" s="604">
        <v>38</v>
      </c>
      <c r="H58" s="604">
        <v>25</v>
      </c>
      <c r="I58" s="606">
        <v>78</v>
      </c>
    </row>
    <row r="59" spans="1:9" s="593" customFormat="1" ht="20.100000000000001" customHeight="1">
      <c r="A59" s="1202" t="s">
        <v>1524</v>
      </c>
      <c r="B59" s="1203"/>
      <c r="C59" s="1203"/>
      <c r="D59" s="1203"/>
      <c r="E59" s="1203"/>
      <c r="F59" s="1203"/>
      <c r="G59" s="1203"/>
      <c r="H59" s="1203"/>
    </row>
    <row r="60" spans="1:9" s="583" customFormat="1" ht="15" customHeight="1">
      <c r="A60" s="594">
        <v>1999</v>
      </c>
      <c r="B60" s="595" t="s">
        <v>1521</v>
      </c>
      <c r="C60" s="595" t="s">
        <v>1521</v>
      </c>
      <c r="D60" s="595" t="s">
        <v>1521</v>
      </c>
      <c r="E60" s="595" t="s">
        <v>1521</v>
      </c>
      <c r="F60" s="595" t="s">
        <v>1521</v>
      </c>
      <c r="G60" s="595" t="s">
        <v>1521</v>
      </c>
      <c r="H60" s="595" t="s">
        <v>1521</v>
      </c>
      <c r="I60" s="597" t="s">
        <v>1521</v>
      </c>
    </row>
    <row r="61" spans="1:9" s="583" customFormat="1" ht="15" customHeight="1">
      <c r="A61" s="594">
        <v>2000</v>
      </c>
      <c r="B61" s="595">
        <v>227</v>
      </c>
      <c r="C61" s="595" t="s">
        <v>1521</v>
      </c>
      <c r="D61" s="595" t="s">
        <v>1521</v>
      </c>
      <c r="E61" s="595" t="s">
        <v>1521</v>
      </c>
      <c r="F61" s="595" t="s">
        <v>1521</v>
      </c>
      <c r="G61" s="595" t="s">
        <v>1521</v>
      </c>
      <c r="H61" s="595" t="s">
        <v>1521</v>
      </c>
      <c r="I61" s="597" t="s">
        <v>1521</v>
      </c>
    </row>
    <row r="62" spans="1:9" s="583" customFormat="1" ht="15" customHeight="1">
      <c r="A62" s="594">
        <v>2001</v>
      </c>
      <c r="B62" s="620">
        <v>619</v>
      </c>
      <c r="C62" s="620">
        <v>17</v>
      </c>
      <c r="D62" s="620" t="s">
        <v>1521</v>
      </c>
      <c r="E62" s="620" t="s">
        <v>1521</v>
      </c>
      <c r="F62" s="620">
        <v>21</v>
      </c>
      <c r="G62" s="620">
        <v>17</v>
      </c>
      <c r="H62" s="595" t="s">
        <v>1521</v>
      </c>
      <c r="I62" s="621">
        <v>19</v>
      </c>
    </row>
    <row r="63" spans="1:9" s="583" customFormat="1" ht="15" customHeight="1">
      <c r="A63" s="594">
        <v>2002</v>
      </c>
      <c r="B63" s="620">
        <v>780</v>
      </c>
      <c r="C63" s="620">
        <v>20</v>
      </c>
      <c r="D63" s="620" t="s">
        <v>1521</v>
      </c>
      <c r="E63" s="620" t="s">
        <v>1521</v>
      </c>
      <c r="F63" s="620">
        <v>26</v>
      </c>
      <c r="G63" s="620">
        <v>27</v>
      </c>
      <c r="H63" s="595" t="s">
        <v>1521</v>
      </c>
      <c r="I63" s="621">
        <v>17</v>
      </c>
    </row>
    <row r="64" spans="1:9" s="583" customFormat="1" ht="15" customHeight="1">
      <c r="A64" s="594">
        <v>2003</v>
      </c>
      <c r="B64" s="620">
        <v>862</v>
      </c>
      <c r="C64" s="620">
        <v>53</v>
      </c>
      <c r="D64" s="620" t="s">
        <v>1521</v>
      </c>
      <c r="E64" s="620" t="s">
        <v>1521</v>
      </c>
      <c r="F64" s="620">
        <v>26</v>
      </c>
      <c r="G64" s="620">
        <v>18</v>
      </c>
      <c r="H64" s="595" t="s">
        <v>1521</v>
      </c>
      <c r="I64" s="621">
        <v>29</v>
      </c>
    </row>
    <row r="65" spans="1:9" s="583" customFormat="1" ht="15" customHeight="1">
      <c r="A65" s="594">
        <v>2004</v>
      </c>
      <c r="B65" s="620">
        <v>914</v>
      </c>
      <c r="C65" s="620">
        <v>59</v>
      </c>
      <c r="D65" s="620" t="s">
        <v>1521</v>
      </c>
      <c r="E65" s="620" t="s">
        <v>1521</v>
      </c>
      <c r="F65" s="620">
        <v>31</v>
      </c>
      <c r="G65" s="620">
        <v>23</v>
      </c>
      <c r="H65" s="595" t="s">
        <v>1521</v>
      </c>
      <c r="I65" s="621">
        <v>15</v>
      </c>
    </row>
    <row r="66" spans="1:9" s="583" customFormat="1" ht="15" customHeight="1">
      <c r="A66" s="594">
        <v>2005</v>
      </c>
      <c r="B66" s="620">
        <v>882</v>
      </c>
      <c r="C66" s="620">
        <v>36</v>
      </c>
      <c r="D66" s="620" t="s">
        <v>1521</v>
      </c>
      <c r="E66" s="620" t="s">
        <v>1521</v>
      </c>
      <c r="F66" s="620">
        <v>28</v>
      </c>
      <c r="G66" s="620">
        <v>23</v>
      </c>
      <c r="H66" s="595" t="s">
        <v>1521</v>
      </c>
      <c r="I66" s="621">
        <v>19</v>
      </c>
    </row>
    <row r="67" spans="1:9" s="583" customFormat="1" ht="15" customHeight="1">
      <c r="A67" s="594">
        <v>2006</v>
      </c>
      <c r="B67" s="620">
        <v>903</v>
      </c>
      <c r="C67" s="620">
        <v>66</v>
      </c>
      <c r="D67" s="620" t="s">
        <v>1521</v>
      </c>
      <c r="E67" s="620" t="s">
        <v>1521</v>
      </c>
      <c r="F67" s="620">
        <v>29</v>
      </c>
      <c r="G67" s="620">
        <v>25</v>
      </c>
      <c r="H67" s="595" t="s">
        <v>1521</v>
      </c>
      <c r="I67" s="621">
        <v>23</v>
      </c>
    </row>
    <row r="68" spans="1:9" s="583" customFormat="1" ht="15" customHeight="1">
      <c r="A68" s="594">
        <v>2007</v>
      </c>
      <c r="B68" s="620">
        <v>916</v>
      </c>
      <c r="C68" s="620">
        <v>142</v>
      </c>
      <c r="D68" s="620">
        <v>45</v>
      </c>
      <c r="E68" s="620">
        <v>97</v>
      </c>
      <c r="F68" s="620">
        <v>31</v>
      </c>
      <c r="G68" s="620">
        <v>25</v>
      </c>
      <c r="H68" s="595" t="s">
        <v>1521</v>
      </c>
      <c r="I68" s="621">
        <v>24</v>
      </c>
    </row>
    <row r="69" spans="1:9" s="583" customFormat="1" ht="15" customHeight="1">
      <c r="A69" s="594">
        <v>2008</v>
      </c>
      <c r="B69" s="620">
        <v>954</v>
      </c>
      <c r="C69" s="620">
        <v>237</v>
      </c>
      <c r="D69" s="620">
        <v>65</v>
      </c>
      <c r="E69" s="620">
        <v>172</v>
      </c>
      <c r="F69" s="620">
        <v>47</v>
      </c>
      <c r="G69" s="620">
        <v>31</v>
      </c>
      <c r="H69" s="595" t="s">
        <v>1521</v>
      </c>
      <c r="I69" s="621">
        <v>25</v>
      </c>
    </row>
    <row r="70" spans="1:9" s="583" customFormat="1" ht="15" customHeight="1">
      <c r="A70" s="599">
        <v>2009</v>
      </c>
      <c r="B70" s="595">
        <v>1094</v>
      </c>
      <c r="C70" s="600">
        <v>382</v>
      </c>
      <c r="D70" s="595">
        <v>124</v>
      </c>
      <c r="E70" s="601">
        <v>258</v>
      </c>
      <c r="F70" s="595">
        <v>56</v>
      </c>
      <c r="G70" s="601">
        <v>35</v>
      </c>
      <c r="H70" s="595" t="s">
        <v>1521</v>
      </c>
      <c r="I70" s="621">
        <v>25</v>
      </c>
    </row>
    <row r="71" spans="1:9" s="583" customFormat="1" ht="15" customHeight="1">
      <c r="A71" s="599">
        <v>2010</v>
      </c>
      <c r="B71" s="595">
        <v>1139</v>
      </c>
      <c r="C71" s="600">
        <v>457</v>
      </c>
      <c r="D71" s="595">
        <v>166</v>
      </c>
      <c r="E71" s="601">
        <v>291</v>
      </c>
      <c r="F71" s="595">
        <v>55</v>
      </c>
      <c r="G71" s="601">
        <v>41</v>
      </c>
      <c r="H71" s="595" t="s">
        <v>1521</v>
      </c>
      <c r="I71" s="621">
        <v>45</v>
      </c>
    </row>
    <row r="72" spans="1:9" s="583" customFormat="1" ht="15" customHeight="1">
      <c r="A72" s="599">
        <v>2011</v>
      </c>
      <c r="B72" s="619">
        <v>1160</v>
      </c>
      <c r="C72" s="619">
        <v>604</v>
      </c>
      <c r="D72" s="619">
        <v>200</v>
      </c>
      <c r="E72" s="619">
        <v>404</v>
      </c>
      <c r="F72" s="619">
        <v>73</v>
      </c>
      <c r="G72" s="619">
        <v>51</v>
      </c>
      <c r="H72" s="619">
        <v>37</v>
      </c>
      <c r="I72" s="621">
        <v>30</v>
      </c>
    </row>
    <row r="73" spans="1:9" s="583" customFormat="1" ht="15" customHeight="1">
      <c r="A73" s="599">
        <v>2012</v>
      </c>
      <c r="B73" s="604">
        <v>1214</v>
      </c>
      <c r="C73" s="604">
        <v>768</v>
      </c>
      <c r="D73" s="604">
        <v>268</v>
      </c>
      <c r="E73" s="604">
        <v>500</v>
      </c>
      <c r="F73" s="604">
        <v>71</v>
      </c>
      <c r="G73" s="604">
        <v>58</v>
      </c>
      <c r="H73" s="604">
        <v>29</v>
      </c>
      <c r="I73" s="621">
        <v>37</v>
      </c>
    </row>
    <row r="74" spans="1:9" s="583" customFormat="1" ht="15" customHeight="1">
      <c r="A74" s="599">
        <v>2013</v>
      </c>
      <c r="B74" s="604">
        <v>1276</v>
      </c>
      <c r="C74" s="604">
        <v>842</v>
      </c>
      <c r="D74" s="604">
        <v>309</v>
      </c>
      <c r="E74" s="604">
        <v>533</v>
      </c>
      <c r="F74" s="604">
        <v>74</v>
      </c>
      <c r="G74" s="604">
        <v>65</v>
      </c>
      <c r="H74" s="604">
        <v>29</v>
      </c>
      <c r="I74" s="621">
        <v>42</v>
      </c>
    </row>
    <row r="75" spans="1:9" s="583" customFormat="1" ht="15" customHeight="1">
      <c r="A75" s="599">
        <v>2014</v>
      </c>
      <c r="B75" s="604">
        <v>1269</v>
      </c>
      <c r="C75" s="604">
        <v>1000</v>
      </c>
      <c r="D75" s="604">
        <v>345</v>
      </c>
      <c r="E75" s="604">
        <v>655</v>
      </c>
      <c r="F75" s="604">
        <v>83</v>
      </c>
      <c r="G75" s="604">
        <v>65</v>
      </c>
      <c r="H75" s="604">
        <v>51</v>
      </c>
      <c r="I75" s="621">
        <v>42</v>
      </c>
    </row>
    <row r="76" spans="1:9" s="583" customFormat="1" ht="15" customHeight="1">
      <c r="A76" s="599">
        <v>2015</v>
      </c>
      <c r="B76" s="604">
        <v>1312</v>
      </c>
      <c r="C76" s="604">
        <v>1057</v>
      </c>
      <c r="D76" s="604">
        <v>386</v>
      </c>
      <c r="E76" s="604">
        <v>671</v>
      </c>
      <c r="F76" s="604">
        <v>93</v>
      </c>
      <c r="G76" s="604">
        <v>80</v>
      </c>
      <c r="H76" s="604">
        <v>25</v>
      </c>
      <c r="I76" s="621">
        <v>35</v>
      </c>
    </row>
    <row r="77" spans="1:9" s="593" customFormat="1" ht="20.100000000000001" customHeight="1">
      <c r="A77" s="1201" t="s">
        <v>1525</v>
      </c>
      <c r="B77" s="1201"/>
      <c r="C77" s="1201"/>
      <c r="D77" s="1201"/>
      <c r="E77" s="1201"/>
      <c r="F77" s="1201"/>
      <c r="G77" s="1201"/>
      <c r="H77" s="1201"/>
    </row>
    <row r="78" spans="1:9" s="583" customFormat="1" ht="15" customHeight="1">
      <c r="A78" s="594">
        <v>1999</v>
      </c>
      <c r="B78" s="595" t="s">
        <v>1521</v>
      </c>
      <c r="C78" s="595" t="s">
        <v>1521</v>
      </c>
      <c r="D78" s="595" t="s">
        <v>1521</v>
      </c>
      <c r="E78" s="595" t="s">
        <v>1521</v>
      </c>
      <c r="F78" s="595" t="s">
        <v>1521</v>
      </c>
      <c r="G78" s="595" t="s">
        <v>1521</v>
      </c>
      <c r="H78" s="595" t="s">
        <v>1521</v>
      </c>
      <c r="I78" s="596" t="s">
        <v>1521</v>
      </c>
    </row>
    <row r="79" spans="1:9" s="583" customFormat="1" ht="15" customHeight="1">
      <c r="A79" s="594">
        <v>2000</v>
      </c>
      <c r="B79" s="595">
        <v>112</v>
      </c>
      <c r="C79" s="595" t="s">
        <v>1521</v>
      </c>
      <c r="D79" s="595" t="s">
        <v>1521</v>
      </c>
      <c r="E79" s="595" t="s">
        <v>1521</v>
      </c>
      <c r="F79" s="595" t="s">
        <v>1521</v>
      </c>
      <c r="G79" s="595" t="s">
        <v>1521</v>
      </c>
      <c r="H79" s="595" t="s">
        <v>1521</v>
      </c>
      <c r="I79" s="596" t="s">
        <v>1521</v>
      </c>
    </row>
    <row r="80" spans="1:9" s="583" customFormat="1" ht="15" customHeight="1">
      <c r="A80" s="594">
        <v>2001</v>
      </c>
      <c r="B80" s="620">
        <v>76</v>
      </c>
      <c r="C80" s="622" t="s">
        <v>574</v>
      </c>
      <c r="D80" s="595" t="s">
        <v>1521</v>
      </c>
      <c r="E80" s="595" t="s">
        <v>1521</v>
      </c>
      <c r="F80" s="622" t="s">
        <v>574</v>
      </c>
      <c r="G80" s="622" t="s">
        <v>574</v>
      </c>
      <c r="H80" s="595" t="s">
        <v>1521</v>
      </c>
      <c r="I80" s="623" t="s">
        <v>574</v>
      </c>
    </row>
    <row r="81" spans="1:9" s="583" customFormat="1" ht="15" customHeight="1">
      <c r="A81" s="594">
        <v>2002</v>
      </c>
      <c r="B81" s="620">
        <v>93</v>
      </c>
      <c r="C81" s="620">
        <v>1</v>
      </c>
      <c r="D81" s="595" t="s">
        <v>1521</v>
      </c>
      <c r="E81" s="595" t="s">
        <v>1521</v>
      </c>
      <c r="F81" s="622" t="s">
        <v>574</v>
      </c>
      <c r="G81" s="622" t="s">
        <v>574</v>
      </c>
      <c r="H81" s="595" t="s">
        <v>1521</v>
      </c>
      <c r="I81" s="596">
        <v>1</v>
      </c>
    </row>
    <row r="82" spans="1:9" s="583" customFormat="1" ht="15" customHeight="1">
      <c r="A82" s="594">
        <v>2003</v>
      </c>
      <c r="B82" s="620">
        <v>123</v>
      </c>
      <c r="C82" s="620">
        <v>2</v>
      </c>
      <c r="D82" s="595" t="s">
        <v>1521</v>
      </c>
      <c r="E82" s="620" t="s">
        <v>1521</v>
      </c>
      <c r="F82" s="622" t="s">
        <v>574</v>
      </c>
      <c r="G82" s="622" t="s">
        <v>574</v>
      </c>
      <c r="H82" s="595" t="s">
        <v>1521</v>
      </c>
      <c r="I82" s="623" t="s">
        <v>574</v>
      </c>
    </row>
    <row r="83" spans="1:9" s="583" customFormat="1" ht="15" customHeight="1">
      <c r="A83" s="594">
        <v>2004</v>
      </c>
      <c r="B83" s="620">
        <v>143</v>
      </c>
      <c r="C83" s="620">
        <v>5</v>
      </c>
      <c r="D83" s="595" t="s">
        <v>1521</v>
      </c>
      <c r="E83" s="620" t="s">
        <v>1521</v>
      </c>
      <c r="F83" s="620">
        <v>1</v>
      </c>
      <c r="G83" s="620">
        <v>1</v>
      </c>
      <c r="H83" s="595" t="s">
        <v>1521</v>
      </c>
      <c r="I83" s="623" t="s">
        <v>574</v>
      </c>
    </row>
    <row r="84" spans="1:9" s="583" customFormat="1" ht="15" customHeight="1">
      <c r="A84" s="594">
        <v>2005</v>
      </c>
      <c r="B84" s="620">
        <v>155</v>
      </c>
      <c r="C84" s="620">
        <v>6</v>
      </c>
      <c r="D84" s="595" t="s">
        <v>1521</v>
      </c>
      <c r="E84" s="620" t="s">
        <v>1521</v>
      </c>
      <c r="F84" s="622" t="s">
        <v>574</v>
      </c>
      <c r="G84" s="622" t="s">
        <v>574</v>
      </c>
      <c r="H84" s="595" t="s">
        <v>1521</v>
      </c>
      <c r="I84" s="623" t="s">
        <v>574</v>
      </c>
    </row>
    <row r="85" spans="1:9" s="583" customFormat="1" ht="15" customHeight="1">
      <c r="A85" s="594">
        <v>2006</v>
      </c>
      <c r="B85" s="620">
        <v>143</v>
      </c>
      <c r="C85" s="620">
        <v>3</v>
      </c>
      <c r="D85" s="595" t="s">
        <v>1521</v>
      </c>
      <c r="E85" s="620" t="s">
        <v>1521</v>
      </c>
      <c r="F85" s="622" t="s">
        <v>574</v>
      </c>
      <c r="G85" s="622" t="s">
        <v>574</v>
      </c>
      <c r="H85" s="595" t="s">
        <v>1521</v>
      </c>
      <c r="I85" s="623" t="s">
        <v>574</v>
      </c>
    </row>
    <row r="86" spans="1:9" s="583" customFormat="1" ht="15" customHeight="1">
      <c r="A86" s="594">
        <v>2007</v>
      </c>
      <c r="B86" s="624">
        <v>142</v>
      </c>
      <c r="C86" s="624">
        <v>18</v>
      </c>
      <c r="D86" s="624">
        <v>7</v>
      </c>
      <c r="E86" s="624">
        <v>11</v>
      </c>
      <c r="F86" s="622" t="s">
        <v>574</v>
      </c>
      <c r="G86" s="622" t="s">
        <v>574</v>
      </c>
      <c r="H86" s="595" t="s">
        <v>1521</v>
      </c>
      <c r="I86" s="623" t="s">
        <v>574</v>
      </c>
    </row>
    <row r="87" spans="1:9" s="583" customFormat="1" ht="15" customHeight="1">
      <c r="A87" s="594">
        <v>2008</v>
      </c>
      <c r="B87" s="624">
        <v>152</v>
      </c>
      <c r="C87" s="624">
        <v>22</v>
      </c>
      <c r="D87" s="595">
        <v>8</v>
      </c>
      <c r="E87" s="624">
        <v>14</v>
      </c>
      <c r="F87" s="625">
        <v>2</v>
      </c>
      <c r="G87" s="622" t="s">
        <v>574</v>
      </c>
      <c r="H87" s="595" t="s">
        <v>1521</v>
      </c>
      <c r="I87" s="623" t="s">
        <v>574</v>
      </c>
    </row>
    <row r="88" spans="1:9" s="583" customFormat="1" ht="15" customHeight="1">
      <c r="A88" s="599">
        <v>2009</v>
      </c>
      <c r="B88" s="595">
        <v>159</v>
      </c>
      <c r="C88" s="600">
        <v>23</v>
      </c>
      <c r="D88" s="595">
        <v>6</v>
      </c>
      <c r="E88" s="601">
        <v>17</v>
      </c>
      <c r="F88" s="595">
        <v>1</v>
      </c>
      <c r="G88" s="622" t="s">
        <v>574</v>
      </c>
      <c r="H88" s="595" t="s">
        <v>1521</v>
      </c>
      <c r="I88" s="623" t="s">
        <v>574</v>
      </c>
    </row>
    <row r="89" spans="1:9" s="583" customFormat="1" ht="15" customHeight="1">
      <c r="A89" s="599">
        <v>2010</v>
      </c>
      <c r="B89" s="595">
        <v>171</v>
      </c>
      <c r="C89" s="600">
        <v>33</v>
      </c>
      <c r="D89" s="595">
        <v>11</v>
      </c>
      <c r="E89" s="601">
        <v>22</v>
      </c>
      <c r="F89" s="622" t="s">
        <v>574</v>
      </c>
      <c r="G89" s="622" t="s">
        <v>574</v>
      </c>
      <c r="H89" s="595" t="s">
        <v>1521</v>
      </c>
      <c r="I89" s="623" t="s">
        <v>574</v>
      </c>
    </row>
    <row r="90" spans="1:9" s="583" customFormat="1" ht="15" customHeight="1">
      <c r="A90" s="599">
        <v>2011</v>
      </c>
      <c r="B90" s="619">
        <v>148</v>
      </c>
      <c r="C90" s="619">
        <v>43</v>
      </c>
      <c r="D90" s="619">
        <v>12</v>
      </c>
      <c r="E90" s="619">
        <v>31</v>
      </c>
      <c r="F90" s="622" t="s">
        <v>574</v>
      </c>
      <c r="G90" s="622" t="s">
        <v>574</v>
      </c>
      <c r="H90" s="622" t="s">
        <v>574</v>
      </c>
      <c r="I90" s="623" t="s">
        <v>574</v>
      </c>
    </row>
    <row r="91" spans="1:9" s="583" customFormat="1" ht="15" customHeight="1">
      <c r="A91" s="599">
        <v>2012</v>
      </c>
      <c r="B91" s="604">
        <v>139</v>
      </c>
      <c r="C91" s="604">
        <v>41</v>
      </c>
      <c r="D91" s="604">
        <v>13</v>
      </c>
      <c r="E91" s="604">
        <v>28</v>
      </c>
      <c r="F91" s="622" t="s">
        <v>574</v>
      </c>
      <c r="G91" s="622" t="s">
        <v>574</v>
      </c>
      <c r="H91" s="622" t="s">
        <v>574</v>
      </c>
      <c r="I91" s="623" t="s">
        <v>574</v>
      </c>
    </row>
    <row r="92" spans="1:9" s="583" customFormat="1" ht="15" customHeight="1">
      <c r="A92" s="599">
        <v>2013</v>
      </c>
      <c r="B92" s="604">
        <v>136</v>
      </c>
      <c r="C92" s="604">
        <v>48</v>
      </c>
      <c r="D92" s="604">
        <v>13</v>
      </c>
      <c r="E92" s="604">
        <v>35</v>
      </c>
      <c r="F92" s="622" t="s">
        <v>574</v>
      </c>
      <c r="G92" s="622" t="s">
        <v>574</v>
      </c>
      <c r="H92" s="622" t="s">
        <v>574</v>
      </c>
      <c r="I92" s="623" t="s">
        <v>574</v>
      </c>
    </row>
    <row r="93" spans="1:9" s="583" customFormat="1" ht="15" customHeight="1">
      <c r="A93" s="599">
        <v>2014</v>
      </c>
      <c r="B93" s="604">
        <v>117</v>
      </c>
      <c r="C93" s="604">
        <v>54</v>
      </c>
      <c r="D93" s="604">
        <v>15</v>
      </c>
      <c r="E93" s="604">
        <v>39</v>
      </c>
      <c r="F93" s="604" t="s">
        <v>574</v>
      </c>
      <c r="G93" s="604" t="s">
        <v>574</v>
      </c>
      <c r="H93" s="604" t="s">
        <v>574</v>
      </c>
      <c r="I93" s="623" t="s">
        <v>574</v>
      </c>
    </row>
    <row r="94" spans="1:9" s="583" customFormat="1" ht="15" customHeight="1">
      <c r="A94" s="594">
        <v>2015</v>
      </c>
      <c r="B94" s="604">
        <v>112</v>
      </c>
      <c r="C94" s="604">
        <v>57</v>
      </c>
      <c r="D94" s="604">
        <v>18</v>
      </c>
      <c r="E94" s="604">
        <v>39</v>
      </c>
      <c r="F94" s="626" t="s">
        <v>574</v>
      </c>
      <c r="G94" s="626" t="s">
        <v>574</v>
      </c>
      <c r="H94" s="626" t="s">
        <v>574</v>
      </c>
      <c r="I94" s="623" t="s">
        <v>574</v>
      </c>
    </row>
    <row r="95" spans="1:9" s="583" customFormat="1" ht="15" customHeight="1">
      <c r="A95" s="627"/>
      <c r="B95" s="628"/>
      <c r="C95" s="628"/>
      <c r="D95" s="628"/>
      <c r="E95" s="628"/>
      <c r="F95" s="628"/>
      <c r="G95" s="628"/>
      <c r="H95" s="628"/>
      <c r="I95" s="629"/>
    </row>
    <row r="96" spans="1:9" s="633" customFormat="1" ht="15" customHeight="1">
      <c r="A96" s="630" t="s">
        <v>1526</v>
      </c>
      <c r="B96" s="631"/>
      <c r="C96" s="631"/>
      <c r="D96" s="631"/>
      <c r="E96" s="631"/>
      <c r="F96" s="631"/>
      <c r="G96" s="631"/>
      <c r="H96" s="631"/>
      <c r="I96" s="632"/>
    </row>
    <row r="97" spans="1:9" s="633" customFormat="1" ht="15" customHeight="1">
      <c r="A97" s="630" t="s">
        <v>1527</v>
      </c>
      <c r="B97" s="631"/>
      <c r="C97" s="631"/>
      <c r="D97" s="631"/>
      <c r="E97" s="631"/>
      <c r="F97" s="631"/>
      <c r="G97" s="631"/>
      <c r="H97" s="631"/>
      <c r="I97" s="632"/>
    </row>
    <row r="98" spans="1:9" ht="15" customHeight="1">
      <c r="A98" s="1199" t="s">
        <v>1528</v>
      </c>
      <c r="B98" s="1199"/>
      <c r="C98" s="1199"/>
      <c r="D98" s="1199"/>
      <c r="E98" s="1199"/>
      <c r="F98" s="634"/>
      <c r="G98" s="634"/>
      <c r="H98" s="634"/>
      <c r="I98" s="629"/>
    </row>
    <row r="99" spans="1:9" ht="15" customHeight="1">
      <c r="A99" s="1199"/>
      <c r="B99" s="1199"/>
      <c r="C99" s="1199"/>
      <c r="D99" s="1199"/>
      <c r="E99" s="1199"/>
      <c r="F99" s="634"/>
      <c r="G99" s="634"/>
      <c r="H99" s="634"/>
      <c r="I99" s="629"/>
    </row>
    <row r="100" spans="1:9" ht="15" customHeight="1">
      <c r="A100" s="1199"/>
      <c r="B100" s="1199"/>
      <c r="C100" s="1199"/>
      <c r="D100" s="1199"/>
      <c r="E100" s="1199"/>
      <c r="F100" s="634"/>
      <c r="G100" s="634"/>
      <c r="H100" s="634"/>
      <c r="I100" s="629"/>
    </row>
    <row r="101" spans="1:9" ht="15" customHeight="1">
      <c r="A101" s="1199"/>
      <c r="B101" s="1199"/>
      <c r="C101" s="1199"/>
      <c r="D101" s="1199"/>
      <c r="E101" s="1199"/>
      <c r="F101" s="634"/>
      <c r="G101" s="634"/>
      <c r="H101" s="634"/>
      <c r="I101" s="629"/>
    </row>
    <row r="102" spans="1:9" ht="15" customHeight="1">
      <c r="A102" s="630" t="s">
        <v>1529</v>
      </c>
      <c r="B102" s="634"/>
      <c r="C102" s="634"/>
      <c r="D102" s="634"/>
      <c r="E102" s="634"/>
      <c r="F102" s="634"/>
      <c r="G102" s="634"/>
      <c r="H102" s="634"/>
      <c r="I102" s="629"/>
    </row>
    <row r="103" spans="1:9" ht="15" customHeight="1">
      <c r="A103" s="635"/>
      <c r="B103" s="634"/>
      <c r="C103" s="634"/>
      <c r="D103" s="634"/>
      <c r="E103" s="634"/>
      <c r="F103" s="634"/>
      <c r="G103" s="634"/>
      <c r="H103" s="634"/>
    </row>
    <row r="104" spans="1:9" ht="15" customHeight="1">
      <c r="A104" s="635"/>
      <c r="B104" s="634"/>
      <c r="C104" s="634"/>
      <c r="D104" s="634"/>
      <c r="E104" s="634"/>
      <c r="F104" s="634"/>
      <c r="G104" s="634"/>
      <c r="H104" s="634"/>
    </row>
    <row r="105" spans="1:9" ht="15" customHeight="1">
      <c r="A105" s="635"/>
      <c r="B105" s="634"/>
      <c r="C105" s="634"/>
      <c r="D105" s="634"/>
      <c r="E105" s="634"/>
      <c r="F105" s="634"/>
      <c r="G105" s="634"/>
      <c r="H105" s="634"/>
    </row>
    <row r="106" spans="1:9" ht="15" customHeight="1">
      <c r="A106" s="635"/>
      <c r="B106" s="634"/>
      <c r="C106" s="634"/>
      <c r="D106" s="634"/>
      <c r="E106" s="634"/>
      <c r="F106" s="634"/>
      <c r="G106" s="634"/>
      <c r="H106" s="634"/>
    </row>
    <row r="107" spans="1:9" ht="15" customHeight="1">
      <c r="A107" s="635"/>
      <c r="B107" s="634"/>
      <c r="C107" s="634"/>
      <c r="D107" s="634"/>
      <c r="E107" s="634"/>
      <c r="F107" s="634"/>
      <c r="G107" s="634"/>
      <c r="H107" s="634"/>
    </row>
    <row r="108" spans="1:9" ht="15" customHeight="1">
      <c r="A108" s="635"/>
      <c r="B108" s="634"/>
      <c r="C108" s="634"/>
      <c r="D108" s="634"/>
      <c r="E108" s="634"/>
      <c r="F108" s="634"/>
      <c r="G108" s="634"/>
      <c r="H108" s="634"/>
    </row>
    <row r="109" spans="1:9" ht="15" customHeight="1">
      <c r="A109" s="635"/>
      <c r="B109" s="634"/>
      <c r="C109" s="634"/>
      <c r="D109" s="634"/>
      <c r="E109" s="634"/>
      <c r="F109" s="634"/>
      <c r="G109" s="634"/>
      <c r="H109" s="634"/>
    </row>
    <row r="110" spans="1:9" ht="15" customHeight="1">
      <c r="A110" s="635"/>
      <c r="B110" s="634"/>
      <c r="C110" s="634"/>
      <c r="D110" s="634"/>
      <c r="E110" s="634"/>
      <c r="F110" s="634"/>
      <c r="G110" s="634"/>
      <c r="H110" s="634"/>
    </row>
    <row r="111" spans="1:9" ht="15" customHeight="1">
      <c r="A111" s="635"/>
      <c r="B111" s="634"/>
      <c r="C111" s="634"/>
      <c r="D111" s="634"/>
      <c r="E111" s="634"/>
      <c r="F111" s="634"/>
      <c r="G111" s="634"/>
      <c r="H111" s="634"/>
    </row>
    <row r="112" spans="1:9" ht="15" customHeight="1">
      <c r="A112" s="635"/>
      <c r="B112" s="634"/>
      <c r="C112" s="634"/>
      <c r="D112" s="634"/>
      <c r="E112" s="634"/>
      <c r="F112" s="634"/>
      <c r="G112" s="634"/>
      <c r="H112" s="634"/>
    </row>
    <row r="113" spans="1:8" ht="15" customHeight="1">
      <c r="A113" s="635"/>
      <c r="B113" s="634"/>
      <c r="C113" s="634"/>
      <c r="D113" s="634"/>
      <c r="E113" s="634"/>
      <c r="F113" s="634"/>
      <c r="G113" s="634"/>
      <c r="H113" s="634"/>
    </row>
    <row r="114" spans="1:8">
      <c r="A114" s="635"/>
      <c r="B114" s="634"/>
      <c r="C114" s="634"/>
      <c r="D114" s="634"/>
      <c r="E114" s="634"/>
      <c r="F114" s="634"/>
      <c r="G114" s="634"/>
      <c r="H114" s="634"/>
    </row>
    <row r="115" spans="1:8">
      <c r="A115" s="635"/>
      <c r="B115" s="634"/>
      <c r="C115" s="634"/>
      <c r="D115" s="634"/>
      <c r="E115" s="634"/>
      <c r="F115" s="634"/>
      <c r="G115" s="634"/>
      <c r="H115" s="634"/>
    </row>
    <row r="116" spans="1:8">
      <c r="A116" s="635"/>
      <c r="B116" s="634"/>
      <c r="C116" s="634"/>
      <c r="D116" s="634"/>
      <c r="E116" s="634"/>
      <c r="F116" s="634"/>
      <c r="G116" s="634"/>
      <c r="H116" s="634"/>
    </row>
    <row r="117" spans="1:8">
      <c r="A117" s="635"/>
    </row>
  </sheetData>
  <mergeCells count="7">
    <mergeCell ref="A98:E101"/>
    <mergeCell ref="A1:H1"/>
    <mergeCell ref="A5:H5"/>
    <mergeCell ref="A23:H23"/>
    <mergeCell ref="A41:H41"/>
    <mergeCell ref="A59:H59"/>
    <mergeCell ref="A77:H77"/>
  </mergeCells>
  <pageMargins left="0.28999999999999998" right="0.24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3"/>
  <sheetViews>
    <sheetView topLeftCell="A16" workbookViewId="0">
      <selection activeCell="B24" sqref="B24:D30"/>
    </sheetView>
  </sheetViews>
  <sheetFormatPr defaultRowHeight="14.25"/>
  <cols>
    <col min="1" max="16384" width="9.140625" style="445"/>
  </cols>
  <sheetData>
    <row r="1" spans="1:4">
      <c r="A1" s="443" t="s">
        <v>1419</v>
      </c>
      <c r="B1" s="444"/>
      <c r="C1" s="444"/>
      <c r="D1" s="444"/>
    </row>
    <row r="2" spans="1:4">
      <c r="A2" s="444" t="s">
        <v>1420</v>
      </c>
      <c r="B2" s="444"/>
      <c r="C2" s="444"/>
      <c r="D2" s="444"/>
    </row>
    <row r="3" spans="1:4">
      <c r="A3" s="446"/>
      <c r="B3" s="447" t="s">
        <v>1421</v>
      </c>
      <c r="C3" s="447" t="s">
        <v>1422</v>
      </c>
      <c r="D3" s="448"/>
    </row>
    <row r="4" spans="1:4" ht="14.25" customHeight="1">
      <c r="A4" s="1009" t="s">
        <v>1423</v>
      </c>
      <c r="B4" s="1009" t="s">
        <v>1424</v>
      </c>
      <c r="C4" s="1010" t="s">
        <v>1425</v>
      </c>
      <c r="D4" s="1010"/>
    </row>
    <row r="5" spans="1:4" ht="14.25" customHeight="1">
      <c r="A5" s="1009"/>
      <c r="B5" s="1009"/>
      <c r="C5" s="1010"/>
      <c r="D5" s="1010"/>
    </row>
    <row r="6" spans="1:4" ht="33.75">
      <c r="A6" s="1009"/>
      <c r="B6" s="1009"/>
      <c r="C6" s="449" t="s">
        <v>1404</v>
      </c>
      <c r="D6" s="449" t="s">
        <v>1426</v>
      </c>
    </row>
    <row r="7" spans="1:4">
      <c r="A7" s="1007" t="s">
        <v>1427</v>
      </c>
      <c r="B7" s="1008"/>
      <c r="C7" s="1008"/>
      <c r="D7" s="1008"/>
    </row>
    <row r="8" spans="1:4">
      <c r="A8" s="450">
        <v>2010</v>
      </c>
      <c r="B8" s="451">
        <v>47</v>
      </c>
      <c r="C8" s="451">
        <v>5</v>
      </c>
      <c r="D8" s="451">
        <v>2</v>
      </c>
    </row>
    <row r="9" spans="1:4">
      <c r="A9" s="450">
        <v>2011</v>
      </c>
      <c r="B9" s="451">
        <v>51</v>
      </c>
      <c r="C9" s="451">
        <v>5</v>
      </c>
      <c r="D9" s="451">
        <v>2</v>
      </c>
    </row>
    <row r="10" spans="1:4">
      <c r="A10" s="450">
        <v>2012</v>
      </c>
      <c r="B10" s="451">
        <v>56</v>
      </c>
      <c r="C10" s="451">
        <v>5</v>
      </c>
      <c r="D10" s="451">
        <v>2</v>
      </c>
    </row>
    <row r="11" spans="1:4">
      <c r="A11" s="450">
        <v>2013</v>
      </c>
      <c r="B11" s="451">
        <v>55</v>
      </c>
      <c r="C11" s="451">
        <v>5</v>
      </c>
      <c r="D11" s="451">
        <v>2</v>
      </c>
    </row>
    <row r="12" spans="1:4">
      <c r="A12" s="450">
        <v>2014</v>
      </c>
      <c r="B12" s="451">
        <v>56</v>
      </c>
      <c r="C12" s="451">
        <v>5</v>
      </c>
      <c r="D12" s="451">
        <v>2</v>
      </c>
    </row>
    <row r="13" spans="1:4">
      <c r="A13" s="450">
        <v>2015</v>
      </c>
      <c r="B13" s="451">
        <v>56</v>
      </c>
      <c r="C13" s="451">
        <v>5</v>
      </c>
      <c r="D13" s="451">
        <v>2</v>
      </c>
    </row>
    <row r="14" spans="1:4">
      <c r="A14" s="450">
        <v>2016</v>
      </c>
      <c r="B14" s="451">
        <v>56</v>
      </c>
      <c r="C14" s="451">
        <v>5</v>
      </c>
      <c r="D14" s="451">
        <v>2</v>
      </c>
    </row>
    <row r="15" spans="1:4">
      <c r="A15" s="1007" t="s">
        <v>1428</v>
      </c>
      <c r="B15" s="1008"/>
      <c r="C15" s="1008"/>
      <c r="D15" s="1008"/>
    </row>
    <row r="16" spans="1:4">
      <c r="A16" s="450">
        <v>2010</v>
      </c>
      <c r="B16" s="452">
        <v>9556</v>
      </c>
      <c r="C16" s="452">
        <v>776</v>
      </c>
      <c r="D16" s="452">
        <v>686</v>
      </c>
    </row>
    <row r="17" spans="1:4">
      <c r="A17" s="450">
        <v>2011</v>
      </c>
      <c r="B17" s="452">
        <v>10024</v>
      </c>
      <c r="C17" s="452">
        <v>757</v>
      </c>
      <c r="D17" s="452">
        <v>668</v>
      </c>
    </row>
    <row r="18" spans="1:4">
      <c r="A18" s="450">
        <v>2012</v>
      </c>
      <c r="B18" s="452">
        <v>10114</v>
      </c>
      <c r="C18" s="452">
        <v>788</v>
      </c>
      <c r="D18" s="452">
        <v>698</v>
      </c>
    </row>
    <row r="19" spans="1:4">
      <c r="A19" s="450">
        <v>2013</v>
      </c>
      <c r="B19" s="452">
        <v>10193</v>
      </c>
      <c r="C19" s="452">
        <v>805</v>
      </c>
      <c r="D19" s="452">
        <v>710</v>
      </c>
    </row>
    <row r="20" spans="1:4">
      <c r="A20" s="450">
        <v>2014</v>
      </c>
      <c r="B20" s="452">
        <v>10302</v>
      </c>
      <c r="C20" s="452">
        <v>795</v>
      </c>
      <c r="D20" s="452">
        <v>710</v>
      </c>
    </row>
    <row r="21" spans="1:4">
      <c r="A21" s="450">
        <v>2015</v>
      </c>
      <c r="B21" s="452">
        <v>10275</v>
      </c>
      <c r="C21" s="452">
        <v>800</v>
      </c>
      <c r="D21" s="452">
        <v>710</v>
      </c>
    </row>
    <row r="22" spans="1:4">
      <c r="A22" s="450">
        <v>2016</v>
      </c>
      <c r="B22" s="452">
        <v>10348</v>
      </c>
      <c r="C22" s="452">
        <v>805</v>
      </c>
      <c r="D22" s="452">
        <v>720</v>
      </c>
    </row>
    <row r="23" spans="1:4">
      <c r="A23" s="1007" t="s">
        <v>2112</v>
      </c>
      <c r="B23" s="1008"/>
      <c r="C23" s="1008"/>
      <c r="D23" s="1008"/>
    </row>
    <row r="24" spans="1:4">
      <c r="A24" s="450">
        <v>2010</v>
      </c>
      <c r="B24" s="904">
        <v>4.54</v>
      </c>
      <c r="C24" s="904">
        <v>0.37000000000000005</v>
      </c>
      <c r="D24" s="904">
        <v>0.33</v>
      </c>
    </row>
    <row r="25" spans="1:4">
      <c r="A25" s="450">
        <v>2011</v>
      </c>
      <c r="B25" s="904">
        <v>4.7090060680597947</v>
      </c>
      <c r="C25" s="904">
        <v>0.35561827549094821</v>
      </c>
      <c r="D25" s="904">
        <v>0.3138084650303215</v>
      </c>
    </row>
    <row r="26" spans="1:4">
      <c r="A26" s="450">
        <v>2012</v>
      </c>
      <c r="B26" s="904">
        <v>4.75</v>
      </c>
      <c r="C26" s="904">
        <v>0.37000000000000005</v>
      </c>
      <c r="D26" s="904">
        <v>0.33</v>
      </c>
    </row>
    <row r="27" spans="1:4">
      <c r="A27" s="450">
        <v>2013</v>
      </c>
      <c r="B27" s="904">
        <v>4.79</v>
      </c>
      <c r="C27" s="904">
        <v>0.38</v>
      </c>
      <c r="D27" s="904">
        <v>0.33</v>
      </c>
    </row>
    <row r="28" spans="1:4">
      <c r="A28" s="450">
        <v>2014</v>
      </c>
      <c r="B28" s="904">
        <v>4.8384665132747848</v>
      </c>
      <c r="C28" s="904">
        <v>0.37338195282988296</v>
      </c>
      <c r="D28" s="904">
        <v>0.33346061196127913</v>
      </c>
    </row>
    <row r="29" spans="1:4">
      <c r="A29" s="450">
        <v>2015</v>
      </c>
      <c r="B29" s="904">
        <v>4.8325458473804757</v>
      </c>
      <c r="C29" s="904">
        <v>0.37600045496055051</v>
      </c>
      <c r="D29" s="904">
        <v>0.33370040377748861</v>
      </c>
    </row>
    <row r="30" spans="1:4">
      <c r="A30" s="450">
        <v>2016</v>
      </c>
      <c r="B30" s="904">
        <v>4.8635681707945269</v>
      </c>
      <c r="C30" s="904">
        <v>0.3783506356290679</v>
      </c>
      <c r="D30" s="904">
        <v>0.33840056851295514</v>
      </c>
    </row>
    <row r="31" spans="1:4">
      <c r="A31" s="453"/>
      <c r="B31" s="454"/>
      <c r="C31" s="454"/>
      <c r="D31" s="454"/>
    </row>
    <row r="32" spans="1:4">
      <c r="A32" s="453"/>
      <c r="B32" s="454"/>
      <c r="C32" s="454"/>
      <c r="D32" s="454"/>
    </row>
    <row r="33" spans="1:4">
      <c r="A33" s="453"/>
      <c r="B33" s="455" t="s">
        <v>1429</v>
      </c>
      <c r="C33" s="456"/>
      <c r="D33" s="456"/>
    </row>
  </sheetData>
  <mergeCells count="6">
    <mergeCell ref="A23:D23"/>
    <mergeCell ref="A4:A6"/>
    <mergeCell ref="B4:B6"/>
    <mergeCell ref="C4:D5"/>
    <mergeCell ref="A7:D7"/>
    <mergeCell ref="A15:D15"/>
  </mergeCells>
  <hyperlinks>
    <hyperlink ref="A1" r:id="rId1" display="https://bdoz.rzeszow.uw.gov.pl/"/>
  </hyperlinks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>
  <dimension ref="A1:Z243"/>
  <sheetViews>
    <sheetView showGridLines="0" zoomScaleNormal="100" workbookViewId="0">
      <pane ySplit="3" topLeftCell="A4" activePane="bottomLeft" state="frozen"/>
      <selection activeCell="A2" sqref="A2:U2"/>
      <selection pane="bottomLeft"/>
    </sheetView>
  </sheetViews>
  <sheetFormatPr defaultColWidth="8.85546875" defaultRowHeight="12"/>
  <cols>
    <col min="1" max="1" width="6.7109375" style="645" customWidth="1"/>
    <col min="2" max="2" width="12.28515625" style="636" customWidth="1"/>
    <col min="3" max="3" width="13.28515625" style="636" customWidth="1"/>
    <col min="4" max="16384" width="8.85546875" style="639"/>
  </cols>
  <sheetData>
    <row r="1" spans="1:8" ht="14.25">
      <c r="A1" s="526" t="s">
        <v>1419</v>
      </c>
    </row>
    <row r="2" spans="1:8" ht="15.6" customHeight="1">
      <c r="A2" s="639" t="s">
        <v>1530</v>
      </c>
      <c r="B2" s="629"/>
      <c r="C2" s="629"/>
    </row>
    <row r="3" spans="1:8" s="643" customFormat="1" ht="35.25" customHeight="1">
      <c r="A3" s="640" t="s">
        <v>1400</v>
      </c>
      <c r="B3" s="641" t="s">
        <v>1531</v>
      </c>
      <c r="C3" s="642" t="s">
        <v>1532</v>
      </c>
    </row>
    <row r="4" spans="1:8" ht="15" customHeight="1">
      <c r="A4" s="1204" t="s">
        <v>1520</v>
      </c>
      <c r="B4" s="1205"/>
      <c r="C4" s="1205"/>
    </row>
    <row r="5" spans="1:8" ht="15" customHeight="1">
      <c r="A5" s="644">
        <v>2012</v>
      </c>
      <c r="B5" s="606">
        <v>661</v>
      </c>
      <c r="C5" s="606">
        <v>29</v>
      </c>
    </row>
    <row r="6" spans="1:8" ht="15" customHeight="1">
      <c r="A6" s="644">
        <v>2013</v>
      </c>
      <c r="B6" s="606">
        <v>651</v>
      </c>
      <c r="C6" s="606">
        <v>25</v>
      </c>
      <c r="F6" s="645"/>
      <c r="H6" s="646"/>
    </row>
    <row r="7" spans="1:8" ht="15" customHeight="1">
      <c r="A7" s="644">
        <v>2014</v>
      </c>
      <c r="B7" s="614">
        <v>710</v>
      </c>
      <c r="C7" s="614">
        <v>26</v>
      </c>
    </row>
    <row r="8" spans="1:8" ht="15" customHeight="1">
      <c r="A8" s="644">
        <v>2015</v>
      </c>
      <c r="B8" s="614">
        <v>718</v>
      </c>
      <c r="C8" s="614">
        <v>20</v>
      </c>
    </row>
    <row r="9" spans="1:8" ht="15" customHeight="1">
      <c r="A9" s="1206" t="s">
        <v>1522</v>
      </c>
      <c r="B9" s="1206"/>
      <c r="C9" s="1206"/>
    </row>
    <row r="10" spans="1:8" ht="15" customHeight="1">
      <c r="A10" s="647">
        <v>2012</v>
      </c>
      <c r="B10" s="617">
        <v>3.1</v>
      </c>
      <c r="C10" s="617">
        <v>0.1</v>
      </c>
    </row>
    <row r="11" spans="1:8" ht="15" customHeight="1">
      <c r="A11" s="644">
        <v>2013</v>
      </c>
      <c r="B11" s="615">
        <v>3.0573514037986298</v>
      </c>
      <c r="C11" s="615">
        <v>0.11740980813358794</v>
      </c>
    </row>
    <row r="12" spans="1:8" ht="15" customHeight="1">
      <c r="A12" s="644">
        <v>2014</v>
      </c>
      <c r="B12" s="615">
        <v>3.3346061196127912</v>
      </c>
      <c r="C12" s="615">
        <v>0.12211233677455291</v>
      </c>
    </row>
    <row r="13" spans="1:8" ht="15" customHeight="1">
      <c r="A13" s="644">
        <v>2015</v>
      </c>
      <c r="B13" s="615">
        <v>3.4</v>
      </c>
      <c r="C13" s="615">
        <v>0.1</v>
      </c>
    </row>
    <row r="14" spans="1:8" ht="15" customHeight="1">
      <c r="A14" s="1206" t="s">
        <v>1533</v>
      </c>
      <c r="B14" s="1206"/>
      <c r="C14" s="1206"/>
    </row>
    <row r="15" spans="1:8" ht="15" customHeight="1">
      <c r="A15" s="647">
        <v>2012</v>
      </c>
      <c r="B15" s="606">
        <v>625</v>
      </c>
      <c r="C15" s="606">
        <v>29</v>
      </c>
    </row>
    <row r="16" spans="1:8" ht="15" customHeight="1">
      <c r="A16" s="644">
        <v>2013</v>
      </c>
      <c r="B16" s="606">
        <v>606</v>
      </c>
      <c r="C16" s="606">
        <v>24</v>
      </c>
    </row>
    <row r="17" spans="1:3" ht="15" customHeight="1">
      <c r="A17" s="644">
        <v>2014</v>
      </c>
      <c r="B17" s="614">
        <v>625</v>
      </c>
      <c r="C17" s="614">
        <v>25</v>
      </c>
    </row>
    <row r="18" spans="1:3" ht="15" customHeight="1">
      <c r="A18" s="644">
        <v>2015</v>
      </c>
      <c r="B18" s="614">
        <v>618</v>
      </c>
      <c r="C18" s="614">
        <v>16</v>
      </c>
    </row>
    <row r="19" spans="1:3" ht="15" customHeight="1">
      <c r="A19" s="1206" t="s">
        <v>1534</v>
      </c>
      <c r="B19" s="1206"/>
      <c r="C19" s="1206"/>
    </row>
    <row r="20" spans="1:3" ht="15" customHeight="1">
      <c r="A20" s="647">
        <v>2012</v>
      </c>
      <c r="B20" s="606">
        <v>32</v>
      </c>
      <c r="C20" s="614" t="s">
        <v>574</v>
      </c>
    </row>
    <row r="21" spans="1:3" ht="15" customHeight="1">
      <c r="A21" s="644">
        <v>2013</v>
      </c>
      <c r="B21" s="606">
        <v>40</v>
      </c>
      <c r="C21" s="606">
        <v>1</v>
      </c>
    </row>
    <row r="22" spans="1:3" ht="15" customHeight="1">
      <c r="A22" s="644">
        <v>2014</v>
      </c>
      <c r="B22" s="614">
        <v>81</v>
      </c>
      <c r="C22" s="614">
        <v>1</v>
      </c>
    </row>
    <row r="23" spans="1:3" ht="15" customHeight="1">
      <c r="A23" s="644">
        <v>2015</v>
      </c>
      <c r="B23" s="614">
        <v>96</v>
      </c>
      <c r="C23" s="614">
        <v>4</v>
      </c>
    </row>
    <row r="24" spans="1:3" ht="15" customHeight="1">
      <c r="A24" s="1206" t="s">
        <v>1525</v>
      </c>
      <c r="B24" s="1206"/>
      <c r="C24" s="1206"/>
    </row>
    <row r="25" spans="1:3" ht="15" customHeight="1">
      <c r="A25" s="647">
        <v>2012</v>
      </c>
      <c r="B25" s="606">
        <v>4</v>
      </c>
      <c r="C25" s="614" t="s">
        <v>574</v>
      </c>
    </row>
    <row r="26" spans="1:3" ht="15" customHeight="1">
      <c r="A26" s="644">
        <v>2013</v>
      </c>
      <c r="B26" s="606">
        <v>5</v>
      </c>
      <c r="C26" s="614" t="s">
        <v>574</v>
      </c>
    </row>
    <row r="27" spans="1:3" ht="15" customHeight="1">
      <c r="A27" s="644">
        <v>2014</v>
      </c>
      <c r="B27" s="614">
        <v>4</v>
      </c>
      <c r="C27" s="614" t="s">
        <v>574</v>
      </c>
    </row>
    <row r="28" spans="1:3" ht="15" customHeight="1">
      <c r="A28" s="647">
        <v>2015</v>
      </c>
      <c r="B28" s="614">
        <v>4</v>
      </c>
      <c r="C28" s="648" t="s">
        <v>574</v>
      </c>
    </row>
    <row r="29" spans="1:3" ht="15" customHeight="1">
      <c r="A29" s="649"/>
      <c r="B29" s="650"/>
      <c r="C29" s="650"/>
    </row>
    <row r="30" spans="1:3" ht="15" customHeight="1">
      <c r="A30" s="651"/>
    </row>
    <row r="31" spans="1:3" ht="15" customHeight="1"/>
    <row r="32" spans="1:3" ht="15" customHeight="1"/>
    <row r="33" spans="2:26" ht="15" customHeight="1"/>
    <row r="34" spans="2:26" ht="15" customHeight="1">
      <c r="G34" s="639" t="s">
        <v>1535</v>
      </c>
    </row>
    <row r="35" spans="2:26" ht="15" customHeight="1"/>
    <row r="36" spans="2:26" ht="15" customHeight="1"/>
    <row r="37" spans="2:26" ht="15" customHeight="1"/>
    <row r="38" spans="2:26" ht="15" customHeight="1"/>
    <row r="39" spans="2:26" ht="15" customHeight="1"/>
    <row r="40" spans="2:26" ht="15" customHeight="1"/>
    <row r="41" spans="2:26" ht="15" customHeight="1"/>
    <row r="42" spans="2:26" ht="15" customHeight="1"/>
    <row r="43" spans="2:26" ht="15" customHeight="1"/>
    <row r="44" spans="2:26" ht="15" customHeight="1"/>
    <row r="45" spans="2:26" ht="15" customHeight="1"/>
    <row r="46" spans="2:26" s="645" customFormat="1" ht="15" customHeight="1">
      <c r="B46" s="636"/>
      <c r="C46" s="636"/>
      <c r="D46" s="639"/>
      <c r="E46" s="639"/>
      <c r="F46" s="639"/>
      <c r="G46" s="639"/>
      <c r="H46" s="639"/>
      <c r="I46" s="639"/>
      <c r="J46" s="639"/>
      <c r="K46" s="639"/>
      <c r="L46" s="639"/>
      <c r="M46" s="639"/>
      <c r="N46" s="639"/>
      <c r="O46" s="639"/>
      <c r="P46" s="639"/>
      <c r="Q46" s="639"/>
      <c r="R46" s="639"/>
      <c r="S46" s="639"/>
      <c r="T46" s="639"/>
      <c r="U46" s="639"/>
      <c r="V46" s="639"/>
      <c r="W46" s="639"/>
      <c r="X46" s="639"/>
      <c r="Y46" s="639"/>
      <c r="Z46" s="639"/>
    </row>
    <row r="47" spans="2:26" s="645" customFormat="1" ht="15" customHeight="1">
      <c r="B47" s="636"/>
      <c r="C47" s="636"/>
      <c r="D47" s="639"/>
      <c r="E47" s="639"/>
      <c r="F47" s="639"/>
      <c r="G47" s="639"/>
      <c r="H47" s="639"/>
      <c r="I47" s="639"/>
      <c r="J47" s="639"/>
      <c r="K47" s="639"/>
      <c r="L47" s="639"/>
      <c r="M47" s="639"/>
      <c r="N47" s="639"/>
      <c r="O47" s="639"/>
      <c r="P47" s="639"/>
      <c r="Q47" s="639"/>
      <c r="R47" s="639"/>
      <c r="S47" s="639"/>
      <c r="T47" s="639"/>
      <c r="U47" s="639"/>
      <c r="V47" s="639"/>
      <c r="W47" s="639"/>
      <c r="X47" s="639"/>
      <c r="Y47" s="639"/>
      <c r="Z47" s="639"/>
    </row>
    <row r="48" spans="2:26" s="645" customFormat="1" ht="15" customHeight="1">
      <c r="B48" s="636"/>
      <c r="C48" s="636"/>
      <c r="D48" s="639"/>
      <c r="E48" s="639"/>
      <c r="F48" s="639"/>
      <c r="G48" s="639"/>
      <c r="H48" s="639"/>
      <c r="I48" s="639"/>
      <c r="J48" s="639"/>
      <c r="K48" s="639"/>
      <c r="L48" s="639"/>
      <c r="M48" s="639"/>
      <c r="N48" s="639"/>
      <c r="O48" s="639"/>
      <c r="P48" s="639"/>
      <c r="Q48" s="639"/>
      <c r="R48" s="639"/>
      <c r="S48" s="639"/>
      <c r="T48" s="639"/>
      <c r="U48" s="639"/>
      <c r="V48" s="639"/>
      <c r="W48" s="639"/>
      <c r="X48" s="639"/>
      <c r="Y48" s="639"/>
      <c r="Z48" s="639"/>
    </row>
    <row r="49" spans="2:26" s="645" customFormat="1" ht="15" customHeight="1">
      <c r="B49" s="636"/>
      <c r="C49" s="636"/>
      <c r="D49" s="639"/>
      <c r="E49" s="639"/>
      <c r="F49" s="639"/>
      <c r="G49" s="639"/>
      <c r="H49" s="639"/>
      <c r="I49" s="639"/>
      <c r="J49" s="639"/>
      <c r="K49" s="639"/>
      <c r="L49" s="639"/>
      <c r="M49" s="639"/>
      <c r="N49" s="639"/>
      <c r="O49" s="639"/>
      <c r="P49" s="639"/>
      <c r="Q49" s="639"/>
      <c r="R49" s="639"/>
      <c r="S49" s="639"/>
      <c r="T49" s="639"/>
      <c r="U49" s="639"/>
      <c r="V49" s="639"/>
      <c r="W49" s="639"/>
      <c r="X49" s="639"/>
      <c r="Y49" s="639"/>
      <c r="Z49" s="639"/>
    </row>
    <row r="50" spans="2:26" s="645" customFormat="1" ht="15" customHeight="1">
      <c r="B50" s="636"/>
      <c r="C50" s="636"/>
      <c r="D50" s="639"/>
      <c r="E50" s="639"/>
      <c r="F50" s="639"/>
      <c r="G50" s="639"/>
      <c r="H50" s="639"/>
      <c r="I50" s="639"/>
      <c r="J50" s="639"/>
      <c r="K50" s="639"/>
      <c r="L50" s="639"/>
      <c r="M50" s="639"/>
      <c r="N50" s="639"/>
      <c r="O50" s="639"/>
      <c r="P50" s="639"/>
      <c r="Q50" s="639"/>
      <c r="R50" s="639"/>
      <c r="S50" s="639"/>
      <c r="T50" s="639"/>
      <c r="U50" s="639"/>
      <c r="V50" s="639"/>
      <c r="W50" s="639"/>
      <c r="X50" s="639"/>
      <c r="Y50" s="639"/>
      <c r="Z50" s="639"/>
    </row>
    <row r="51" spans="2:26" s="645" customFormat="1" ht="15" customHeight="1">
      <c r="B51" s="636"/>
      <c r="C51" s="636"/>
      <c r="D51" s="639"/>
      <c r="E51" s="639"/>
      <c r="F51" s="639"/>
      <c r="G51" s="639"/>
      <c r="H51" s="639"/>
      <c r="I51" s="639"/>
      <c r="J51" s="639"/>
      <c r="K51" s="639"/>
      <c r="L51" s="639"/>
      <c r="M51" s="639"/>
      <c r="N51" s="639"/>
      <c r="O51" s="639"/>
      <c r="P51" s="639"/>
      <c r="Q51" s="639"/>
      <c r="R51" s="639"/>
      <c r="S51" s="639"/>
      <c r="T51" s="639"/>
      <c r="U51" s="639"/>
      <c r="V51" s="639"/>
      <c r="W51" s="639"/>
      <c r="X51" s="639"/>
      <c r="Y51" s="639"/>
      <c r="Z51" s="639"/>
    </row>
    <row r="52" spans="2:26" s="645" customFormat="1" ht="15" customHeight="1">
      <c r="B52" s="636"/>
      <c r="C52" s="636"/>
      <c r="D52" s="639"/>
      <c r="E52" s="639"/>
      <c r="F52" s="639"/>
      <c r="G52" s="639"/>
      <c r="H52" s="639"/>
      <c r="I52" s="639"/>
      <c r="J52" s="639"/>
      <c r="K52" s="639"/>
      <c r="L52" s="639"/>
      <c r="M52" s="639"/>
      <c r="N52" s="639"/>
      <c r="O52" s="639"/>
      <c r="P52" s="639"/>
      <c r="Q52" s="639"/>
      <c r="R52" s="639"/>
      <c r="S52" s="639"/>
      <c r="T52" s="639"/>
      <c r="U52" s="639"/>
      <c r="V52" s="639"/>
      <c r="W52" s="639"/>
      <c r="X52" s="639"/>
      <c r="Y52" s="639"/>
      <c r="Z52" s="639"/>
    </row>
    <row r="53" spans="2:26" s="645" customFormat="1" ht="15" customHeight="1">
      <c r="B53" s="636"/>
      <c r="C53" s="636"/>
      <c r="D53" s="639"/>
      <c r="E53" s="639"/>
      <c r="F53" s="639"/>
      <c r="G53" s="639"/>
      <c r="H53" s="639"/>
      <c r="I53" s="639"/>
      <c r="J53" s="639"/>
      <c r="K53" s="639"/>
      <c r="L53" s="639"/>
      <c r="M53" s="639"/>
      <c r="N53" s="639"/>
      <c r="O53" s="639"/>
      <c r="P53" s="639"/>
      <c r="Q53" s="639"/>
      <c r="R53" s="639"/>
      <c r="S53" s="639"/>
      <c r="T53" s="639"/>
      <c r="U53" s="639"/>
      <c r="V53" s="639"/>
      <c r="W53" s="639"/>
      <c r="X53" s="639"/>
      <c r="Y53" s="639"/>
      <c r="Z53" s="639"/>
    </row>
    <row r="54" spans="2:26" s="645" customFormat="1" ht="15" customHeight="1">
      <c r="B54" s="636"/>
      <c r="C54" s="636"/>
      <c r="D54" s="639"/>
      <c r="E54" s="639"/>
      <c r="F54" s="639"/>
      <c r="G54" s="639"/>
      <c r="H54" s="639"/>
      <c r="I54" s="639"/>
      <c r="J54" s="639"/>
      <c r="K54" s="639"/>
      <c r="L54" s="639"/>
      <c r="M54" s="639"/>
      <c r="N54" s="639"/>
      <c r="O54" s="639"/>
      <c r="P54" s="639"/>
      <c r="Q54" s="639"/>
      <c r="R54" s="639"/>
      <c r="S54" s="639"/>
      <c r="T54" s="639"/>
      <c r="U54" s="639"/>
      <c r="V54" s="639"/>
      <c r="W54" s="639"/>
      <c r="X54" s="639"/>
      <c r="Y54" s="639"/>
      <c r="Z54" s="639"/>
    </row>
    <row r="55" spans="2:26" s="645" customFormat="1" ht="15" customHeight="1">
      <c r="B55" s="636"/>
      <c r="C55" s="636"/>
      <c r="D55" s="639"/>
      <c r="E55" s="639"/>
      <c r="F55" s="639"/>
      <c r="G55" s="639"/>
      <c r="H55" s="639"/>
      <c r="I55" s="639"/>
      <c r="J55" s="639"/>
      <c r="K55" s="639"/>
      <c r="L55" s="639"/>
      <c r="M55" s="639"/>
      <c r="N55" s="639"/>
      <c r="O55" s="639"/>
      <c r="P55" s="639"/>
      <c r="Q55" s="639"/>
      <c r="R55" s="639"/>
      <c r="S55" s="639"/>
      <c r="T55" s="639"/>
      <c r="U55" s="639"/>
      <c r="V55" s="639"/>
      <c r="W55" s="639"/>
      <c r="X55" s="639"/>
      <c r="Y55" s="639"/>
      <c r="Z55" s="639"/>
    </row>
    <row r="56" spans="2:26" s="645" customFormat="1" ht="15" customHeight="1">
      <c r="B56" s="636"/>
      <c r="C56" s="636"/>
      <c r="D56" s="639"/>
      <c r="E56" s="639"/>
      <c r="F56" s="639"/>
      <c r="G56" s="639"/>
      <c r="H56" s="639"/>
      <c r="I56" s="639"/>
      <c r="J56" s="639"/>
      <c r="K56" s="639"/>
      <c r="L56" s="639"/>
      <c r="M56" s="639"/>
      <c r="N56" s="639"/>
      <c r="O56" s="639"/>
      <c r="P56" s="639"/>
      <c r="Q56" s="639"/>
      <c r="R56" s="639"/>
      <c r="S56" s="639"/>
      <c r="T56" s="639"/>
      <c r="U56" s="639"/>
      <c r="V56" s="639"/>
      <c r="W56" s="639"/>
      <c r="X56" s="639"/>
      <c r="Y56" s="639"/>
      <c r="Z56" s="639"/>
    </row>
    <row r="57" spans="2:26" s="645" customFormat="1" ht="15" customHeight="1">
      <c r="B57" s="636"/>
      <c r="C57" s="636"/>
      <c r="D57" s="639"/>
      <c r="E57" s="639"/>
      <c r="F57" s="639"/>
      <c r="G57" s="639"/>
      <c r="H57" s="639"/>
      <c r="I57" s="639"/>
      <c r="J57" s="639"/>
      <c r="K57" s="639"/>
      <c r="L57" s="639"/>
      <c r="M57" s="639"/>
      <c r="N57" s="639"/>
      <c r="O57" s="639"/>
      <c r="P57" s="639"/>
      <c r="Q57" s="639"/>
      <c r="R57" s="639"/>
      <c r="S57" s="639"/>
      <c r="T57" s="639"/>
      <c r="U57" s="639"/>
      <c r="V57" s="639"/>
      <c r="W57" s="639"/>
      <c r="X57" s="639"/>
      <c r="Y57" s="639"/>
      <c r="Z57" s="639"/>
    </row>
    <row r="58" spans="2:26" s="645" customFormat="1" ht="15" customHeight="1">
      <c r="B58" s="636"/>
      <c r="C58" s="636"/>
      <c r="D58" s="639"/>
      <c r="E58" s="639"/>
      <c r="F58" s="639"/>
      <c r="G58" s="639"/>
      <c r="H58" s="639"/>
      <c r="I58" s="639"/>
      <c r="J58" s="639"/>
      <c r="K58" s="639"/>
      <c r="L58" s="639"/>
      <c r="M58" s="639"/>
      <c r="N58" s="639"/>
      <c r="O58" s="639"/>
      <c r="P58" s="639"/>
      <c r="Q58" s="639"/>
      <c r="R58" s="639"/>
      <c r="S58" s="639"/>
      <c r="T58" s="639"/>
      <c r="U58" s="639"/>
      <c r="V58" s="639"/>
      <c r="W58" s="639"/>
      <c r="X58" s="639"/>
      <c r="Y58" s="639"/>
      <c r="Z58" s="639"/>
    </row>
    <row r="59" spans="2:26" s="645" customFormat="1" ht="15" customHeight="1">
      <c r="B59" s="636"/>
      <c r="C59" s="636"/>
      <c r="D59" s="639"/>
      <c r="E59" s="639"/>
      <c r="F59" s="639"/>
      <c r="G59" s="639"/>
      <c r="H59" s="639"/>
      <c r="I59" s="639"/>
      <c r="J59" s="639"/>
      <c r="K59" s="639"/>
      <c r="L59" s="639"/>
      <c r="M59" s="639"/>
      <c r="N59" s="639"/>
      <c r="O59" s="639"/>
      <c r="P59" s="639"/>
      <c r="Q59" s="639"/>
      <c r="R59" s="639"/>
      <c r="S59" s="639"/>
      <c r="T59" s="639"/>
      <c r="U59" s="639"/>
      <c r="V59" s="639"/>
      <c r="W59" s="639"/>
      <c r="X59" s="639"/>
      <c r="Y59" s="639"/>
      <c r="Z59" s="639"/>
    </row>
    <row r="60" spans="2:26" s="645" customFormat="1" ht="15" customHeight="1">
      <c r="B60" s="636"/>
      <c r="C60" s="636"/>
      <c r="D60" s="639"/>
      <c r="E60" s="639"/>
      <c r="F60" s="639"/>
      <c r="G60" s="639"/>
      <c r="H60" s="639"/>
      <c r="I60" s="639"/>
      <c r="J60" s="639"/>
      <c r="K60" s="639"/>
      <c r="L60" s="639"/>
      <c r="M60" s="639"/>
      <c r="N60" s="639"/>
      <c r="O60" s="639"/>
      <c r="P60" s="639"/>
      <c r="Q60" s="639"/>
      <c r="R60" s="639"/>
      <c r="S60" s="639"/>
      <c r="T60" s="639"/>
      <c r="U60" s="639"/>
      <c r="V60" s="639"/>
      <c r="W60" s="639"/>
      <c r="X60" s="639"/>
      <c r="Y60" s="639"/>
      <c r="Z60" s="639"/>
    </row>
    <row r="61" spans="2:26" s="645" customFormat="1" ht="15" customHeight="1">
      <c r="B61" s="636"/>
      <c r="C61" s="636"/>
      <c r="D61" s="639"/>
      <c r="E61" s="639"/>
      <c r="F61" s="639"/>
      <c r="G61" s="639"/>
      <c r="H61" s="639"/>
      <c r="I61" s="639"/>
      <c r="J61" s="639"/>
      <c r="K61" s="639"/>
      <c r="L61" s="639"/>
      <c r="M61" s="639"/>
      <c r="N61" s="639"/>
      <c r="O61" s="639"/>
      <c r="P61" s="639"/>
      <c r="Q61" s="639"/>
      <c r="R61" s="639"/>
      <c r="S61" s="639"/>
      <c r="T61" s="639"/>
      <c r="U61" s="639"/>
      <c r="V61" s="639"/>
      <c r="W61" s="639"/>
      <c r="X61" s="639"/>
      <c r="Y61" s="639"/>
      <c r="Z61" s="639"/>
    </row>
    <row r="62" spans="2:26" s="645" customFormat="1" ht="15" customHeight="1">
      <c r="B62" s="636"/>
      <c r="C62" s="636"/>
      <c r="D62" s="639"/>
      <c r="E62" s="639"/>
      <c r="F62" s="639"/>
      <c r="G62" s="639"/>
      <c r="H62" s="639"/>
      <c r="I62" s="639"/>
      <c r="J62" s="639"/>
      <c r="K62" s="639"/>
      <c r="L62" s="639"/>
      <c r="M62" s="639"/>
      <c r="N62" s="639"/>
      <c r="O62" s="639"/>
      <c r="P62" s="639"/>
      <c r="Q62" s="639"/>
      <c r="R62" s="639"/>
      <c r="S62" s="639"/>
      <c r="T62" s="639"/>
      <c r="U62" s="639"/>
      <c r="V62" s="639"/>
      <c r="W62" s="639"/>
      <c r="X62" s="639"/>
      <c r="Y62" s="639"/>
      <c r="Z62" s="639"/>
    </row>
    <row r="63" spans="2:26" s="645" customFormat="1" ht="15" customHeight="1">
      <c r="B63" s="636"/>
      <c r="C63" s="636"/>
      <c r="D63" s="639"/>
      <c r="E63" s="639"/>
      <c r="F63" s="639"/>
      <c r="G63" s="639"/>
      <c r="H63" s="639"/>
      <c r="I63" s="639"/>
      <c r="J63" s="639"/>
      <c r="K63" s="639"/>
      <c r="L63" s="639"/>
      <c r="M63" s="639"/>
      <c r="N63" s="639"/>
      <c r="O63" s="639"/>
      <c r="P63" s="639"/>
      <c r="Q63" s="639"/>
      <c r="R63" s="639"/>
      <c r="S63" s="639"/>
      <c r="T63" s="639"/>
      <c r="U63" s="639"/>
      <c r="V63" s="639"/>
      <c r="W63" s="639"/>
      <c r="X63" s="639"/>
      <c r="Y63" s="639"/>
      <c r="Z63" s="639"/>
    </row>
    <row r="64" spans="2:26" s="645" customFormat="1" ht="15" customHeight="1">
      <c r="B64" s="636"/>
      <c r="C64" s="636"/>
      <c r="D64" s="639"/>
      <c r="E64" s="639"/>
      <c r="F64" s="639"/>
      <c r="G64" s="639"/>
      <c r="H64" s="639"/>
      <c r="I64" s="639"/>
      <c r="J64" s="639"/>
      <c r="K64" s="639"/>
      <c r="L64" s="639"/>
      <c r="M64" s="639"/>
      <c r="N64" s="639"/>
      <c r="O64" s="639"/>
      <c r="P64" s="639"/>
      <c r="Q64" s="639"/>
      <c r="R64" s="639"/>
      <c r="S64" s="639"/>
      <c r="T64" s="639"/>
      <c r="U64" s="639"/>
      <c r="V64" s="639"/>
      <c r="W64" s="639"/>
      <c r="X64" s="639"/>
      <c r="Y64" s="639"/>
      <c r="Z64" s="639"/>
    </row>
    <row r="65" spans="2:26" s="645" customFormat="1" ht="15" customHeight="1">
      <c r="B65" s="636"/>
      <c r="C65" s="636"/>
      <c r="D65" s="639"/>
      <c r="E65" s="639"/>
      <c r="F65" s="639"/>
      <c r="G65" s="639"/>
      <c r="H65" s="639"/>
      <c r="I65" s="639"/>
      <c r="J65" s="639"/>
      <c r="K65" s="639"/>
      <c r="L65" s="639"/>
      <c r="M65" s="639"/>
      <c r="N65" s="639"/>
      <c r="O65" s="639"/>
      <c r="P65" s="639"/>
      <c r="Q65" s="639"/>
      <c r="R65" s="639"/>
      <c r="S65" s="639"/>
      <c r="T65" s="639"/>
      <c r="U65" s="639"/>
      <c r="V65" s="639"/>
      <c r="W65" s="639"/>
      <c r="X65" s="639"/>
      <c r="Y65" s="639"/>
      <c r="Z65" s="639"/>
    </row>
    <row r="66" spans="2:26" s="645" customFormat="1" ht="15" customHeight="1">
      <c r="B66" s="636"/>
      <c r="C66" s="636"/>
      <c r="D66" s="639"/>
      <c r="E66" s="639"/>
      <c r="F66" s="639"/>
      <c r="G66" s="639"/>
      <c r="H66" s="639"/>
      <c r="I66" s="639"/>
      <c r="J66" s="639"/>
      <c r="K66" s="639"/>
      <c r="L66" s="639"/>
      <c r="M66" s="639"/>
      <c r="N66" s="639"/>
      <c r="O66" s="639"/>
      <c r="P66" s="639"/>
      <c r="Q66" s="639"/>
      <c r="R66" s="639"/>
      <c r="S66" s="639"/>
      <c r="T66" s="639"/>
      <c r="U66" s="639"/>
      <c r="V66" s="639"/>
      <c r="W66" s="639"/>
      <c r="X66" s="639"/>
      <c r="Y66" s="639"/>
      <c r="Z66" s="639"/>
    </row>
    <row r="67" spans="2:26" s="645" customFormat="1" ht="15" customHeight="1">
      <c r="B67" s="636"/>
      <c r="C67" s="636"/>
      <c r="D67" s="639"/>
      <c r="E67" s="639"/>
      <c r="F67" s="639"/>
      <c r="G67" s="639"/>
      <c r="H67" s="639"/>
      <c r="I67" s="639"/>
      <c r="J67" s="639"/>
      <c r="K67" s="639"/>
      <c r="L67" s="639"/>
      <c r="M67" s="639"/>
      <c r="N67" s="639"/>
      <c r="O67" s="639"/>
      <c r="P67" s="639"/>
      <c r="Q67" s="639"/>
      <c r="R67" s="639"/>
      <c r="S67" s="639"/>
      <c r="T67" s="639"/>
      <c r="U67" s="639"/>
      <c r="V67" s="639"/>
      <c r="W67" s="639"/>
      <c r="X67" s="639"/>
      <c r="Y67" s="639"/>
      <c r="Z67" s="639"/>
    </row>
    <row r="68" spans="2:26" s="645" customFormat="1" ht="15" customHeight="1">
      <c r="B68" s="636"/>
      <c r="C68" s="636"/>
      <c r="D68" s="639"/>
      <c r="E68" s="639"/>
      <c r="F68" s="639"/>
      <c r="G68" s="639"/>
      <c r="H68" s="639"/>
      <c r="I68" s="639"/>
      <c r="J68" s="639"/>
      <c r="K68" s="639"/>
      <c r="L68" s="639"/>
      <c r="M68" s="639"/>
      <c r="N68" s="639"/>
      <c r="O68" s="639"/>
      <c r="P68" s="639"/>
      <c r="Q68" s="639"/>
      <c r="R68" s="639"/>
      <c r="S68" s="639"/>
      <c r="T68" s="639"/>
      <c r="U68" s="639"/>
      <c r="V68" s="639"/>
      <c r="W68" s="639"/>
      <c r="X68" s="639"/>
      <c r="Y68" s="639"/>
      <c r="Z68" s="639"/>
    </row>
    <row r="69" spans="2:26" s="645" customFormat="1" ht="15" customHeight="1">
      <c r="B69" s="636"/>
      <c r="C69" s="636"/>
      <c r="D69" s="639"/>
      <c r="E69" s="639"/>
      <c r="F69" s="639"/>
      <c r="G69" s="639"/>
      <c r="H69" s="639"/>
      <c r="I69" s="639"/>
      <c r="J69" s="639"/>
      <c r="K69" s="639"/>
      <c r="L69" s="639"/>
      <c r="M69" s="639"/>
      <c r="N69" s="639"/>
      <c r="O69" s="639"/>
      <c r="P69" s="639"/>
      <c r="Q69" s="639"/>
      <c r="R69" s="639"/>
      <c r="S69" s="639"/>
      <c r="T69" s="639"/>
      <c r="U69" s="639"/>
      <c r="V69" s="639"/>
      <c r="W69" s="639"/>
      <c r="X69" s="639"/>
      <c r="Y69" s="639"/>
      <c r="Z69" s="639"/>
    </row>
    <row r="70" spans="2:26" s="645" customFormat="1" ht="15" customHeight="1">
      <c r="B70" s="636"/>
      <c r="C70" s="636"/>
      <c r="D70" s="639"/>
      <c r="E70" s="639"/>
      <c r="F70" s="639"/>
      <c r="G70" s="639"/>
      <c r="H70" s="639"/>
      <c r="I70" s="639"/>
      <c r="J70" s="639"/>
      <c r="K70" s="639"/>
      <c r="L70" s="639"/>
      <c r="M70" s="639"/>
      <c r="N70" s="639"/>
      <c r="O70" s="639"/>
      <c r="P70" s="639"/>
      <c r="Q70" s="639"/>
      <c r="R70" s="639"/>
      <c r="S70" s="639"/>
      <c r="T70" s="639"/>
      <c r="U70" s="639"/>
      <c r="V70" s="639"/>
      <c r="W70" s="639"/>
      <c r="X70" s="639"/>
      <c r="Y70" s="639"/>
      <c r="Z70" s="639"/>
    </row>
    <row r="71" spans="2:26" s="645" customFormat="1" ht="15" customHeight="1">
      <c r="B71" s="636"/>
      <c r="C71" s="636"/>
      <c r="D71" s="639"/>
      <c r="E71" s="639"/>
      <c r="F71" s="639"/>
      <c r="G71" s="639"/>
      <c r="H71" s="639"/>
      <c r="I71" s="639"/>
      <c r="J71" s="639"/>
      <c r="K71" s="639"/>
      <c r="L71" s="639"/>
      <c r="M71" s="639"/>
      <c r="N71" s="639"/>
      <c r="O71" s="639"/>
      <c r="P71" s="639"/>
      <c r="Q71" s="639"/>
      <c r="R71" s="639"/>
      <c r="S71" s="639"/>
      <c r="T71" s="639"/>
      <c r="U71" s="639"/>
      <c r="V71" s="639"/>
      <c r="W71" s="639"/>
      <c r="X71" s="639"/>
      <c r="Y71" s="639"/>
      <c r="Z71" s="639"/>
    </row>
    <row r="72" spans="2:26" s="645" customFormat="1" ht="15" customHeight="1">
      <c r="B72" s="636"/>
      <c r="C72" s="636"/>
      <c r="D72" s="639"/>
      <c r="E72" s="639"/>
      <c r="F72" s="639"/>
      <c r="G72" s="639"/>
      <c r="H72" s="639"/>
      <c r="I72" s="639"/>
      <c r="J72" s="639"/>
      <c r="K72" s="639"/>
      <c r="L72" s="639"/>
      <c r="M72" s="639"/>
      <c r="N72" s="639"/>
      <c r="O72" s="639"/>
      <c r="P72" s="639"/>
      <c r="Q72" s="639"/>
      <c r="R72" s="639"/>
      <c r="S72" s="639"/>
      <c r="T72" s="639"/>
      <c r="U72" s="639"/>
      <c r="V72" s="639"/>
      <c r="W72" s="639"/>
      <c r="X72" s="639"/>
      <c r="Y72" s="639"/>
      <c r="Z72" s="639"/>
    </row>
    <row r="73" spans="2:26" s="645" customFormat="1" ht="15" customHeight="1">
      <c r="B73" s="636"/>
      <c r="C73" s="636"/>
      <c r="D73" s="639"/>
      <c r="E73" s="639"/>
      <c r="F73" s="639"/>
      <c r="G73" s="639"/>
      <c r="H73" s="639"/>
      <c r="I73" s="639"/>
      <c r="J73" s="639"/>
      <c r="K73" s="639"/>
      <c r="L73" s="639"/>
      <c r="M73" s="639"/>
      <c r="N73" s="639"/>
      <c r="O73" s="639"/>
      <c r="P73" s="639"/>
      <c r="Q73" s="639"/>
      <c r="R73" s="639"/>
      <c r="S73" s="639"/>
      <c r="T73" s="639"/>
      <c r="U73" s="639"/>
      <c r="V73" s="639"/>
      <c r="W73" s="639"/>
      <c r="X73" s="639"/>
      <c r="Y73" s="639"/>
      <c r="Z73" s="639"/>
    </row>
    <row r="74" spans="2:26" s="645" customFormat="1" ht="15" customHeight="1">
      <c r="B74" s="636"/>
      <c r="C74" s="636"/>
      <c r="D74" s="639"/>
      <c r="E74" s="639"/>
      <c r="F74" s="639"/>
      <c r="G74" s="639"/>
      <c r="H74" s="639"/>
      <c r="I74" s="639"/>
      <c r="J74" s="639"/>
      <c r="K74" s="639"/>
      <c r="L74" s="639"/>
      <c r="M74" s="639"/>
      <c r="N74" s="639"/>
      <c r="O74" s="639"/>
      <c r="P74" s="639"/>
      <c r="Q74" s="639"/>
      <c r="R74" s="639"/>
      <c r="S74" s="639"/>
      <c r="T74" s="639"/>
      <c r="U74" s="639"/>
      <c r="V74" s="639"/>
      <c r="W74" s="639"/>
      <c r="X74" s="639"/>
      <c r="Y74" s="639"/>
      <c r="Z74" s="639"/>
    </row>
    <row r="75" spans="2:26" s="645" customFormat="1" ht="15" customHeight="1">
      <c r="B75" s="636"/>
      <c r="C75" s="636"/>
      <c r="D75" s="639"/>
      <c r="E75" s="639"/>
      <c r="F75" s="639"/>
      <c r="G75" s="639"/>
      <c r="H75" s="639"/>
      <c r="I75" s="639"/>
      <c r="J75" s="639"/>
      <c r="K75" s="639"/>
      <c r="L75" s="639"/>
      <c r="M75" s="639"/>
      <c r="N75" s="639"/>
      <c r="O75" s="639"/>
      <c r="P75" s="639"/>
      <c r="Q75" s="639"/>
      <c r="R75" s="639"/>
      <c r="S75" s="639"/>
      <c r="T75" s="639"/>
      <c r="U75" s="639"/>
      <c r="V75" s="639"/>
      <c r="W75" s="639"/>
      <c r="X75" s="639"/>
      <c r="Y75" s="639"/>
      <c r="Z75" s="639"/>
    </row>
    <row r="76" spans="2:26" s="645" customFormat="1" ht="15" customHeight="1">
      <c r="B76" s="636"/>
      <c r="C76" s="636"/>
      <c r="D76" s="639"/>
      <c r="E76" s="639"/>
      <c r="F76" s="639"/>
      <c r="G76" s="639"/>
      <c r="H76" s="639"/>
      <c r="I76" s="639"/>
      <c r="J76" s="639"/>
      <c r="K76" s="639"/>
      <c r="L76" s="639"/>
      <c r="M76" s="639"/>
      <c r="N76" s="639"/>
      <c r="O76" s="639"/>
      <c r="P76" s="639"/>
      <c r="Q76" s="639"/>
      <c r="R76" s="639"/>
      <c r="S76" s="639"/>
      <c r="T76" s="639"/>
      <c r="U76" s="639"/>
      <c r="V76" s="639"/>
      <c r="W76" s="639"/>
      <c r="X76" s="639"/>
      <c r="Y76" s="639"/>
      <c r="Z76" s="639"/>
    </row>
    <row r="77" spans="2:26" s="645" customFormat="1" ht="15" customHeight="1">
      <c r="B77" s="636"/>
      <c r="C77" s="636"/>
      <c r="D77" s="639"/>
      <c r="E77" s="639"/>
      <c r="F77" s="639"/>
      <c r="G77" s="639"/>
      <c r="H77" s="639"/>
      <c r="I77" s="639"/>
      <c r="J77" s="639"/>
      <c r="K77" s="639"/>
      <c r="L77" s="639"/>
      <c r="M77" s="639"/>
      <c r="N77" s="639"/>
      <c r="O77" s="639"/>
      <c r="P77" s="639"/>
      <c r="Q77" s="639"/>
      <c r="R77" s="639"/>
      <c r="S77" s="639"/>
      <c r="T77" s="639"/>
      <c r="U77" s="639"/>
      <c r="V77" s="639"/>
      <c r="W77" s="639"/>
      <c r="X77" s="639"/>
      <c r="Y77" s="639"/>
      <c r="Z77" s="639"/>
    </row>
    <row r="78" spans="2:26" s="645" customFormat="1" ht="15" customHeight="1">
      <c r="B78" s="636"/>
      <c r="C78" s="636"/>
      <c r="D78" s="639"/>
      <c r="E78" s="639"/>
      <c r="F78" s="639"/>
      <c r="G78" s="639"/>
      <c r="H78" s="639"/>
      <c r="I78" s="639"/>
      <c r="J78" s="639"/>
      <c r="K78" s="639"/>
      <c r="L78" s="639"/>
      <c r="M78" s="639"/>
      <c r="N78" s="639"/>
      <c r="O78" s="639"/>
      <c r="P78" s="639"/>
      <c r="Q78" s="639"/>
      <c r="R78" s="639"/>
      <c r="S78" s="639"/>
      <c r="T78" s="639"/>
      <c r="U78" s="639"/>
      <c r="V78" s="639"/>
      <c r="W78" s="639"/>
      <c r="X78" s="639"/>
      <c r="Y78" s="639"/>
      <c r="Z78" s="639"/>
    </row>
    <row r="79" spans="2:26" s="645" customFormat="1" ht="15" customHeight="1">
      <c r="B79" s="636"/>
      <c r="C79" s="636"/>
      <c r="D79" s="639"/>
      <c r="E79" s="639"/>
      <c r="F79" s="639"/>
      <c r="G79" s="639"/>
      <c r="H79" s="639"/>
      <c r="I79" s="639"/>
      <c r="J79" s="639"/>
      <c r="K79" s="639"/>
      <c r="L79" s="639"/>
      <c r="M79" s="639"/>
      <c r="N79" s="639"/>
      <c r="O79" s="639"/>
      <c r="P79" s="639"/>
      <c r="Q79" s="639"/>
      <c r="R79" s="639"/>
      <c r="S79" s="639"/>
      <c r="T79" s="639"/>
      <c r="U79" s="639"/>
      <c r="V79" s="639"/>
      <c r="W79" s="639"/>
      <c r="X79" s="639"/>
      <c r="Y79" s="639"/>
      <c r="Z79" s="639"/>
    </row>
    <row r="80" spans="2:26" s="645" customFormat="1" ht="15" customHeight="1">
      <c r="B80" s="636"/>
      <c r="C80" s="636"/>
      <c r="D80" s="639"/>
      <c r="E80" s="639"/>
      <c r="F80" s="639"/>
      <c r="G80" s="639"/>
      <c r="H80" s="639"/>
      <c r="I80" s="639"/>
      <c r="J80" s="639"/>
      <c r="K80" s="639"/>
      <c r="L80" s="639"/>
      <c r="M80" s="639"/>
      <c r="N80" s="639"/>
      <c r="O80" s="639"/>
      <c r="P80" s="639"/>
      <c r="Q80" s="639"/>
      <c r="R80" s="639"/>
      <c r="S80" s="639"/>
      <c r="T80" s="639"/>
      <c r="U80" s="639"/>
      <c r="V80" s="639"/>
      <c r="W80" s="639"/>
      <c r="X80" s="639"/>
      <c r="Y80" s="639"/>
      <c r="Z80" s="639"/>
    </row>
    <row r="81" spans="2:26" s="645" customFormat="1" ht="15" customHeight="1">
      <c r="B81" s="636"/>
      <c r="C81" s="636"/>
      <c r="D81" s="639"/>
      <c r="E81" s="639"/>
      <c r="F81" s="639"/>
      <c r="G81" s="639"/>
      <c r="H81" s="639"/>
      <c r="I81" s="639"/>
      <c r="J81" s="639"/>
      <c r="K81" s="639"/>
      <c r="L81" s="639"/>
      <c r="M81" s="639"/>
      <c r="N81" s="639"/>
      <c r="O81" s="639"/>
      <c r="P81" s="639"/>
      <c r="Q81" s="639"/>
      <c r="R81" s="639"/>
      <c r="S81" s="639"/>
      <c r="T81" s="639"/>
      <c r="U81" s="639"/>
      <c r="V81" s="639"/>
      <c r="W81" s="639"/>
      <c r="X81" s="639"/>
      <c r="Y81" s="639"/>
      <c r="Z81" s="639"/>
    </row>
    <row r="82" spans="2:26" s="645" customFormat="1" ht="15" customHeight="1">
      <c r="B82" s="636"/>
      <c r="C82" s="636"/>
      <c r="D82" s="639"/>
      <c r="E82" s="639"/>
      <c r="F82" s="639"/>
      <c r="G82" s="639"/>
      <c r="H82" s="639"/>
      <c r="I82" s="639"/>
      <c r="J82" s="639"/>
      <c r="K82" s="639"/>
      <c r="L82" s="639"/>
      <c r="M82" s="639"/>
      <c r="N82" s="639"/>
      <c r="O82" s="639"/>
      <c r="P82" s="639"/>
      <c r="Q82" s="639"/>
      <c r="R82" s="639"/>
      <c r="S82" s="639"/>
      <c r="T82" s="639"/>
      <c r="U82" s="639"/>
      <c r="V82" s="639"/>
      <c r="W82" s="639"/>
      <c r="X82" s="639"/>
      <c r="Y82" s="639"/>
      <c r="Z82" s="639"/>
    </row>
    <row r="83" spans="2:26" s="645" customFormat="1" ht="15" customHeight="1">
      <c r="B83" s="636"/>
      <c r="C83" s="636"/>
      <c r="D83" s="639"/>
      <c r="E83" s="639"/>
      <c r="F83" s="639"/>
      <c r="G83" s="639"/>
      <c r="H83" s="639"/>
      <c r="I83" s="639"/>
      <c r="J83" s="639"/>
      <c r="K83" s="639"/>
      <c r="L83" s="639"/>
      <c r="M83" s="639"/>
      <c r="N83" s="639"/>
      <c r="O83" s="639"/>
      <c r="P83" s="639"/>
      <c r="Q83" s="639"/>
      <c r="R83" s="639"/>
      <c r="S83" s="639"/>
      <c r="T83" s="639"/>
      <c r="U83" s="639"/>
      <c r="V83" s="639"/>
      <c r="W83" s="639"/>
      <c r="X83" s="639"/>
      <c r="Y83" s="639"/>
      <c r="Z83" s="639"/>
    </row>
    <row r="84" spans="2:26" s="645" customFormat="1" ht="15" customHeight="1">
      <c r="B84" s="636"/>
      <c r="C84" s="636"/>
      <c r="D84" s="639"/>
      <c r="E84" s="639"/>
      <c r="F84" s="639"/>
      <c r="G84" s="639"/>
      <c r="H84" s="639"/>
      <c r="I84" s="639"/>
      <c r="J84" s="639"/>
      <c r="K84" s="639"/>
      <c r="L84" s="639"/>
      <c r="M84" s="639"/>
      <c r="N84" s="639"/>
      <c r="O84" s="639"/>
      <c r="P84" s="639"/>
      <c r="Q84" s="639"/>
      <c r="R84" s="639"/>
      <c r="S84" s="639"/>
      <c r="T84" s="639"/>
      <c r="U84" s="639"/>
      <c r="V84" s="639"/>
      <c r="W84" s="639"/>
      <c r="X84" s="639"/>
      <c r="Y84" s="639"/>
      <c r="Z84" s="639"/>
    </row>
    <row r="85" spans="2:26" s="645" customFormat="1" ht="15" customHeight="1">
      <c r="B85" s="636"/>
      <c r="C85" s="636"/>
      <c r="D85" s="639"/>
      <c r="E85" s="639"/>
      <c r="F85" s="639"/>
      <c r="G85" s="639"/>
      <c r="H85" s="639"/>
      <c r="I85" s="639"/>
      <c r="J85" s="639"/>
      <c r="K85" s="639"/>
      <c r="L85" s="639"/>
      <c r="M85" s="639"/>
      <c r="N85" s="639"/>
      <c r="O85" s="639"/>
      <c r="P85" s="639"/>
      <c r="Q85" s="639"/>
      <c r="R85" s="639"/>
      <c r="S85" s="639"/>
      <c r="T85" s="639"/>
      <c r="U85" s="639"/>
      <c r="V85" s="639"/>
      <c r="W85" s="639"/>
      <c r="X85" s="639"/>
      <c r="Y85" s="639"/>
      <c r="Z85" s="639"/>
    </row>
    <row r="86" spans="2:26" s="645" customFormat="1" ht="15" customHeight="1">
      <c r="B86" s="636"/>
      <c r="C86" s="636"/>
      <c r="D86" s="639"/>
      <c r="E86" s="639"/>
      <c r="F86" s="639"/>
      <c r="G86" s="639"/>
      <c r="H86" s="639"/>
      <c r="I86" s="639"/>
      <c r="J86" s="639"/>
      <c r="K86" s="639"/>
      <c r="L86" s="639"/>
      <c r="M86" s="639"/>
      <c r="N86" s="639"/>
      <c r="O86" s="639"/>
      <c r="P86" s="639"/>
      <c r="Q86" s="639"/>
      <c r="R86" s="639"/>
      <c r="S86" s="639"/>
      <c r="T86" s="639"/>
      <c r="U86" s="639"/>
      <c r="V86" s="639"/>
      <c r="W86" s="639"/>
      <c r="X86" s="639"/>
      <c r="Y86" s="639"/>
      <c r="Z86" s="639"/>
    </row>
    <row r="87" spans="2:26" s="645" customFormat="1" ht="15" customHeight="1">
      <c r="B87" s="636"/>
      <c r="C87" s="636"/>
      <c r="D87" s="639"/>
      <c r="E87" s="639"/>
      <c r="F87" s="639"/>
      <c r="G87" s="639"/>
      <c r="H87" s="639"/>
      <c r="I87" s="639"/>
      <c r="J87" s="639"/>
      <c r="K87" s="639"/>
      <c r="L87" s="639"/>
      <c r="M87" s="639"/>
      <c r="N87" s="639"/>
      <c r="O87" s="639"/>
      <c r="P87" s="639"/>
      <c r="Q87" s="639"/>
      <c r="R87" s="639"/>
      <c r="S87" s="639"/>
      <c r="T87" s="639"/>
      <c r="U87" s="639"/>
      <c r="V87" s="639"/>
      <c r="W87" s="639"/>
      <c r="X87" s="639"/>
      <c r="Y87" s="639"/>
      <c r="Z87" s="639"/>
    </row>
    <row r="88" spans="2:26" s="645" customFormat="1" ht="15" customHeight="1">
      <c r="B88" s="636"/>
      <c r="C88" s="636"/>
      <c r="D88" s="639"/>
      <c r="E88" s="639"/>
      <c r="F88" s="639"/>
      <c r="G88" s="639"/>
      <c r="H88" s="639"/>
      <c r="I88" s="639"/>
      <c r="J88" s="639"/>
      <c r="K88" s="639"/>
      <c r="L88" s="639"/>
      <c r="M88" s="639"/>
      <c r="N88" s="639"/>
      <c r="O88" s="639"/>
      <c r="P88" s="639"/>
      <c r="Q88" s="639"/>
      <c r="R88" s="639"/>
      <c r="S88" s="639"/>
      <c r="T88" s="639"/>
      <c r="U88" s="639"/>
      <c r="V88" s="639"/>
      <c r="W88" s="639"/>
      <c r="X88" s="639"/>
      <c r="Y88" s="639"/>
      <c r="Z88" s="639"/>
    </row>
    <row r="89" spans="2:26" s="645" customFormat="1" ht="15" customHeight="1">
      <c r="B89" s="636"/>
      <c r="C89" s="636"/>
      <c r="D89" s="639"/>
      <c r="E89" s="639"/>
      <c r="F89" s="639"/>
      <c r="G89" s="639"/>
      <c r="H89" s="639"/>
      <c r="I89" s="639"/>
      <c r="J89" s="639"/>
      <c r="K89" s="639"/>
      <c r="L89" s="639"/>
      <c r="M89" s="639"/>
      <c r="N89" s="639"/>
      <c r="O89" s="639"/>
      <c r="P89" s="639"/>
      <c r="Q89" s="639"/>
      <c r="R89" s="639"/>
      <c r="S89" s="639"/>
      <c r="T89" s="639"/>
      <c r="U89" s="639"/>
      <c r="V89" s="639"/>
      <c r="W89" s="639"/>
      <c r="X89" s="639"/>
      <c r="Y89" s="639"/>
      <c r="Z89" s="639"/>
    </row>
    <row r="90" spans="2:26" s="645" customFormat="1" ht="15" customHeight="1">
      <c r="B90" s="636"/>
      <c r="C90" s="636"/>
      <c r="D90" s="639"/>
      <c r="E90" s="639"/>
      <c r="F90" s="639"/>
      <c r="G90" s="639"/>
      <c r="H90" s="639"/>
      <c r="I90" s="639"/>
      <c r="J90" s="639"/>
      <c r="K90" s="639"/>
      <c r="L90" s="639"/>
      <c r="M90" s="639"/>
      <c r="N90" s="639"/>
      <c r="O90" s="639"/>
      <c r="P90" s="639"/>
      <c r="Q90" s="639"/>
      <c r="R90" s="639"/>
      <c r="S90" s="639"/>
      <c r="T90" s="639"/>
      <c r="U90" s="639"/>
      <c r="V90" s="639"/>
      <c r="W90" s="639"/>
      <c r="X90" s="639"/>
      <c r="Y90" s="639"/>
      <c r="Z90" s="639"/>
    </row>
    <row r="91" spans="2:26" s="645" customFormat="1" ht="15" customHeight="1">
      <c r="B91" s="636"/>
      <c r="C91" s="636"/>
      <c r="D91" s="639"/>
      <c r="E91" s="639"/>
      <c r="F91" s="639"/>
      <c r="G91" s="639"/>
      <c r="H91" s="639"/>
      <c r="I91" s="639"/>
      <c r="J91" s="639"/>
      <c r="K91" s="639"/>
      <c r="L91" s="639"/>
      <c r="M91" s="639"/>
      <c r="N91" s="639"/>
      <c r="O91" s="639"/>
      <c r="P91" s="639"/>
      <c r="Q91" s="639"/>
      <c r="R91" s="639"/>
      <c r="S91" s="639"/>
      <c r="T91" s="639"/>
      <c r="U91" s="639"/>
      <c r="V91" s="639"/>
      <c r="W91" s="639"/>
      <c r="X91" s="639"/>
      <c r="Y91" s="639"/>
      <c r="Z91" s="639"/>
    </row>
    <row r="92" spans="2:26" s="645" customFormat="1" ht="15" customHeight="1">
      <c r="B92" s="636"/>
      <c r="C92" s="636"/>
      <c r="D92" s="639"/>
      <c r="E92" s="639"/>
      <c r="F92" s="639"/>
      <c r="G92" s="639"/>
      <c r="H92" s="639"/>
      <c r="I92" s="639"/>
      <c r="J92" s="639"/>
      <c r="K92" s="639"/>
      <c r="L92" s="639"/>
      <c r="M92" s="639"/>
      <c r="N92" s="639"/>
      <c r="O92" s="639"/>
      <c r="P92" s="639"/>
      <c r="Q92" s="639"/>
      <c r="R92" s="639"/>
      <c r="S92" s="639"/>
      <c r="T92" s="639"/>
      <c r="U92" s="639"/>
      <c r="V92" s="639"/>
      <c r="W92" s="639"/>
      <c r="X92" s="639"/>
      <c r="Y92" s="639"/>
      <c r="Z92" s="639"/>
    </row>
    <row r="93" spans="2:26" s="645" customFormat="1" ht="15" customHeight="1">
      <c r="B93" s="636"/>
      <c r="C93" s="636"/>
      <c r="D93" s="639"/>
      <c r="E93" s="639"/>
      <c r="F93" s="639"/>
      <c r="G93" s="639"/>
      <c r="H93" s="639"/>
      <c r="I93" s="639"/>
      <c r="J93" s="639"/>
      <c r="K93" s="639"/>
      <c r="L93" s="639"/>
      <c r="M93" s="639"/>
      <c r="N93" s="639"/>
      <c r="O93" s="639"/>
      <c r="P93" s="639"/>
      <c r="Q93" s="639"/>
      <c r="R93" s="639"/>
      <c r="S93" s="639"/>
      <c r="T93" s="639"/>
      <c r="U93" s="639"/>
      <c r="V93" s="639"/>
      <c r="W93" s="639"/>
      <c r="X93" s="639"/>
      <c r="Y93" s="639"/>
      <c r="Z93" s="639"/>
    </row>
    <row r="94" spans="2:26" s="645" customFormat="1" ht="15" customHeight="1">
      <c r="B94" s="636"/>
      <c r="C94" s="636"/>
      <c r="D94" s="639"/>
      <c r="E94" s="639"/>
      <c r="F94" s="639"/>
      <c r="G94" s="639"/>
      <c r="H94" s="639"/>
      <c r="I94" s="639"/>
      <c r="J94" s="639"/>
      <c r="K94" s="639"/>
      <c r="L94" s="639"/>
      <c r="M94" s="639"/>
      <c r="N94" s="639"/>
      <c r="O94" s="639"/>
      <c r="P94" s="639"/>
      <c r="Q94" s="639"/>
      <c r="R94" s="639"/>
      <c r="S94" s="639"/>
      <c r="T94" s="639"/>
      <c r="U94" s="639"/>
      <c r="V94" s="639"/>
      <c r="W94" s="639"/>
      <c r="X94" s="639"/>
      <c r="Y94" s="639"/>
      <c r="Z94" s="639"/>
    </row>
    <row r="95" spans="2:26" s="645" customFormat="1" ht="15" customHeight="1">
      <c r="B95" s="636"/>
      <c r="C95" s="636"/>
      <c r="D95" s="639"/>
      <c r="E95" s="639"/>
      <c r="F95" s="639"/>
      <c r="G95" s="639"/>
      <c r="H95" s="639"/>
      <c r="I95" s="639"/>
      <c r="J95" s="639"/>
      <c r="K95" s="639"/>
      <c r="L95" s="639"/>
      <c r="M95" s="639"/>
      <c r="N95" s="639"/>
      <c r="O95" s="639"/>
      <c r="P95" s="639"/>
      <c r="Q95" s="639"/>
      <c r="R95" s="639"/>
      <c r="S95" s="639"/>
      <c r="T95" s="639"/>
      <c r="U95" s="639"/>
      <c r="V95" s="639"/>
      <c r="W95" s="639"/>
      <c r="X95" s="639"/>
      <c r="Y95" s="639"/>
      <c r="Z95" s="639"/>
    </row>
    <row r="96" spans="2:26" s="645" customFormat="1" ht="15" customHeight="1">
      <c r="B96" s="636"/>
      <c r="C96" s="636"/>
      <c r="D96" s="639"/>
      <c r="E96" s="639"/>
      <c r="F96" s="639"/>
      <c r="G96" s="639"/>
      <c r="H96" s="639"/>
      <c r="I96" s="639"/>
      <c r="J96" s="639"/>
      <c r="K96" s="639"/>
      <c r="L96" s="639"/>
      <c r="M96" s="639"/>
      <c r="N96" s="639"/>
      <c r="O96" s="639"/>
      <c r="P96" s="639"/>
      <c r="Q96" s="639"/>
      <c r="R96" s="639"/>
      <c r="S96" s="639"/>
      <c r="T96" s="639"/>
      <c r="U96" s="639"/>
      <c r="V96" s="639"/>
      <c r="W96" s="639"/>
      <c r="X96" s="639"/>
      <c r="Y96" s="639"/>
      <c r="Z96" s="639"/>
    </row>
    <row r="97" spans="2:26" s="645" customFormat="1" ht="15" customHeight="1">
      <c r="B97" s="636"/>
      <c r="C97" s="636"/>
      <c r="D97" s="639"/>
      <c r="E97" s="639"/>
      <c r="F97" s="639"/>
      <c r="G97" s="639"/>
      <c r="H97" s="639"/>
      <c r="I97" s="639"/>
      <c r="J97" s="639"/>
      <c r="K97" s="639"/>
      <c r="L97" s="639"/>
      <c r="M97" s="639"/>
      <c r="N97" s="639"/>
      <c r="O97" s="639"/>
      <c r="P97" s="639"/>
      <c r="Q97" s="639"/>
      <c r="R97" s="639"/>
      <c r="S97" s="639"/>
      <c r="T97" s="639"/>
      <c r="U97" s="639"/>
      <c r="V97" s="639"/>
      <c r="W97" s="639"/>
      <c r="X97" s="639"/>
      <c r="Y97" s="639"/>
      <c r="Z97" s="639"/>
    </row>
    <row r="98" spans="2:26" s="645" customFormat="1" ht="15" customHeight="1">
      <c r="B98" s="636"/>
      <c r="C98" s="636"/>
      <c r="D98" s="639"/>
      <c r="E98" s="639"/>
      <c r="F98" s="639"/>
      <c r="G98" s="639"/>
      <c r="H98" s="639"/>
      <c r="I98" s="639"/>
      <c r="J98" s="639"/>
      <c r="K98" s="639"/>
      <c r="L98" s="639"/>
      <c r="M98" s="639"/>
      <c r="N98" s="639"/>
      <c r="O98" s="639"/>
      <c r="P98" s="639"/>
      <c r="Q98" s="639"/>
      <c r="R98" s="639"/>
      <c r="S98" s="639"/>
      <c r="T98" s="639"/>
      <c r="U98" s="639"/>
      <c r="V98" s="639"/>
      <c r="W98" s="639"/>
      <c r="X98" s="639"/>
      <c r="Y98" s="639"/>
      <c r="Z98" s="639"/>
    </row>
    <row r="99" spans="2:26" s="645" customFormat="1" ht="15" customHeight="1">
      <c r="B99" s="636"/>
      <c r="C99" s="636"/>
      <c r="D99" s="639"/>
      <c r="E99" s="639"/>
      <c r="F99" s="639"/>
      <c r="G99" s="639"/>
      <c r="H99" s="639"/>
      <c r="I99" s="639"/>
      <c r="J99" s="639"/>
      <c r="K99" s="639"/>
      <c r="L99" s="639"/>
      <c r="M99" s="639"/>
      <c r="N99" s="639"/>
      <c r="O99" s="639"/>
      <c r="P99" s="639"/>
      <c r="Q99" s="639"/>
      <c r="R99" s="639"/>
      <c r="S99" s="639"/>
      <c r="T99" s="639"/>
      <c r="U99" s="639"/>
      <c r="V99" s="639"/>
      <c r="W99" s="639"/>
      <c r="X99" s="639"/>
      <c r="Y99" s="639"/>
      <c r="Z99" s="639"/>
    </row>
    <row r="100" spans="2:26" s="645" customFormat="1" ht="15" customHeight="1">
      <c r="B100" s="636"/>
      <c r="C100" s="636"/>
      <c r="D100" s="639"/>
      <c r="E100" s="639"/>
      <c r="F100" s="639"/>
      <c r="G100" s="639"/>
      <c r="H100" s="639"/>
      <c r="I100" s="639"/>
      <c r="J100" s="639"/>
      <c r="K100" s="639"/>
      <c r="L100" s="639"/>
      <c r="M100" s="639"/>
      <c r="N100" s="639"/>
      <c r="O100" s="639"/>
      <c r="P100" s="639"/>
      <c r="Q100" s="639"/>
      <c r="R100" s="639"/>
      <c r="S100" s="639"/>
      <c r="T100" s="639"/>
      <c r="U100" s="639"/>
      <c r="V100" s="639"/>
      <c r="W100" s="639"/>
      <c r="X100" s="639"/>
      <c r="Y100" s="639"/>
      <c r="Z100" s="639"/>
    </row>
    <row r="101" spans="2:26" s="645" customFormat="1" ht="15" customHeight="1">
      <c r="B101" s="636"/>
      <c r="C101" s="636"/>
      <c r="D101" s="639"/>
      <c r="E101" s="639"/>
      <c r="F101" s="639"/>
      <c r="G101" s="639"/>
      <c r="H101" s="639"/>
      <c r="I101" s="639"/>
      <c r="J101" s="639"/>
      <c r="K101" s="639"/>
      <c r="L101" s="639"/>
      <c r="M101" s="639"/>
      <c r="N101" s="639"/>
      <c r="O101" s="639"/>
      <c r="P101" s="639"/>
      <c r="Q101" s="639"/>
      <c r="R101" s="639"/>
      <c r="S101" s="639"/>
      <c r="T101" s="639"/>
      <c r="U101" s="639"/>
      <c r="V101" s="639"/>
      <c r="W101" s="639"/>
      <c r="X101" s="639"/>
      <c r="Y101" s="639"/>
      <c r="Z101" s="639"/>
    </row>
    <row r="102" spans="2:26" s="645" customFormat="1" ht="15" customHeight="1">
      <c r="B102" s="636"/>
      <c r="C102" s="636"/>
      <c r="D102" s="639"/>
      <c r="E102" s="639"/>
      <c r="F102" s="639"/>
      <c r="G102" s="639"/>
      <c r="H102" s="639"/>
      <c r="I102" s="639"/>
      <c r="J102" s="639"/>
      <c r="K102" s="639"/>
      <c r="L102" s="639"/>
      <c r="M102" s="639"/>
      <c r="N102" s="639"/>
      <c r="O102" s="639"/>
      <c r="P102" s="639"/>
      <c r="Q102" s="639"/>
      <c r="R102" s="639"/>
      <c r="S102" s="639"/>
      <c r="T102" s="639"/>
      <c r="U102" s="639"/>
      <c r="V102" s="639"/>
      <c r="W102" s="639"/>
      <c r="X102" s="639"/>
      <c r="Y102" s="639"/>
      <c r="Z102" s="639"/>
    </row>
    <row r="103" spans="2:26" s="645" customFormat="1" ht="15" customHeight="1">
      <c r="B103" s="636"/>
      <c r="C103" s="636"/>
      <c r="D103" s="639"/>
      <c r="E103" s="639"/>
      <c r="F103" s="639"/>
      <c r="G103" s="639"/>
      <c r="H103" s="639"/>
      <c r="I103" s="639"/>
      <c r="J103" s="639"/>
      <c r="K103" s="639"/>
      <c r="L103" s="639"/>
      <c r="M103" s="639"/>
      <c r="N103" s="639"/>
      <c r="O103" s="639"/>
      <c r="P103" s="639"/>
      <c r="Q103" s="639"/>
      <c r="R103" s="639"/>
      <c r="S103" s="639"/>
      <c r="T103" s="639"/>
      <c r="U103" s="639"/>
      <c r="V103" s="639"/>
      <c r="W103" s="639"/>
      <c r="X103" s="639"/>
      <c r="Y103" s="639"/>
      <c r="Z103" s="639"/>
    </row>
    <row r="104" spans="2:26" s="645" customFormat="1" ht="15" customHeight="1">
      <c r="B104" s="636"/>
      <c r="C104" s="636"/>
      <c r="D104" s="639"/>
      <c r="E104" s="639"/>
      <c r="F104" s="639"/>
      <c r="G104" s="639"/>
      <c r="H104" s="639"/>
      <c r="I104" s="639"/>
      <c r="J104" s="639"/>
      <c r="K104" s="639"/>
      <c r="L104" s="639"/>
      <c r="M104" s="639"/>
      <c r="N104" s="639"/>
      <c r="O104" s="639"/>
      <c r="P104" s="639"/>
      <c r="Q104" s="639"/>
      <c r="R104" s="639"/>
      <c r="S104" s="639"/>
      <c r="T104" s="639"/>
      <c r="U104" s="639"/>
      <c r="V104" s="639"/>
      <c r="W104" s="639"/>
      <c r="X104" s="639"/>
      <c r="Y104" s="639"/>
      <c r="Z104" s="639"/>
    </row>
    <row r="105" spans="2:26" s="645" customFormat="1" ht="15" customHeight="1">
      <c r="B105" s="636"/>
      <c r="C105" s="636"/>
      <c r="D105" s="639"/>
      <c r="E105" s="639"/>
      <c r="F105" s="639"/>
      <c r="G105" s="639"/>
      <c r="H105" s="639"/>
      <c r="I105" s="639"/>
      <c r="J105" s="639"/>
      <c r="K105" s="639"/>
      <c r="L105" s="639"/>
      <c r="M105" s="639"/>
      <c r="N105" s="639"/>
      <c r="O105" s="639"/>
      <c r="P105" s="639"/>
      <c r="Q105" s="639"/>
      <c r="R105" s="639"/>
      <c r="S105" s="639"/>
      <c r="T105" s="639"/>
      <c r="U105" s="639"/>
      <c r="V105" s="639"/>
      <c r="W105" s="639"/>
      <c r="X105" s="639"/>
      <c r="Y105" s="639"/>
      <c r="Z105" s="639"/>
    </row>
    <row r="106" spans="2:26" s="645" customFormat="1" ht="15" customHeight="1">
      <c r="B106" s="636"/>
      <c r="C106" s="636"/>
      <c r="D106" s="639"/>
      <c r="E106" s="639"/>
      <c r="F106" s="639"/>
      <c r="G106" s="639"/>
      <c r="H106" s="639"/>
      <c r="I106" s="639"/>
      <c r="J106" s="639"/>
      <c r="K106" s="639"/>
      <c r="L106" s="639"/>
      <c r="M106" s="639"/>
      <c r="N106" s="639"/>
      <c r="O106" s="639"/>
      <c r="P106" s="639"/>
      <c r="Q106" s="639"/>
      <c r="R106" s="639"/>
      <c r="S106" s="639"/>
      <c r="T106" s="639"/>
      <c r="U106" s="639"/>
      <c r="V106" s="639"/>
      <c r="W106" s="639"/>
      <c r="X106" s="639"/>
      <c r="Y106" s="639"/>
      <c r="Z106" s="639"/>
    </row>
    <row r="107" spans="2:26" s="645" customFormat="1" ht="15" customHeight="1">
      <c r="B107" s="636"/>
      <c r="C107" s="636"/>
      <c r="D107" s="639"/>
      <c r="E107" s="639"/>
      <c r="F107" s="639"/>
      <c r="G107" s="639"/>
      <c r="H107" s="639"/>
      <c r="I107" s="639"/>
      <c r="J107" s="639"/>
      <c r="K107" s="639"/>
      <c r="L107" s="639"/>
      <c r="M107" s="639"/>
      <c r="N107" s="639"/>
      <c r="O107" s="639"/>
      <c r="P107" s="639"/>
      <c r="Q107" s="639"/>
      <c r="R107" s="639"/>
      <c r="S107" s="639"/>
      <c r="T107" s="639"/>
      <c r="U107" s="639"/>
      <c r="V107" s="639"/>
      <c r="W107" s="639"/>
      <c r="X107" s="639"/>
      <c r="Y107" s="639"/>
      <c r="Z107" s="639"/>
    </row>
    <row r="108" spans="2:26" s="645" customFormat="1" ht="15" customHeight="1">
      <c r="B108" s="636"/>
      <c r="C108" s="636"/>
      <c r="D108" s="639"/>
      <c r="E108" s="639"/>
      <c r="F108" s="639"/>
      <c r="G108" s="639"/>
      <c r="H108" s="639"/>
      <c r="I108" s="639"/>
      <c r="J108" s="639"/>
      <c r="K108" s="639"/>
      <c r="L108" s="639"/>
      <c r="M108" s="639"/>
      <c r="N108" s="639"/>
      <c r="O108" s="639"/>
      <c r="P108" s="639"/>
      <c r="Q108" s="639"/>
      <c r="R108" s="639"/>
      <c r="S108" s="639"/>
      <c r="T108" s="639"/>
      <c r="U108" s="639"/>
      <c r="V108" s="639"/>
      <c r="W108" s="639"/>
      <c r="X108" s="639"/>
      <c r="Y108" s="639"/>
      <c r="Z108" s="639"/>
    </row>
    <row r="109" spans="2:26" s="645" customFormat="1" ht="15" customHeight="1">
      <c r="B109" s="636"/>
      <c r="C109" s="636"/>
      <c r="D109" s="639"/>
      <c r="E109" s="639"/>
      <c r="F109" s="639"/>
      <c r="G109" s="639"/>
      <c r="H109" s="639"/>
      <c r="I109" s="639"/>
      <c r="J109" s="639"/>
      <c r="K109" s="639"/>
      <c r="L109" s="639"/>
      <c r="M109" s="639"/>
      <c r="N109" s="639"/>
      <c r="O109" s="639"/>
      <c r="P109" s="639"/>
      <c r="Q109" s="639"/>
      <c r="R109" s="639"/>
      <c r="S109" s="639"/>
      <c r="T109" s="639"/>
      <c r="U109" s="639"/>
      <c r="V109" s="639"/>
      <c r="W109" s="639"/>
      <c r="X109" s="639"/>
      <c r="Y109" s="639"/>
      <c r="Z109" s="639"/>
    </row>
    <row r="110" spans="2:26" s="645" customFormat="1" ht="15" customHeight="1">
      <c r="B110" s="636"/>
      <c r="C110" s="636"/>
      <c r="D110" s="639"/>
      <c r="E110" s="639"/>
      <c r="F110" s="639"/>
      <c r="G110" s="639"/>
      <c r="H110" s="639"/>
      <c r="I110" s="639"/>
      <c r="J110" s="639"/>
      <c r="K110" s="639"/>
      <c r="L110" s="639"/>
      <c r="M110" s="639"/>
      <c r="N110" s="639"/>
      <c r="O110" s="639"/>
      <c r="P110" s="639"/>
      <c r="Q110" s="639"/>
      <c r="R110" s="639"/>
      <c r="S110" s="639"/>
      <c r="T110" s="639"/>
      <c r="U110" s="639"/>
      <c r="V110" s="639"/>
      <c r="W110" s="639"/>
      <c r="X110" s="639"/>
      <c r="Y110" s="639"/>
      <c r="Z110" s="639"/>
    </row>
    <row r="111" spans="2:26" s="645" customFormat="1" ht="15" customHeight="1">
      <c r="B111" s="636"/>
      <c r="C111" s="636"/>
      <c r="D111" s="639"/>
      <c r="E111" s="639"/>
      <c r="F111" s="639"/>
      <c r="G111" s="639"/>
      <c r="H111" s="639"/>
      <c r="I111" s="639"/>
      <c r="J111" s="639"/>
      <c r="K111" s="639"/>
      <c r="L111" s="639"/>
      <c r="M111" s="639"/>
      <c r="N111" s="639"/>
      <c r="O111" s="639"/>
      <c r="P111" s="639"/>
      <c r="Q111" s="639"/>
      <c r="R111" s="639"/>
      <c r="S111" s="639"/>
      <c r="T111" s="639"/>
      <c r="U111" s="639"/>
      <c r="V111" s="639"/>
      <c r="W111" s="639"/>
      <c r="X111" s="639"/>
      <c r="Y111" s="639"/>
      <c r="Z111" s="639"/>
    </row>
    <row r="112" spans="2:26" s="645" customFormat="1" ht="15" customHeight="1">
      <c r="B112" s="636"/>
      <c r="C112" s="636"/>
      <c r="D112" s="639"/>
      <c r="E112" s="639"/>
      <c r="F112" s="639"/>
      <c r="G112" s="639"/>
      <c r="H112" s="639"/>
      <c r="I112" s="639"/>
      <c r="J112" s="639"/>
      <c r="K112" s="639"/>
      <c r="L112" s="639"/>
      <c r="M112" s="639"/>
      <c r="N112" s="639"/>
      <c r="O112" s="639"/>
      <c r="P112" s="639"/>
      <c r="Q112" s="639"/>
      <c r="R112" s="639"/>
      <c r="S112" s="639"/>
      <c r="T112" s="639"/>
      <c r="U112" s="639"/>
      <c r="V112" s="639"/>
      <c r="W112" s="639"/>
      <c r="X112" s="639"/>
      <c r="Y112" s="639"/>
      <c r="Z112" s="639"/>
    </row>
    <row r="113" spans="2:26" s="645" customFormat="1" ht="15" customHeight="1">
      <c r="B113" s="636"/>
      <c r="C113" s="636"/>
      <c r="D113" s="639"/>
      <c r="E113" s="639"/>
      <c r="F113" s="639"/>
      <c r="G113" s="639"/>
      <c r="H113" s="639"/>
      <c r="I113" s="639"/>
      <c r="J113" s="639"/>
      <c r="K113" s="639"/>
      <c r="L113" s="639"/>
      <c r="M113" s="639"/>
      <c r="N113" s="639"/>
      <c r="O113" s="639"/>
      <c r="P113" s="639"/>
      <c r="Q113" s="639"/>
      <c r="R113" s="639"/>
      <c r="S113" s="639"/>
      <c r="T113" s="639"/>
      <c r="U113" s="639"/>
      <c r="V113" s="639"/>
      <c r="W113" s="639"/>
      <c r="X113" s="639"/>
      <c r="Y113" s="639"/>
      <c r="Z113" s="639"/>
    </row>
    <row r="114" spans="2:26" s="645" customFormat="1" ht="15" customHeight="1">
      <c r="B114" s="636"/>
      <c r="C114" s="636"/>
      <c r="D114" s="639"/>
      <c r="E114" s="639"/>
      <c r="F114" s="639"/>
      <c r="G114" s="639"/>
      <c r="H114" s="639"/>
      <c r="I114" s="639"/>
      <c r="J114" s="639"/>
      <c r="K114" s="639"/>
      <c r="L114" s="639"/>
      <c r="M114" s="639"/>
      <c r="N114" s="639"/>
      <c r="O114" s="639"/>
      <c r="P114" s="639"/>
      <c r="Q114" s="639"/>
      <c r="R114" s="639"/>
      <c r="S114" s="639"/>
      <c r="T114" s="639"/>
      <c r="U114" s="639"/>
      <c r="V114" s="639"/>
      <c r="W114" s="639"/>
      <c r="X114" s="639"/>
      <c r="Y114" s="639"/>
      <c r="Z114" s="639"/>
    </row>
    <row r="115" spans="2:26" s="645" customFormat="1" ht="15" customHeight="1">
      <c r="B115" s="636"/>
      <c r="C115" s="636"/>
      <c r="D115" s="639"/>
      <c r="E115" s="639"/>
      <c r="F115" s="639"/>
      <c r="G115" s="639"/>
      <c r="H115" s="639"/>
      <c r="I115" s="639"/>
      <c r="J115" s="639"/>
      <c r="K115" s="639"/>
      <c r="L115" s="639"/>
      <c r="M115" s="639"/>
      <c r="N115" s="639"/>
      <c r="O115" s="639"/>
      <c r="P115" s="639"/>
      <c r="Q115" s="639"/>
      <c r="R115" s="639"/>
      <c r="S115" s="639"/>
      <c r="T115" s="639"/>
      <c r="U115" s="639"/>
      <c r="V115" s="639"/>
      <c r="W115" s="639"/>
      <c r="X115" s="639"/>
      <c r="Y115" s="639"/>
      <c r="Z115" s="639"/>
    </row>
    <row r="116" spans="2:26" s="645" customFormat="1" ht="15" customHeight="1">
      <c r="B116" s="636"/>
      <c r="C116" s="636"/>
      <c r="D116" s="639"/>
      <c r="E116" s="639"/>
      <c r="F116" s="639"/>
      <c r="G116" s="639"/>
      <c r="H116" s="639"/>
      <c r="I116" s="639"/>
      <c r="J116" s="639"/>
      <c r="K116" s="639"/>
      <c r="L116" s="639"/>
      <c r="M116" s="639"/>
      <c r="N116" s="639"/>
      <c r="O116" s="639"/>
      <c r="P116" s="639"/>
      <c r="Q116" s="639"/>
      <c r="R116" s="639"/>
      <c r="S116" s="639"/>
      <c r="T116" s="639"/>
      <c r="U116" s="639"/>
      <c r="V116" s="639"/>
      <c r="W116" s="639"/>
      <c r="X116" s="639"/>
      <c r="Y116" s="639"/>
      <c r="Z116" s="639"/>
    </row>
    <row r="117" spans="2:26" s="645" customFormat="1" ht="15" customHeight="1">
      <c r="B117" s="636"/>
      <c r="C117" s="636"/>
      <c r="D117" s="639"/>
      <c r="E117" s="639"/>
      <c r="F117" s="639"/>
      <c r="G117" s="639"/>
      <c r="H117" s="639"/>
      <c r="I117" s="639"/>
      <c r="J117" s="639"/>
      <c r="K117" s="639"/>
      <c r="L117" s="639"/>
      <c r="M117" s="639"/>
      <c r="N117" s="639"/>
      <c r="O117" s="639"/>
      <c r="P117" s="639"/>
      <c r="Q117" s="639"/>
      <c r="R117" s="639"/>
      <c r="S117" s="639"/>
      <c r="T117" s="639"/>
      <c r="U117" s="639"/>
      <c r="V117" s="639"/>
      <c r="W117" s="639"/>
      <c r="X117" s="639"/>
      <c r="Y117" s="639"/>
      <c r="Z117" s="639"/>
    </row>
    <row r="118" spans="2:26" s="645" customFormat="1" ht="15" customHeight="1">
      <c r="B118" s="636"/>
      <c r="C118" s="636"/>
      <c r="D118" s="639"/>
      <c r="E118" s="639"/>
      <c r="F118" s="639"/>
      <c r="G118" s="639"/>
      <c r="H118" s="639"/>
      <c r="I118" s="639"/>
      <c r="J118" s="639"/>
      <c r="K118" s="639"/>
      <c r="L118" s="639"/>
      <c r="M118" s="639"/>
      <c r="N118" s="639"/>
      <c r="O118" s="639"/>
      <c r="P118" s="639"/>
      <c r="Q118" s="639"/>
      <c r="R118" s="639"/>
      <c r="S118" s="639"/>
      <c r="T118" s="639"/>
      <c r="U118" s="639"/>
      <c r="V118" s="639"/>
      <c r="W118" s="639"/>
      <c r="X118" s="639"/>
      <c r="Y118" s="639"/>
      <c r="Z118" s="639"/>
    </row>
    <row r="119" spans="2:26" s="645" customFormat="1" ht="15" customHeight="1">
      <c r="B119" s="636"/>
      <c r="C119" s="636"/>
      <c r="D119" s="639"/>
      <c r="E119" s="639"/>
      <c r="F119" s="639"/>
      <c r="G119" s="639"/>
      <c r="H119" s="639"/>
      <c r="I119" s="639"/>
      <c r="J119" s="639"/>
      <c r="K119" s="639"/>
      <c r="L119" s="639"/>
      <c r="M119" s="639"/>
      <c r="N119" s="639"/>
      <c r="O119" s="639"/>
      <c r="P119" s="639"/>
      <c r="Q119" s="639"/>
      <c r="R119" s="639"/>
      <c r="S119" s="639"/>
      <c r="T119" s="639"/>
      <c r="U119" s="639"/>
      <c r="V119" s="639"/>
      <c r="W119" s="639"/>
      <c r="X119" s="639"/>
      <c r="Y119" s="639"/>
      <c r="Z119" s="639"/>
    </row>
    <row r="120" spans="2:26" s="645" customFormat="1" ht="15" customHeight="1">
      <c r="B120" s="636"/>
      <c r="C120" s="636"/>
      <c r="D120" s="639"/>
      <c r="E120" s="639"/>
      <c r="F120" s="639"/>
      <c r="G120" s="639"/>
      <c r="H120" s="639"/>
      <c r="I120" s="639"/>
      <c r="J120" s="639"/>
      <c r="K120" s="639"/>
      <c r="L120" s="639"/>
      <c r="M120" s="639"/>
      <c r="N120" s="639"/>
      <c r="O120" s="639"/>
      <c r="P120" s="639"/>
      <c r="Q120" s="639"/>
      <c r="R120" s="639"/>
      <c r="S120" s="639"/>
      <c r="T120" s="639"/>
      <c r="U120" s="639"/>
      <c r="V120" s="639"/>
      <c r="W120" s="639"/>
      <c r="X120" s="639"/>
      <c r="Y120" s="639"/>
      <c r="Z120" s="639"/>
    </row>
    <row r="121" spans="2:26" s="645" customFormat="1" ht="15" customHeight="1">
      <c r="B121" s="636"/>
      <c r="C121" s="636"/>
      <c r="D121" s="639"/>
      <c r="E121" s="639"/>
      <c r="F121" s="639"/>
      <c r="G121" s="639"/>
      <c r="H121" s="639"/>
      <c r="I121" s="639"/>
      <c r="J121" s="639"/>
      <c r="K121" s="639"/>
      <c r="L121" s="639"/>
      <c r="M121" s="639"/>
      <c r="N121" s="639"/>
      <c r="O121" s="639"/>
      <c r="P121" s="639"/>
      <c r="Q121" s="639"/>
      <c r="R121" s="639"/>
      <c r="S121" s="639"/>
      <c r="T121" s="639"/>
      <c r="U121" s="639"/>
      <c r="V121" s="639"/>
      <c r="W121" s="639"/>
      <c r="X121" s="639"/>
      <c r="Y121" s="639"/>
      <c r="Z121" s="639"/>
    </row>
    <row r="122" spans="2:26" s="645" customFormat="1" ht="15" customHeight="1">
      <c r="B122" s="636"/>
      <c r="C122" s="636"/>
      <c r="D122" s="639"/>
      <c r="E122" s="639"/>
      <c r="F122" s="639"/>
      <c r="G122" s="639"/>
      <c r="H122" s="639"/>
      <c r="I122" s="639"/>
      <c r="J122" s="639"/>
      <c r="K122" s="639"/>
      <c r="L122" s="639"/>
      <c r="M122" s="639"/>
      <c r="N122" s="639"/>
      <c r="O122" s="639"/>
      <c r="P122" s="639"/>
      <c r="Q122" s="639"/>
      <c r="R122" s="639"/>
      <c r="S122" s="639"/>
      <c r="T122" s="639"/>
      <c r="U122" s="639"/>
      <c r="V122" s="639"/>
      <c r="W122" s="639"/>
      <c r="X122" s="639"/>
      <c r="Y122" s="639"/>
      <c r="Z122" s="639"/>
    </row>
    <row r="123" spans="2:26" s="645" customFormat="1" ht="15" customHeight="1">
      <c r="B123" s="636"/>
      <c r="C123" s="636"/>
      <c r="D123" s="639"/>
      <c r="E123" s="639"/>
      <c r="F123" s="639"/>
      <c r="G123" s="639"/>
      <c r="H123" s="639"/>
      <c r="I123" s="639"/>
      <c r="J123" s="639"/>
      <c r="K123" s="639"/>
      <c r="L123" s="639"/>
      <c r="M123" s="639"/>
      <c r="N123" s="639"/>
      <c r="O123" s="639"/>
      <c r="P123" s="639"/>
      <c r="Q123" s="639"/>
      <c r="R123" s="639"/>
      <c r="S123" s="639"/>
      <c r="T123" s="639"/>
      <c r="U123" s="639"/>
      <c r="V123" s="639"/>
      <c r="W123" s="639"/>
      <c r="X123" s="639"/>
      <c r="Y123" s="639"/>
      <c r="Z123" s="639"/>
    </row>
    <row r="124" spans="2:26" s="645" customFormat="1" ht="15" customHeight="1">
      <c r="B124" s="636"/>
      <c r="C124" s="636"/>
      <c r="D124" s="639"/>
      <c r="E124" s="639"/>
      <c r="F124" s="639"/>
      <c r="G124" s="639"/>
      <c r="H124" s="639"/>
      <c r="I124" s="639"/>
      <c r="J124" s="639"/>
      <c r="K124" s="639"/>
      <c r="L124" s="639"/>
      <c r="M124" s="639"/>
      <c r="N124" s="639"/>
      <c r="O124" s="639"/>
      <c r="P124" s="639"/>
      <c r="Q124" s="639"/>
      <c r="R124" s="639"/>
      <c r="S124" s="639"/>
      <c r="T124" s="639"/>
      <c r="U124" s="639"/>
      <c r="V124" s="639"/>
      <c r="W124" s="639"/>
      <c r="X124" s="639"/>
      <c r="Y124" s="639"/>
      <c r="Z124" s="639"/>
    </row>
    <row r="125" spans="2:26" s="645" customFormat="1" ht="15" customHeight="1">
      <c r="B125" s="636"/>
      <c r="C125" s="636"/>
      <c r="D125" s="639"/>
      <c r="E125" s="639"/>
      <c r="F125" s="639"/>
      <c r="G125" s="639"/>
      <c r="H125" s="639"/>
      <c r="I125" s="639"/>
      <c r="J125" s="639"/>
      <c r="K125" s="639"/>
      <c r="L125" s="639"/>
      <c r="M125" s="639"/>
      <c r="N125" s="639"/>
      <c r="O125" s="639"/>
      <c r="P125" s="639"/>
      <c r="Q125" s="639"/>
      <c r="R125" s="639"/>
      <c r="S125" s="639"/>
      <c r="T125" s="639"/>
      <c r="U125" s="639"/>
      <c r="V125" s="639"/>
      <c r="W125" s="639"/>
      <c r="X125" s="639"/>
      <c r="Y125" s="639"/>
      <c r="Z125" s="639"/>
    </row>
    <row r="126" spans="2:26" s="645" customFormat="1" ht="15" customHeight="1">
      <c r="B126" s="636"/>
      <c r="C126" s="636"/>
      <c r="D126" s="639"/>
      <c r="E126" s="639"/>
      <c r="F126" s="639"/>
      <c r="G126" s="639"/>
      <c r="H126" s="639"/>
      <c r="I126" s="639"/>
      <c r="J126" s="639"/>
      <c r="K126" s="639"/>
      <c r="L126" s="639"/>
      <c r="M126" s="639"/>
      <c r="N126" s="639"/>
      <c r="O126" s="639"/>
      <c r="P126" s="639"/>
      <c r="Q126" s="639"/>
      <c r="R126" s="639"/>
      <c r="S126" s="639"/>
      <c r="T126" s="639"/>
      <c r="U126" s="639"/>
      <c r="V126" s="639"/>
      <c r="W126" s="639"/>
      <c r="X126" s="639"/>
      <c r="Y126" s="639"/>
      <c r="Z126" s="639"/>
    </row>
    <row r="127" spans="2:26" s="645" customFormat="1" ht="15" customHeight="1">
      <c r="B127" s="636"/>
      <c r="C127" s="636"/>
      <c r="D127" s="639"/>
      <c r="E127" s="639"/>
      <c r="F127" s="639"/>
      <c r="G127" s="639"/>
      <c r="H127" s="639"/>
      <c r="I127" s="639"/>
      <c r="J127" s="639"/>
      <c r="K127" s="639"/>
      <c r="L127" s="639"/>
      <c r="M127" s="639"/>
      <c r="N127" s="639"/>
      <c r="O127" s="639"/>
      <c r="P127" s="639"/>
      <c r="Q127" s="639"/>
      <c r="R127" s="639"/>
      <c r="S127" s="639"/>
      <c r="T127" s="639"/>
      <c r="U127" s="639"/>
      <c r="V127" s="639"/>
      <c r="W127" s="639"/>
      <c r="X127" s="639"/>
      <c r="Y127" s="639"/>
      <c r="Z127" s="639"/>
    </row>
    <row r="128" spans="2:26" s="645" customFormat="1" ht="15" customHeight="1">
      <c r="B128" s="636"/>
      <c r="C128" s="636"/>
      <c r="D128" s="639"/>
      <c r="E128" s="639"/>
      <c r="F128" s="639"/>
      <c r="G128" s="639"/>
      <c r="H128" s="639"/>
      <c r="I128" s="639"/>
      <c r="J128" s="639"/>
      <c r="K128" s="639"/>
      <c r="L128" s="639"/>
      <c r="M128" s="639"/>
      <c r="N128" s="639"/>
      <c r="O128" s="639"/>
      <c r="P128" s="639"/>
      <c r="Q128" s="639"/>
      <c r="R128" s="639"/>
      <c r="S128" s="639"/>
      <c r="T128" s="639"/>
      <c r="U128" s="639"/>
      <c r="V128" s="639"/>
      <c r="W128" s="639"/>
      <c r="X128" s="639"/>
      <c r="Y128" s="639"/>
      <c r="Z128" s="639"/>
    </row>
    <row r="129" spans="2:26" s="645" customFormat="1" ht="15" customHeight="1">
      <c r="B129" s="636"/>
      <c r="C129" s="636"/>
      <c r="D129" s="639"/>
      <c r="E129" s="639"/>
      <c r="F129" s="639"/>
      <c r="G129" s="639"/>
      <c r="H129" s="639"/>
      <c r="I129" s="639"/>
      <c r="J129" s="639"/>
      <c r="K129" s="639"/>
      <c r="L129" s="639"/>
      <c r="M129" s="639"/>
      <c r="N129" s="639"/>
      <c r="O129" s="639"/>
      <c r="P129" s="639"/>
      <c r="Q129" s="639"/>
      <c r="R129" s="639"/>
      <c r="S129" s="639"/>
      <c r="T129" s="639"/>
      <c r="U129" s="639"/>
      <c r="V129" s="639"/>
      <c r="W129" s="639"/>
      <c r="X129" s="639"/>
      <c r="Y129" s="639"/>
      <c r="Z129" s="639"/>
    </row>
    <row r="130" spans="2:26" s="645" customFormat="1" ht="15" customHeight="1">
      <c r="B130" s="636"/>
      <c r="C130" s="636"/>
      <c r="D130" s="639"/>
      <c r="E130" s="639"/>
      <c r="F130" s="639"/>
      <c r="G130" s="639"/>
      <c r="H130" s="639"/>
      <c r="I130" s="639"/>
      <c r="J130" s="639"/>
      <c r="K130" s="639"/>
      <c r="L130" s="639"/>
      <c r="M130" s="639"/>
      <c r="N130" s="639"/>
      <c r="O130" s="639"/>
      <c r="P130" s="639"/>
      <c r="Q130" s="639"/>
      <c r="R130" s="639"/>
      <c r="S130" s="639"/>
      <c r="T130" s="639"/>
      <c r="U130" s="639"/>
      <c r="V130" s="639"/>
      <c r="W130" s="639"/>
      <c r="X130" s="639"/>
      <c r="Y130" s="639"/>
      <c r="Z130" s="639"/>
    </row>
    <row r="131" spans="2:26" s="645" customFormat="1" ht="15" customHeight="1">
      <c r="B131" s="636"/>
      <c r="C131" s="636"/>
      <c r="D131" s="639"/>
      <c r="E131" s="639"/>
      <c r="F131" s="639"/>
      <c r="G131" s="639"/>
      <c r="H131" s="639"/>
      <c r="I131" s="639"/>
      <c r="J131" s="639"/>
      <c r="K131" s="639"/>
      <c r="L131" s="639"/>
      <c r="M131" s="639"/>
      <c r="N131" s="639"/>
      <c r="O131" s="639"/>
      <c r="P131" s="639"/>
      <c r="Q131" s="639"/>
      <c r="R131" s="639"/>
      <c r="S131" s="639"/>
      <c r="T131" s="639"/>
      <c r="U131" s="639"/>
      <c r="V131" s="639"/>
      <c r="W131" s="639"/>
      <c r="X131" s="639"/>
      <c r="Y131" s="639"/>
      <c r="Z131" s="639"/>
    </row>
    <row r="132" spans="2:26" s="645" customFormat="1" ht="15" customHeight="1">
      <c r="B132" s="636"/>
      <c r="C132" s="636"/>
      <c r="D132" s="639"/>
      <c r="E132" s="639"/>
      <c r="F132" s="639"/>
      <c r="G132" s="639"/>
      <c r="H132" s="639"/>
      <c r="I132" s="639"/>
      <c r="J132" s="639"/>
      <c r="K132" s="639"/>
      <c r="L132" s="639"/>
      <c r="M132" s="639"/>
      <c r="N132" s="639"/>
      <c r="O132" s="639"/>
      <c r="P132" s="639"/>
      <c r="Q132" s="639"/>
      <c r="R132" s="639"/>
      <c r="S132" s="639"/>
      <c r="T132" s="639"/>
      <c r="U132" s="639"/>
      <c r="V132" s="639"/>
      <c r="W132" s="639"/>
      <c r="X132" s="639"/>
      <c r="Y132" s="639"/>
      <c r="Z132" s="639"/>
    </row>
    <row r="133" spans="2:26" s="645" customFormat="1" ht="15" customHeight="1">
      <c r="B133" s="636"/>
      <c r="C133" s="636"/>
      <c r="D133" s="639"/>
      <c r="E133" s="639"/>
      <c r="F133" s="639"/>
      <c r="G133" s="639"/>
      <c r="H133" s="639"/>
      <c r="I133" s="639"/>
      <c r="J133" s="639"/>
      <c r="K133" s="639"/>
      <c r="L133" s="639"/>
      <c r="M133" s="639"/>
      <c r="N133" s="639"/>
      <c r="O133" s="639"/>
      <c r="P133" s="639"/>
      <c r="Q133" s="639"/>
      <c r="R133" s="639"/>
      <c r="S133" s="639"/>
      <c r="T133" s="639"/>
      <c r="U133" s="639"/>
      <c r="V133" s="639"/>
      <c r="W133" s="639"/>
      <c r="X133" s="639"/>
      <c r="Y133" s="639"/>
      <c r="Z133" s="639"/>
    </row>
    <row r="134" spans="2:26" s="645" customFormat="1" ht="15" customHeight="1">
      <c r="B134" s="636"/>
      <c r="C134" s="636"/>
      <c r="D134" s="639"/>
      <c r="E134" s="639"/>
      <c r="F134" s="639"/>
      <c r="G134" s="639"/>
      <c r="H134" s="639"/>
      <c r="I134" s="639"/>
      <c r="J134" s="639"/>
      <c r="K134" s="639"/>
      <c r="L134" s="639"/>
      <c r="M134" s="639"/>
      <c r="N134" s="639"/>
      <c r="O134" s="639"/>
      <c r="P134" s="639"/>
      <c r="Q134" s="639"/>
      <c r="R134" s="639"/>
      <c r="S134" s="639"/>
      <c r="T134" s="639"/>
      <c r="U134" s="639"/>
      <c r="V134" s="639"/>
      <c r="W134" s="639"/>
      <c r="X134" s="639"/>
      <c r="Y134" s="639"/>
      <c r="Z134" s="639"/>
    </row>
    <row r="135" spans="2:26" s="645" customFormat="1" ht="15" customHeight="1">
      <c r="B135" s="636"/>
      <c r="C135" s="636"/>
      <c r="D135" s="639"/>
      <c r="E135" s="639"/>
      <c r="F135" s="639"/>
      <c r="G135" s="639"/>
      <c r="H135" s="639"/>
      <c r="I135" s="639"/>
      <c r="J135" s="639"/>
      <c r="K135" s="639"/>
      <c r="L135" s="639"/>
      <c r="M135" s="639"/>
      <c r="N135" s="639"/>
      <c r="O135" s="639"/>
      <c r="P135" s="639"/>
      <c r="Q135" s="639"/>
      <c r="R135" s="639"/>
      <c r="S135" s="639"/>
      <c r="T135" s="639"/>
      <c r="U135" s="639"/>
      <c r="V135" s="639"/>
      <c r="W135" s="639"/>
      <c r="X135" s="639"/>
      <c r="Y135" s="639"/>
      <c r="Z135" s="639"/>
    </row>
    <row r="136" spans="2:26" s="645" customFormat="1" ht="15" customHeight="1">
      <c r="B136" s="636"/>
      <c r="C136" s="636"/>
      <c r="D136" s="639"/>
      <c r="E136" s="639"/>
      <c r="F136" s="639"/>
      <c r="G136" s="639"/>
      <c r="H136" s="639"/>
      <c r="I136" s="639"/>
      <c r="J136" s="639"/>
      <c r="K136" s="639"/>
      <c r="L136" s="639"/>
      <c r="M136" s="639"/>
      <c r="N136" s="639"/>
      <c r="O136" s="639"/>
      <c r="P136" s="639"/>
      <c r="Q136" s="639"/>
      <c r="R136" s="639"/>
      <c r="S136" s="639"/>
      <c r="T136" s="639"/>
      <c r="U136" s="639"/>
      <c r="V136" s="639"/>
      <c r="W136" s="639"/>
      <c r="X136" s="639"/>
      <c r="Y136" s="639"/>
      <c r="Z136" s="639"/>
    </row>
    <row r="137" spans="2:26" s="645" customFormat="1" ht="15" customHeight="1">
      <c r="B137" s="636"/>
      <c r="C137" s="636"/>
      <c r="D137" s="639"/>
      <c r="E137" s="639"/>
      <c r="F137" s="639"/>
      <c r="G137" s="639"/>
      <c r="H137" s="639"/>
      <c r="I137" s="639"/>
      <c r="J137" s="639"/>
      <c r="K137" s="639"/>
      <c r="L137" s="639"/>
      <c r="M137" s="639"/>
      <c r="N137" s="639"/>
      <c r="O137" s="639"/>
      <c r="P137" s="639"/>
      <c r="Q137" s="639"/>
      <c r="R137" s="639"/>
      <c r="S137" s="639"/>
      <c r="T137" s="639"/>
      <c r="U137" s="639"/>
      <c r="V137" s="639"/>
      <c r="W137" s="639"/>
      <c r="X137" s="639"/>
      <c r="Y137" s="639"/>
      <c r="Z137" s="639"/>
    </row>
    <row r="138" spans="2:26" s="645" customFormat="1" ht="15" customHeight="1">
      <c r="B138" s="636"/>
      <c r="C138" s="636"/>
      <c r="D138" s="639"/>
      <c r="E138" s="639"/>
      <c r="F138" s="639"/>
      <c r="G138" s="639"/>
      <c r="H138" s="639"/>
      <c r="I138" s="639"/>
      <c r="J138" s="639"/>
      <c r="K138" s="639"/>
      <c r="L138" s="639"/>
      <c r="M138" s="639"/>
      <c r="N138" s="639"/>
      <c r="O138" s="639"/>
      <c r="P138" s="639"/>
      <c r="Q138" s="639"/>
      <c r="R138" s="639"/>
      <c r="S138" s="639"/>
      <c r="T138" s="639"/>
      <c r="U138" s="639"/>
      <c r="V138" s="639"/>
      <c r="W138" s="639"/>
      <c r="X138" s="639"/>
      <c r="Y138" s="639"/>
      <c r="Z138" s="639"/>
    </row>
    <row r="139" spans="2:26" s="645" customFormat="1" ht="15" customHeight="1">
      <c r="B139" s="636"/>
      <c r="C139" s="636"/>
      <c r="D139" s="639"/>
      <c r="E139" s="639"/>
      <c r="F139" s="639"/>
      <c r="G139" s="639"/>
      <c r="H139" s="639"/>
      <c r="I139" s="639"/>
      <c r="J139" s="639"/>
      <c r="K139" s="639"/>
      <c r="L139" s="639"/>
      <c r="M139" s="639"/>
      <c r="N139" s="639"/>
      <c r="O139" s="639"/>
      <c r="P139" s="639"/>
      <c r="Q139" s="639"/>
      <c r="R139" s="639"/>
      <c r="S139" s="639"/>
      <c r="T139" s="639"/>
      <c r="U139" s="639"/>
      <c r="V139" s="639"/>
      <c r="W139" s="639"/>
      <c r="X139" s="639"/>
      <c r="Y139" s="639"/>
      <c r="Z139" s="639"/>
    </row>
    <row r="140" spans="2:26" s="645" customFormat="1" ht="15" customHeight="1">
      <c r="B140" s="636"/>
      <c r="C140" s="636"/>
      <c r="D140" s="639"/>
      <c r="E140" s="639"/>
      <c r="F140" s="639"/>
      <c r="G140" s="639"/>
      <c r="H140" s="639"/>
      <c r="I140" s="639"/>
      <c r="J140" s="639"/>
      <c r="K140" s="639"/>
      <c r="L140" s="639"/>
      <c r="M140" s="639"/>
      <c r="N140" s="639"/>
      <c r="O140" s="639"/>
      <c r="P140" s="639"/>
      <c r="Q140" s="639"/>
      <c r="R140" s="639"/>
      <c r="S140" s="639"/>
      <c r="T140" s="639"/>
      <c r="U140" s="639"/>
      <c r="V140" s="639"/>
      <c r="W140" s="639"/>
      <c r="X140" s="639"/>
      <c r="Y140" s="639"/>
      <c r="Z140" s="639"/>
    </row>
    <row r="141" spans="2:26" s="645" customFormat="1" ht="15" customHeight="1">
      <c r="B141" s="636"/>
      <c r="C141" s="636"/>
      <c r="D141" s="639"/>
      <c r="E141" s="639"/>
      <c r="F141" s="639"/>
      <c r="G141" s="639"/>
      <c r="H141" s="639"/>
      <c r="I141" s="639"/>
      <c r="J141" s="639"/>
      <c r="K141" s="639"/>
      <c r="L141" s="639"/>
      <c r="M141" s="639"/>
      <c r="N141" s="639"/>
      <c r="O141" s="639"/>
      <c r="P141" s="639"/>
      <c r="Q141" s="639"/>
      <c r="R141" s="639"/>
      <c r="S141" s="639"/>
      <c r="T141" s="639"/>
      <c r="U141" s="639"/>
      <c r="V141" s="639"/>
      <c r="W141" s="639"/>
      <c r="X141" s="639"/>
      <c r="Y141" s="639"/>
      <c r="Z141" s="639"/>
    </row>
    <row r="142" spans="2:26" s="645" customFormat="1" ht="15" customHeight="1">
      <c r="B142" s="636"/>
      <c r="C142" s="636"/>
      <c r="D142" s="639"/>
      <c r="E142" s="639"/>
      <c r="F142" s="639"/>
      <c r="G142" s="639"/>
      <c r="H142" s="639"/>
      <c r="I142" s="639"/>
      <c r="J142" s="639"/>
      <c r="K142" s="639"/>
      <c r="L142" s="639"/>
      <c r="M142" s="639"/>
      <c r="N142" s="639"/>
      <c r="O142" s="639"/>
      <c r="P142" s="639"/>
      <c r="Q142" s="639"/>
      <c r="R142" s="639"/>
      <c r="S142" s="639"/>
      <c r="T142" s="639"/>
      <c r="U142" s="639"/>
      <c r="V142" s="639"/>
      <c r="W142" s="639"/>
      <c r="X142" s="639"/>
      <c r="Y142" s="639"/>
      <c r="Z142" s="639"/>
    </row>
    <row r="143" spans="2:26" s="645" customFormat="1" ht="15" customHeight="1">
      <c r="B143" s="636"/>
      <c r="C143" s="636"/>
      <c r="D143" s="639"/>
      <c r="E143" s="639"/>
      <c r="F143" s="639"/>
      <c r="G143" s="639"/>
      <c r="H143" s="639"/>
      <c r="I143" s="639"/>
      <c r="J143" s="639"/>
      <c r="K143" s="639"/>
      <c r="L143" s="639"/>
      <c r="M143" s="639"/>
      <c r="N143" s="639"/>
      <c r="O143" s="639"/>
      <c r="P143" s="639"/>
      <c r="Q143" s="639"/>
      <c r="R143" s="639"/>
      <c r="S143" s="639"/>
      <c r="T143" s="639"/>
      <c r="U143" s="639"/>
      <c r="V143" s="639"/>
      <c r="W143" s="639"/>
      <c r="X143" s="639"/>
      <c r="Y143" s="639"/>
      <c r="Z143" s="639"/>
    </row>
    <row r="144" spans="2:26" s="645" customFormat="1" ht="15" customHeight="1">
      <c r="B144" s="636"/>
      <c r="C144" s="636"/>
      <c r="D144" s="639"/>
      <c r="E144" s="639"/>
      <c r="F144" s="639"/>
      <c r="G144" s="639"/>
      <c r="H144" s="639"/>
      <c r="I144" s="639"/>
      <c r="J144" s="639"/>
      <c r="K144" s="639"/>
      <c r="L144" s="639"/>
      <c r="M144" s="639"/>
      <c r="N144" s="639"/>
      <c r="O144" s="639"/>
      <c r="P144" s="639"/>
      <c r="Q144" s="639"/>
      <c r="R144" s="639"/>
      <c r="S144" s="639"/>
      <c r="T144" s="639"/>
      <c r="U144" s="639"/>
      <c r="V144" s="639"/>
      <c r="W144" s="639"/>
      <c r="X144" s="639"/>
      <c r="Y144" s="639"/>
      <c r="Z144" s="639"/>
    </row>
    <row r="145" spans="2:26" s="645" customFormat="1" ht="15" customHeight="1">
      <c r="B145" s="636"/>
      <c r="C145" s="636"/>
      <c r="D145" s="639"/>
      <c r="E145" s="639"/>
      <c r="F145" s="639"/>
      <c r="G145" s="639"/>
      <c r="H145" s="639"/>
      <c r="I145" s="639"/>
      <c r="J145" s="639"/>
      <c r="K145" s="639"/>
      <c r="L145" s="639"/>
      <c r="M145" s="639"/>
      <c r="N145" s="639"/>
      <c r="O145" s="639"/>
      <c r="P145" s="639"/>
      <c r="Q145" s="639"/>
      <c r="R145" s="639"/>
      <c r="S145" s="639"/>
      <c r="T145" s="639"/>
      <c r="U145" s="639"/>
      <c r="V145" s="639"/>
      <c r="W145" s="639"/>
      <c r="X145" s="639"/>
      <c r="Y145" s="639"/>
      <c r="Z145" s="639"/>
    </row>
    <row r="146" spans="2:26" s="645" customFormat="1" ht="15" customHeight="1">
      <c r="B146" s="636"/>
      <c r="C146" s="636"/>
      <c r="D146" s="639"/>
      <c r="E146" s="639"/>
      <c r="F146" s="639"/>
      <c r="G146" s="639"/>
      <c r="H146" s="639"/>
      <c r="I146" s="639"/>
      <c r="J146" s="639"/>
      <c r="K146" s="639"/>
      <c r="L146" s="639"/>
      <c r="M146" s="639"/>
      <c r="N146" s="639"/>
      <c r="O146" s="639"/>
      <c r="P146" s="639"/>
      <c r="Q146" s="639"/>
      <c r="R146" s="639"/>
      <c r="S146" s="639"/>
      <c r="T146" s="639"/>
      <c r="U146" s="639"/>
      <c r="V146" s="639"/>
      <c r="W146" s="639"/>
      <c r="X146" s="639"/>
      <c r="Y146" s="639"/>
      <c r="Z146" s="639"/>
    </row>
    <row r="147" spans="2:26" s="645" customFormat="1" ht="15" customHeight="1">
      <c r="B147" s="636"/>
      <c r="C147" s="636"/>
      <c r="D147" s="639"/>
      <c r="E147" s="639"/>
      <c r="F147" s="639"/>
      <c r="G147" s="639"/>
      <c r="H147" s="639"/>
      <c r="I147" s="639"/>
      <c r="J147" s="639"/>
      <c r="K147" s="639"/>
      <c r="L147" s="639"/>
      <c r="M147" s="639"/>
      <c r="N147" s="639"/>
      <c r="O147" s="639"/>
      <c r="P147" s="639"/>
      <c r="Q147" s="639"/>
      <c r="R147" s="639"/>
      <c r="S147" s="639"/>
      <c r="T147" s="639"/>
      <c r="U147" s="639"/>
      <c r="V147" s="639"/>
      <c r="W147" s="639"/>
      <c r="X147" s="639"/>
      <c r="Y147" s="639"/>
      <c r="Z147" s="639"/>
    </row>
    <row r="148" spans="2:26" s="645" customFormat="1" ht="15" customHeight="1">
      <c r="B148" s="636"/>
      <c r="C148" s="636"/>
      <c r="D148" s="639"/>
      <c r="E148" s="639"/>
      <c r="F148" s="639"/>
      <c r="G148" s="639"/>
      <c r="H148" s="639"/>
      <c r="I148" s="639"/>
      <c r="J148" s="639"/>
      <c r="K148" s="639"/>
      <c r="L148" s="639"/>
      <c r="M148" s="639"/>
      <c r="N148" s="639"/>
      <c r="O148" s="639"/>
      <c r="P148" s="639"/>
      <c r="Q148" s="639"/>
      <c r="R148" s="639"/>
      <c r="S148" s="639"/>
      <c r="T148" s="639"/>
      <c r="U148" s="639"/>
      <c r="V148" s="639"/>
      <c r="W148" s="639"/>
      <c r="X148" s="639"/>
      <c r="Y148" s="639"/>
      <c r="Z148" s="639"/>
    </row>
    <row r="149" spans="2:26" s="645" customFormat="1" ht="15" customHeight="1">
      <c r="B149" s="636"/>
      <c r="C149" s="636"/>
      <c r="D149" s="639"/>
      <c r="E149" s="639"/>
      <c r="F149" s="639"/>
      <c r="G149" s="639"/>
      <c r="H149" s="639"/>
      <c r="I149" s="639"/>
      <c r="J149" s="639"/>
      <c r="K149" s="639"/>
      <c r="L149" s="639"/>
      <c r="M149" s="639"/>
      <c r="N149" s="639"/>
      <c r="O149" s="639"/>
      <c r="P149" s="639"/>
      <c r="Q149" s="639"/>
      <c r="R149" s="639"/>
      <c r="S149" s="639"/>
      <c r="T149" s="639"/>
      <c r="U149" s="639"/>
      <c r="V149" s="639"/>
      <c r="W149" s="639"/>
      <c r="X149" s="639"/>
      <c r="Y149" s="639"/>
      <c r="Z149" s="639"/>
    </row>
    <row r="150" spans="2:26" s="645" customFormat="1" ht="15" customHeight="1">
      <c r="B150" s="636"/>
      <c r="C150" s="636"/>
      <c r="D150" s="639"/>
      <c r="E150" s="639"/>
      <c r="F150" s="639"/>
      <c r="G150" s="639"/>
      <c r="H150" s="639"/>
      <c r="I150" s="639"/>
      <c r="J150" s="639"/>
      <c r="K150" s="639"/>
      <c r="L150" s="639"/>
      <c r="M150" s="639"/>
      <c r="N150" s="639"/>
      <c r="O150" s="639"/>
      <c r="P150" s="639"/>
      <c r="Q150" s="639"/>
      <c r="R150" s="639"/>
      <c r="S150" s="639"/>
      <c r="T150" s="639"/>
      <c r="U150" s="639"/>
      <c r="V150" s="639"/>
      <c r="W150" s="639"/>
      <c r="X150" s="639"/>
      <c r="Y150" s="639"/>
      <c r="Z150" s="639"/>
    </row>
    <row r="151" spans="2:26" s="645" customFormat="1" ht="15" customHeight="1">
      <c r="B151" s="636"/>
      <c r="C151" s="636"/>
      <c r="D151" s="639"/>
      <c r="E151" s="639"/>
      <c r="F151" s="639"/>
      <c r="G151" s="639"/>
      <c r="H151" s="639"/>
      <c r="I151" s="639"/>
      <c r="J151" s="639"/>
      <c r="K151" s="639"/>
      <c r="L151" s="639"/>
      <c r="M151" s="639"/>
      <c r="N151" s="639"/>
      <c r="O151" s="639"/>
      <c r="P151" s="639"/>
      <c r="Q151" s="639"/>
      <c r="R151" s="639"/>
      <c r="S151" s="639"/>
      <c r="T151" s="639"/>
      <c r="U151" s="639"/>
      <c r="V151" s="639"/>
      <c r="W151" s="639"/>
      <c r="X151" s="639"/>
      <c r="Y151" s="639"/>
      <c r="Z151" s="639"/>
    </row>
    <row r="152" spans="2:26" s="645" customFormat="1" ht="15" customHeight="1">
      <c r="B152" s="636"/>
      <c r="C152" s="636"/>
      <c r="D152" s="639"/>
      <c r="E152" s="639"/>
      <c r="F152" s="639"/>
      <c r="G152" s="639"/>
      <c r="H152" s="639"/>
      <c r="I152" s="639"/>
      <c r="J152" s="639"/>
      <c r="K152" s="639"/>
      <c r="L152" s="639"/>
      <c r="M152" s="639"/>
      <c r="N152" s="639"/>
      <c r="O152" s="639"/>
      <c r="P152" s="639"/>
      <c r="Q152" s="639"/>
      <c r="R152" s="639"/>
      <c r="S152" s="639"/>
      <c r="T152" s="639"/>
      <c r="U152" s="639"/>
      <c r="V152" s="639"/>
      <c r="W152" s="639"/>
      <c r="X152" s="639"/>
      <c r="Y152" s="639"/>
      <c r="Z152" s="639"/>
    </row>
    <row r="153" spans="2:26" s="645" customFormat="1" ht="15" customHeight="1">
      <c r="B153" s="636"/>
      <c r="C153" s="636"/>
      <c r="D153" s="639"/>
      <c r="E153" s="639"/>
      <c r="F153" s="639"/>
      <c r="G153" s="639"/>
      <c r="H153" s="639"/>
      <c r="I153" s="639"/>
      <c r="J153" s="639"/>
      <c r="K153" s="639"/>
      <c r="L153" s="639"/>
      <c r="M153" s="639"/>
      <c r="N153" s="639"/>
      <c r="O153" s="639"/>
      <c r="P153" s="639"/>
      <c r="Q153" s="639"/>
      <c r="R153" s="639"/>
      <c r="S153" s="639"/>
      <c r="T153" s="639"/>
      <c r="U153" s="639"/>
      <c r="V153" s="639"/>
      <c r="W153" s="639"/>
      <c r="X153" s="639"/>
      <c r="Y153" s="639"/>
      <c r="Z153" s="639"/>
    </row>
    <row r="154" spans="2:26" s="645" customFormat="1" ht="15" customHeight="1">
      <c r="B154" s="636"/>
      <c r="C154" s="636"/>
      <c r="D154" s="639"/>
      <c r="E154" s="639"/>
      <c r="F154" s="639"/>
      <c r="G154" s="639"/>
      <c r="H154" s="639"/>
      <c r="I154" s="639"/>
      <c r="J154" s="639"/>
      <c r="K154" s="639"/>
      <c r="L154" s="639"/>
      <c r="M154" s="639"/>
      <c r="N154" s="639"/>
      <c r="O154" s="639"/>
      <c r="P154" s="639"/>
      <c r="Q154" s="639"/>
      <c r="R154" s="639"/>
      <c r="S154" s="639"/>
      <c r="T154" s="639"/>
      <c r="U154" s="639"/>
      <c r="V154" s="639"/>
      <c r="W154" s="639"/>
      <c r="X154" s="639"/>
      <c r="Y154" s="639"/>
      <c r="Z154" s="639"/>
    </row>
    <row r="155" spans="2:26" s="645" customFormat="1" ht="15" customHeight="1">
      <c r="B155" s="636"/>
      <c r="C155" s="636"/>
      <c r="D155" s="639"/>
      <c r="E155" s="639"/>
      <c r="F155" s="639"/>
      <c r="G155" s="639"/>
      <c r="H155" s="639"/>
      <c r="I155" s="639"/>
      <c r="J155" s="639"/>
      <c r="K155" s="639"/>
      <c r="L155" s="639"/>
      <c r="M155" s="639"/>
      <c r="N155" s="639"/>
      <c r="O155" s="639"/>
      <c r="P155" s="639"/>
      <c r="Q155" s="639"/>
      <c r="R155" s="639"/>
      <c r="S155" s="639"/>
      <c r="T155" s="639"/>
      <c r="U155" s="639"/>
      <c r="V155" s="639"/>
      <c r="W155" s="639"/>
      <c r="X155" s="639"/>
      <c r="Y155" s="639"/>
      <c r="Z155" s="639"/>
    </row>
    <row r="156" spans="2:26" s="645" customFormat="1" ht="15" customHeight="1">
      <c r="B156" s="636"/>
      <c r="C156" s="636"/>
      <c r="D156" s="639"/>
      <c r="E156" s="639"/>
      <c r="F156" s="639"/>
      <c r="G156" s="639"/>
      <c r="H156" s="639"/>
      <c r="I156" s="639"/>
      <c r="J156" s="639"/>
      <c r="K156" s="639"/>
      <c r="L156" s="639"/>
      <c r="M156" s="639"/>
      <c r="N156" s="639"/>
      <c r="O156" s="639"/>
      <c r="P156" s="639"/>
      <c r="Q156" s="639"/>
      <c r="R156" s="639"/>
      <c r="S156" s="639"/>
      <c r="T156" s="639"/>
      <c r="U156" s="639"/>
      <c r="V156" s="639"/>
      <c r="W156" s="639"/>
      <c r="X156" s="639"/>
      <c r="Y156" s="639"/>
      <c r="Z156" s="639"/>
    </row>
    <row r="157" spans="2:26" s="645" customFormat="1" ht="15" customHeight="1">
      <c r="B157" s="636"/>
      <c r="C157" s="636"/>
      <c r="D157" s="639"/>
      <c r="E157" s="639"/>
      <c r="F157" s="639"/>
      <c r="G157" s="639"/>
      <c r="H157" s="639"/>
      <c r="I157" s="639"/>
      <c r="J157" s="639"/>
      <c r="K157" s="639"/>
      <c r="L157" s="639"/>
      <c r="M157" s="639"/>
      <c r="N157" s="639"/>
      <c r="O157" s="639"/>
      <c r="P157" s="639"/>
      <c r="Q157" s="639"/>
      <c r="R157" s="639"/>
      <c r="S157" s="639"/>
      <c r="T157" s="639"/>
      <c r="U157" s="639"/>
      <c r="V157" s="639"/>
      <c r="W157" s="639"/>
      <c r="X157" s="639"/>
      <c r="Y157" s="639"/>
      <c r="Z157" s="639"/>
    </row>
    <row r="158" spans="2:26" s="645" customFormat="1" ht="15" customHeight="1">
      <c r="B158" s="636"/>
      <c r="C158" s="636"/>
      <c r="D158" s="639"/>
      <c r="E158" s="639"/>
      <c r="F158" s="639"/>
      <c r="G158" s="639"/>
      <c r="H158" s="639"/>
      <c r="I158" s="639"/>
      <c r="J158" s="639"/>
      <c r="K158" s="639"/>
      <c r="L158" s="639"/>
      <c r="M158" s="639"/>
      <c r="N158" s="639"/>
      <c r="O158" s="639"/>
      <c r="P158" s="639"/>
      <c r="Q158" s="639"/>
      <c r="R158" s="639"/>
      <c r="S158" s="639"/>
      <c r="T158" s="639"/>
      <c r="U158" s="639"/>
      <c r="V158" s="639"/>
      <c r="W158" s="639"/>
      <c r="X158" s="639"/>
      <c r="Y158" s="639"/>
      <c r="Z158" s="639"/>
    </row>
    <row r="159" spans="2:26" s="645" customFormat="1" ht="15" customHeight="1">
      <c r="B159" s="636"/>
      <c r="C159" s="636"/>
      <c r="D159" s="639"/>
      <c r="E159" s="639"/>
      <c r="F159" s="639"/>
      <c r="G159" s="639"/>
      <c r="H159" s="639"/>
      <c r="I159" s="639"/>
      <c r="J159" s="639"/>
      <c r="K159" s="639"/>
      <c r="L159" s="639"/>
      <c r="M159" s="639"/>
      <c r="N159" s="639"/>
      <c r="O159" s="639"/>
      <c r="P159" s="639"/>
      <c r="Q159" s="639"/>
      <c r="R159" s="639"/>
      <c r="S159" s="639"/>
      <c r="T159" s="639"/>
      <c r="U159" s="639"/>
      <c r="V159" s="639"/>
      <c r="W159" s="639"/>
      <c r="X159" s="639"/>
      <c r="Y159" s="639"/>
      <c r="Z159" s="639"/>
    </row>
    <row r="160" spans="2:26" s="645" customFormat="1" ht="15" customHeight="1">
      <c r="B160" s="636"/>
      <c r="C160" s="636"/>
      <c r="D160" s="639"/>
      <c r="E160" s="639"/>
      <c r="F160" s="639"/>
      <c r="G160" s="639"/>
      <c r="H160" s="639"/>
      <c r="I160" s="639"/>
      <c r="J160" s="639"/>
      <c r="K160" s="639"/>
      <c r="L160" s="639"/>
      <c r="M160" s="639"/>
      <c r="N160" s="639"/>
      <c r="O160" s="639"/>
      <c r="P160" s="639"/>
      <c r="Q160" s="639"/>
      <c r="R160" s="639"/>
      <c r="S160" s="639"/>
      <c r="T160" s="639"/>
      <c r="U160" s="639"/>
      <c r="V160" s="639"/>
      <c r="W160" s="639"/>
      <c r="X160" s="639"/>
      <c r="Y160" s="639"/>
      <c r="Z160" s="639"/>
    </row>
    <row r="161" spans="2:26" s="645" customFormat="1" ht="15" customHeight="1">
      <c r="B161" s="636"/>
      <c r="C161" s="636"/>
      <c r="D161" s="639"/>
      <c r="E161" s="639"/>
      <c r="F161" s="639"/>
      <c r="G161" s="639"/>
      <c r="H161" s="639"/>
      <c r="I161" s="639"/>
      <c r="J161" s="639"/>
      <c r="K161" s="639"/>
      <c r="L161" s="639"/>
      <c r="M161" s="639"/>
      <c r="N161" s="639"/>
      <c r="O161" s="639"/>
      <c r="P161" s="639"/>
      <c r="Q161" s="639"/>
      <c r="R161" s="639"/>
      <c r="S161" s="639"/>
      <c r="T161" s="639"/>
      <c r="U161" s="639"/>
      <c r="V161" s="639"/>
      <c r="W161" s="639"/>
      <c r="X161" s="639"/>
      <c r="Y161" s="639"/>
      <c r="Z161" s="639"/>
    </row>
    <row r="162" spans="2:26" s="645" customFormat="1" ht="15" customHeight="1">
      <c r="B162" s="636"/>
      <c r="C162" s="636"/>
      <c r="D162" s="639"/>
      <c r="E162" s="639"/>
      <c r="F162" s="639"/>
      <c r="G162" s="639"/>
      <c r="H162" s="639"/>
      <c r="I162" s="639"/>
      <c r="J162" s="639"/>
      <c r="K162" s="639"/>
      <c r="L162" s="639"/>
      <c r="M162" s="639"/>
      <c r="N162" s="639"/>
      <c r="O162" s="639"/>
      <c r="P162" s="639"/>
      <c r="Q162" s="639"/>
      <c r="R162" s="639"/>
      <c r="S162" s="639"/>
      <c r="T162" s="639"/>
      <c r="U162" s="639"/>
      <c r="V162" s="639"/>
      <c r="W162" s="639"/>
      <c r="X162" s="639"/>
      <c r="Y162" s="639"/>
      <c r="Z162" s="639"/>
    </row>
    <row r="163" spans="2:26" s="645" customFormat="1" ht="15" customHeight="1">
      <c r="B163" s="636"/>
      <c r="C163" s="636"/>
      <c r="D163" s="639"/>
      <c r="E163" s="639"/>
      <c r="F163" s="639"/>
      <c r="G163" s="639"/>
      <c r="H163" s="639"/>
      <c r="I163" s="639"/>
      <c r="J163" s="639"/>
      <c r="K163" s="639"/>
      <c r="L163" s="639"/>
      <c r="M163" s="639"/>
      <c r="N163" s="639"/>
      <c r="O163" s="639"/>
      <c r="P163" s="639"/>
      <c r="Q163" s="639"/>
      <c r="R163" s="639"/>
      <c r="S163" s="639"/>
      <c r="T163" s="639"/>
      <c r="U163" s="639"/>
      <c r="V163" s="639"/>
      <c r="W163" s="639"/>
      <c r="X163" s="639"/>
      <c r="Y163" s="639"/>
      <c r="Z163" s="639"/>
    </row>
    <row r="164" spans="2:26" s="645" customFormat="1" ht="15" customHeight="1">
      <c r="B164" s="636"/>
      <c r="C164" s="636"/>
      <c r="D164" s="639"/>
      <c r="E164" s="639"/>
      <c r="F164" s="639"/>
      <c r="G164" s="639"/>
      <c r="H164" s="639"/>
      <c r="I164" s="639"/>
      <c r="J164" s="639"/>
      <c r="K164" s="639"/>
      <c r="L164" s="639"/>
      <c r="M164" s="639"/>
      <c r="N164" s="639"/>
      <c r="O164" s="639"/>
      <c r="P164" s="639"/>
      <c r="Q164" s="639"/>
      <c r="R164" s="639"/>
      <c r="S164" s="639"/>
      <c r="T164" s="639"/>
      <c r="U164" s="639"/>
      <c r="V164" s="639"/>
      <c r="W164" s="639"/>
      <c r="X164" s="639"/>
      <c r="Y164" s="639"/>
      <c r="Z164" s="639"/>
    </row>
    <row r="165" spans="2:26" s="645" customFormat="1" ht="15" customHeight="1">
      <c r="B165" s="636"/>
      <c r="C165" s="636"/>
      <c r="D165" s="639"/>
      <c r="E165" s="639"/>
      <c r="F165" s="639"/>
      <c r="G165" s="639"/>
      <c r="H165" s="639"/>
      <c r="I165" s="639"/>
      <c r="J165" s="639"/>
      <c r="K165" s="639"/>
      <c r="L165" s="639"/>
      <c r="M165" s="639"/>
      <c r="N165" s="639"/>
      <c r="O165" s="639"/>
      <c r="P165" s="639"/>
      <c r="Q165" s="639"/>
      <c r="R165" s="639"/>
      <c r="S165" s="639"/>
      <c r="T165" s="639"/>
      <c r="U165" s="639"/>
      <c r="V165" s="639"/>
      <c r="W165" s="639"/>
      <c r="X165" s="639"/>
      <c r="Y165" s="639"/>
      <c r="Z165" s="639"/>
    </row>
    <row r="166" spans="2:26" s="645" customFormat="1" ht="15" customHeight="1">
      <c r="B166" s="636"/>
      <c r="C166" s="636"/>
      <c r="D166" s="639"/>
      <c r="E166" s="639"/>
      <c r="F166" s="639"/>
      <c r="G166" s="639"/>
      <c r="H166" s="639"/>
      <c r="I166" s="639"/>
      <c r="J166" s="639"/>
      <c r="K166" s="639"/>
      <c r="L166" s="639"/>
      <c r="M166" s="639"/>
      <c r="N166" s="639"/>
      <c r="O166" s="639"/>
      <c r="P166" s="639"/>
      <c r="Q166" s="639"/>
      <c r="R166" s="639"/>
      <c r="S166" s="639"/>
      <c r="T166" s="639"/>
      <c r="U166" s="639"/>
      <c r="V166" s="639"/>
      <c r="W166" s="639"/>
      <c r="X166" s="639"/>
      <c r="Y166" s="639"/>
      <c r="Z166" s="639"/>
    </row>
    <row r="167" spans="2:26" s="645" customFormat="1" ht="15" customHeight="1">
      <c r="B167" s="636"/>
      <c r="C167" s="636"/>
      <c r="D167" s="639"/>
      <c r="E167" s="639"/>
      <c r="F167" s="639"/>
      <c r="G167" s="639"/>
      <c r="H167" s="639"/>
      <c r="I167" s="639"/>
      <c r="J167" s="639"/>
      <c r="K167" s="639"/>
      <c r="L167" s="639"/>
      <c r="M167" s="639"/>
      <c r="N167" s="639"/>
      <c r="O167" s="639"/>
      <c r="P167" s="639"/>
      <c r="Q167" s="639"/>
      <c r="R167" s="639"/>
      <c r="S167" s="639"/>
      <c r="T167" s="639"/>
      <c r="U167" s="639"/>
      <c r="V167" s="639"/>
      <c r="W167" s="639"/>
      <c r="X167" s="639"/>
      <c r="Y167" s="639"/>
      <c r="Z167" s="639"/>
    </row>
    <row r="168" spans="2:26" s="645" customFormat="1" ht="15" customHeight="1">
      <c r="B168" s="636"/>
      <c r="C168" s="636"/>
      <c r="D168" s="639"/>
      <c r="E168" s="639"/>
      <c r="F168" s="639"/>
      <c r="G168" s="639"/>
      <c r="H168" s="639"/>
      <c r="I168" s="639"/>
      <c r="J168" s="639"/>
      <c r="K168" s="639"/>
      <c r="L168" s="639"/>
      <c r="M168" s="639"/>
      <c r="N168" s="639"/>
      <c r="O168" s="639"/>
      <c r="P168" s="639"/>
      <c r="Q168" s="639"/>
      <c r="R168" s="639"/>
      <c r="S168" s="639"/>
      <c r="T168" s="639"/>
      <c r="U168" s="639"/>
      <c r="V168" s="639"/>
      <c r="W168" s="639"/>
      <c r="X168" s="639"/>
      <c r="Y168" s="639"/>
      <c r="Z168" s="639"/>
    </row>
    <row r="169" spans="2:26" s="645" customFormat="1" ht="15" customHeight="1">
      <c r="B169" s="636"/>
      <c r="C169" s="636"/>
      <c r="D169" s="639"/>
      <c r="E169" s="639"/>
      <c r="F169" s="639"/>
      <c r="G169" s="639"/>
      <c r="H169" s="639"/>
      <c r="I169" s="639"/>
      <c r="J169" s="639"/>
      <c r="K169" s="639"/>
      <c r="L169" s="639"/>
      <c r="M169" s="639"/>
      <c r="N169" s="639"/>
      <c r="O169" s="639"/>
      <c r="P169" s="639"/>
      <c r="Q169" s="639"/>
      <c r="R169" s="639"/>
      <c r="S169" s="639"/>
      <c r="T169" s="639"/>
      <c r="U169" s="639"/>
      <c r="V169" s="639"/>
      <c r="W169" s="639"/>
      <c r="X169" s="639"/>
      <c r="Y169" s="639"/>
      <c r="Z169" s="639"/>
    </row>
    <row r="170" spans="2:26" s="645" customFormat="1" ht="15" customHeight="1">
      <c r="B170" s="636"/>
      <c r="C170" s="636"/>
      <c r="D170" s="639"/>
      <c r="E170" s="639"/>
      <c r="F170" s="639"/>
      <c r="G170" s="639"/>
      <c r="H170" s="639"/>
      <c r="I170" s="639"/>
      <c r="J170" s="639"/>
      <c r="K170" s="639"/>
      <c r="L170" s="639"/>
      <c r="M170" s="639"/>
      <c r="N170" s="639"/>
      <c r="O170" s="639"/>
      <c r="P170" s="639"/>
      <c r="Q170" s="639"/>
      <c r="R170" s="639"/>
      <c r="S170" s="639"/>
      <c r="T170" s="639"/>
      <c r="U170" s="639"/>
      <c r="V170" s="639"/>
      <c r="W170" s="639"/>
      <c r="X170" s="639"/>
      <c r="Y170" s="639"/>
      <c r="Z170" s="639"/>
    </row>
    <row r="171" spans="2:26" s="645" customFormat="1" ht="15" customHeight="1">
      <c r="B171" s="636"/>
      <c r="C171" s="636"/>
      <c r="D171" s="639"/>
      <c r="E171" s="639"/>
      <c r="F171" s="639"/>
      <c r="G171" s="639"/>
      <c r="H171" s="639"/>
      <c r="I171" s="639"/>
      <c r="J171" s="639"/>
      <c r="K171" s="639"/>
      <c r="L171" s="639"/>
      <c r="M171" s="639"/>
      <c r="N171" s="639"/>
      <c r="O171" s="639"/>
      <c r="P171" s="639"/>
      <c r="Q171" s="639"/>
      <c r="R171" s="639"/>
      <c r="S171" s="639"/>
      <c r="T171" s="639"/>
      <c r="U171" s="639"/>
      <c r="V171" s="639"/>
      <c r="W171" s="639"/>
      <c r="X171" s="639"/>
      <c r="Y171" s="639"/>
      <c r="Z171" s="639"/>
    </row>
    <row r="172" spans="2:26" s="645" customFormat="1" ht="15" customHeight="1">
      <c r="B172" s="636"/>
      <c r="C172" s="636"/>
      <c r="D172" s="639"/>
      <c r="E172" s="639"/>
      <c r="F172" s="639"/>
      <c r="G172" s="639"/>
      <c r="H172" s="639"/>
      <c r="I172" s="639"/>
      <c r="J172" s="639"/>
      <c r="K172" s="639"/>
      <c r="L172" s="639"/>
      <c r="M172" s="639"/>
      <c r="N172" s="639"/>
      <c r="O172" s="639"/>
      <c r="P172" s="639"/>
      <c r="Q172" s="639"/>
      <c r="R172" s="639"/>
      <c r="S172" s="639"/>
      <c r="T172" s="639"/>
      <c r="U172" s="639"/>
      <c r="V172" s="639"/>
      <c r="W172" s="639"/>
      <c r="X172" s="639"/>
      <c r="Y172" s="639"/>
      <c r="Z172" s="639"/>
    </row>
    <row r="173" spans="2:26" s="645" customFormat="1" ht="15" customHeight="1">
      <c r="B173" s="636"/>
      <c r="C173" s="636"/>
      <c r="D173" s="639"/>
      <c r="E173" s="639"/>
      <c r="F173" s="639"/>
      <c r="G173" s="639"/>
      <c r="H173" s="639"/>
      <c r="I173" s="639"/>
      <c r="J173" s="639"/>
      <c r="K173" s="639"/>
      <c r="L173" s="639"/>
      <c r="M173" s="639"/>
      <c r="N173" s="639"/>
      <c r="O173" s="639"/>
      <c r="P173" s="639"/>
      <c r="Q173" s="639"/>
      <c r="R173" s="639"/>
      <c r="S173" s="639"/>
      <c r="T173" s="639"/>
      <c r="U173" s="639"/>
      <c r="V173" s="639"/>
      <c r="W173" s="639"/>
      <c r="X173" s="639"/>
      <c r="Y173" s="639"/>
      <c r="Z173" s="639"/>
    </row>
    <row r="174" spans="2:26" s="645" customFormat="1" ht="15" customHeight="1">
      <c r="B174" s="636"/>
      <c r="C174" s="636"/>
      <c r="D174" s="639"/>
      <c r="E174" s="639"/>
      <c r="F174" s="639"/>
      <c r="G174" s="639"/>
      <c r="H174" s="639"/>
      <c r="I174" s="639"/>
      <c r="J174" s="639"/>
      <c r="K174" s="639"/>
      <c r="L174" s="639"/>
      <c r="M174" s="639"/>
      <c r="N174" s="639"/>
      <c r="O174" s="639"/>
      <c r="P174" s="639"/>
      <c r="Q174" s="639"/>
      <c r="R174" s="639"/>
      <c r="S174" s="639"/>
      <c r="T174" s="639"/>
      <c r="U174" s="639"/>
      <c r="V174" s="639"/>
      <c r="W174" s="639"/>
      <c r="X174" s="639"/>
      <c r="Y174" s="639"/>
      <c r="Z174" s="639"/>
    </row>
    <row r="175" spans="2:26" s="645" customFormat="1" ht="15" customHeight="1">
      <c r="B175" s="636"/>
      <c r="C175" s="636"/>
      <c r="D175" s="639"/>
      <c r="E175" s="639"/>
      <c r="F175" s="639"/>
      <c r="G175" s="639"/>
      <c r="H175" s="639"/>
      <c r="I175" s="639"/>
      <c r="J175" s="639"/>
      <c r="K175" s="639"/>
      <c r="L175" s="639"/>
      <c r="M175" s="639"/>
      <c r="N175" s="639"/>
      <c r="O175" s="639"/>
      <c r="P175" s="639"/>
      <c r="Q175" s="639"/>
      <c r="R175" s="639"/>
      <c r="S175" s="639"/>
      <c r="T175" s="639"/>
      <c r="U175" s="639"/>
      <c r="V175" s="639"/>
      <c r="W175" s="639"/>
      <c r="X175" s="639"/>
      <c r="Y175" s="639"/>
      <c r="Z175" s="639"/>
    </row>
    <row r="176" spans="2:26" s="645" customFormat="1" ht="15" customHeight="1">
      <c r="B176" s="636"/>
      <c r="C176" s="636"/>
      <c r="D176" s="639"/>
      <c r="E176" s="639"/>
      <c r="F176" s="639"/>
      <c r="G176" s="639"/>
      <c r="H176" s="639"/>
      <c r="I176" s="639"/>
      <c r="J176" s="639"/>
      <c r="K176" s="639"/>
      <c r="L176" s="639"/>
      <c r="M176" s="639"/>
      <c r="N176" s="639"/>
      <c r="O176" s="639"/>
      <c r="P176" s="639"/>
      <c r="Q176" s="639"/>
      <c r="R176" s="639"/>
      <c r="S176" s="639"/>
      <c r="T176" s="639"/>
      <c r="U176" s="639"/>
      <c r="V176" s="639"/>
      <c r="W176" s="639"/>
      <c r="X176" s="639"/>
      <c r="Y176" s="639"/>
      <c r="Z176" s="639"/>
    </row>
    <row r="177" spans="2:26" s="645" customFormat="1" ht="15" customHeight="1">
      <c r="B177" s="636"/>
      <c r="C177" s="636"/>
      <c r="D177" s="639"/>
      <c r="E177" s="639"/>
      <c r="F177" s="639"/>
      <c r="G177" s="639"/>
      <c r="H177" s="639"/>
      <c r="I177" s="639"/>
      <c r="J177" s="639"/>
      <c r="K177" s="639"/>
      <c r="L177" s="639"/>
      <c r="M177" s="639"/>
      <c r="N177" s="639"/>
      <c r="O177" s="639"/>
      <c r="P177" s="639"/>
      <c r="Q177" s="639"/>
      <c r="R177" s="639"/>
      <c r="S177" s="639"/>
      <c r="T177" s="639"/>
      <c r="U177" s="639"/>
      <c r="V177" s="639"/>
      <c r="W177" s="639"/>
      <c r="X177" s="639"/>
      <c r="Y177" s="639"/>
      <c r="Z177" s="639"/>
    </row>
    <row r="178" spans="2:26" s="645" customFormat="1" ht="15" customHeight="1">
      <c r="B178" s="636"/>
      <c r="C178" s="636"/>
      <c r="D178" s="639"/>
      <c r="E178" s="639"/>
      <c r="F178" s="639"/>
      <c r="G178" s="639"/>
      <c r="H178" s="639"/>
      <c r="I178" s="639"/>
      <c r="J178" s="639"/>
      <c r="K178" s="639"/>
      <c r="L178" s="639"/>
      <c r="M178" s="639"/>
      <c r="N178" s="639"/>
      <c r="O178" s="639"/>
      <c r="P178" s="639"/>
      <c r="Q178" s="639"/>
      <c r="R178" s="639"/>
      <c r="S178" s="639"/>
      <c r="T178" s="639"/>
      <c r="U178" s="639"/>
      <c r="V178" s="639"/>
      <c r="W178" s="639"/>
      <c r="X178" s="639"/>
      <c r="Y178" s="639"/>
      <c r="Z178" s="639"/>
    </row>
    <row r="179" spans="2:26" s="645" customFormat="1" ht="15" customHeight="1">
      <c r="B179" s="636"/>
      <c r="C179" s="636"/>
      <c r="D179" s="639"/>
      <c r="E179" s="639"/>
      <c r="F179" s="639"/>
      <c r="G179" s="639"/>
      <c r="H179" s="639"/>
      <c r="I179" s="639"/>
      <c r="J179" s="639"/>
      <c r="K179" s="639"/>
      <c r="L179" s="639"/>
      <c r="M179" s="639"/>
      <c r="N179" s="639"/>
      <c r="O179" s="639"/>
      <c r="P179" s="639"/>
      <c r="Q179" s="639"/>
      <c r="R179" s="639"/>
      <c r="S179" s="639"/>
      <c r="T179" s="639"/>
      <c r="U179" s="639"/>
      <c r="V179" s="639"/>
      <c r="W179" s="639"/>
      <c r="X179" s="639"/>
      <c r="Y179" s="639"/>
      <c r="Z179" s="639"/>
    </row>
    <row r="180" spans="2:26" s="645" customFormat="1" ht="15" customHeight="1">
      <c r="B180" s="636"/>
      <c r="C180" s="636"/>
      <c r="D180" s="639"/>
      <c r="E180" s="639"/>
      <c r="F180" s="639"/>
      <c r="G180" s="639"/>
      <c r="H180" s="639"/>
      <c r="I180" s="639"/>
      <c r="J180" s="639"/>
      <c r="K180" s="639"/>
      <c r="L180" s="639"/>
      <c r="M180" s="639"/>
      <c r="N180" s="639"/>
      <c r="O180" s="639"/>
      <c r="P180" s="639"/>
      <c r="Q180" s="639"/>
      <c r="R180" s="639"/>
      <c r="S180" s="639"/>
      <c r="T180" s="639"/>
      <c r="U180" s="639"/>
      <c r="V180" s="639"/>
      <c r="W180" s="639"/>
      <c r="X180" s="639"/>
      <c r="Y180" s="639"/>
      <c r="Z180" s="639"/>
    </row>
    <row r="181" spans="2:26" s="645" customFormat="1" ht="15" customHeight="1">
      <c r="B181" s="636"/>
      <c r="C181" s="636"/>
      <c r="D181" s="639"/>
      <c r="E181" s="639"/>
      <c r="F181" s="639"/>
      <c r="G181" s="639"/>
      <c r="H181" s="639"/>
      <c r="I181" s="639"/>
      <c r="J181" s="639"/>
      <c r="K181" s="639"/>
      <c r="L181" s="639"/>
      <c r="M181" s="639"/>
      <c r="N181" s="639"/>
      <c r="O181" s="639"/>
      <c r="P181" s="639"/>
      <c r="Q181" s="639"/>
      <c r="R181" s="639"/>
      <c r="S181" s="639"/>
      <c r="T181" s="639"/>
      <c r="U181" s="639"/>
      <c r="V181" s="639"/>
      <c r="W181" s="639"/>
      <c r="X181" s="639"/>
      <c r="Y181" s="639"/>
      <c r="Z181" s="639"/>
    </row>
    <row r="182" spans="2:26" s="645" customFormat="1" ht="15" customHeight="1">
      <c r="B182" s="636"/>
      <c r="C182" s="636"/>
      <c r="D182" s="639"/>
      <c r="E182" s="639"/>
      <c r="F182" s="639"/>
      <c r="G182" s="639"/>
      <c r="H182" s="639"/>
      <c r="I182" s="639"/>
      <c r="J182" s="639"/>
      <c r="K182" s="639"/>
      <c r="L182" s="639"/>
      <c r="M182" s="639"/>
      <c r="N182" s="639"/>
      <c r="O182" s="639"/>
      <c r="P182" s="639"/>
      <c r="Q182" s="639"/>
      <c r="R182" s="639"/>
      <c r="S182" s="639"/>
      <c r="T182" s="639"/>
      <c r="U182" s="639"/>
      <c r="V182" s="639"/>
      <c r="W182" s="639"/>
      <c r="X182" s="639"/>
      <c r="Y182" s="639"/>
      <c r="Z182" s="639"/>
    </row>
    <row r="183" spans="2:26" s="645" customFormat="1" ht="15" customHeight="1">
      <c r="B183" s="636"/>
      <c r="C183" s="636"/>
      <c r="D183" s="639"/>
      <c r="E183" s="639"/>
      <c r="F183" s="639"/>
      <c r="G183" s="639"/>
      <c r="H183" s="639"/>
      <c r="I183" s="639"/>
      <c r="J183" s="639"/>
      <c r="K183" s="639"/>
      <c r="L183" s="639"/>
      <c r="M183" s="639"/>
      <c r="N183" s="639"/>
      <c r="O183" s="639"/>
      <c r="P183" s="639"/>
      <c r="Q183" s="639"/>
      <c r="R183" s="639"/>
      <c r="S183" s="639"/>
      <c r="T183" s="639"/>
      <c r="U183" s="639"/>
      <c r="V183" s="639"/>
      <c r="W183" s="639"/>
      <c r="X183" s="639"/>
      <c r="Y183" s="639"/>
      <c r="Z183" s="639"/>
    </row>
    <row r="184" spans="2:26" s="645" customFormat="1" ht="15" customHeight="1">
      <c r="B184" s="636"/>
      <c r="C184" s="636"/>
      <c r="D184" s="639"/>
      <c r="E184" s="639"/>
      <c r="F184" s="639"/>
      <c r="G184" s="639"/>
      <c r="H184" s="639"/>
      <c r="I184" s="639"/>
      <c r="J184" s="639"/>
      <c r="K184" s="639"/>
      <c r="L184" s="639"/>
      <c r="M184" s="639"/>
      <c r="N184" s="639"/>
      <c r="O184" s="639"/>
      <c r="P184" s="639"/>
      <c r="Q184" s="639"/>
      <c r="R184" s="639"/>
      <c r="S184" s="639"/>
      <c r="T184" s="639"/>
      <c r="U184" s="639"/>
      <c r="V184" s="639"/>
      <c r="W184" s="639"/>
      <c r="X184" s="639"/>
      <c r="Y184" s="639"/>
      <c r="Z184" s="639"/>
    </row>
    <row r="185" spans="2:26" s="645" customFormat="1" ht="15" customHeight="1">
      <c r="B185" s="636"/>
      <c r="C185" s="636"/>
      <c r="D185" s="639"/>
      <c r="E185" s="639"/>
      <c r="F185" s="639"/>
      <c r="G185" s="639"/>
      <c r="H185" s="639"/>
      <c r="I185" s="639"/>
      <c r="J185" s="639"/>
      <c r="K185" s="639"/>
      <c r="L185" s="639"/>
      <c r="M185" s="639"/>
      <c r="N185" s="639"/>
      <c r="O185" s="639"/>
      <c r="P185" s="639"/>
      <c r="Q185" s="639"/>
      <c r="R185" s="639"/>
      <c r="S185" s="639"/>
      <c r="T185" s="639"/>
      <c r="U185" s="639"/>
      <c r="V185" s="639"/>
      <c r="W185" s="639"/>
      <c r="X185" s="639"/>
      <c r="Y185" s="639"/>
      <c r="Z185" s="639"/>
    </row>
    <row r="186" spans="2:26" s="645" customFormat="1" ht="15" customHeight="1">
      <c r="B186" s="636"/>
      <c r="C186" s="636"/>
      <c r="D186" s="639"/>
      <c r="E186" s="639"/>
      <c r="F186" s="639"/>
      <c r="G186" s="639"/>
      <c r="H186" s="639"/>
      <c r="I186" s="639"/>
      <c r="J186" s="639"/>
      <c r="K186" s="639"/>
      <c r="L186" s="639"/>
      <c r="M186" s="639"/>
      <c r="N186" s="639"/>
      <c r="O186" s="639"/>
      <c r="P186" s="639"/>
      <c r="Q186" s="639"/>
      <c r="R186" s="639"/>
      <c r="S186" s="639"/>
      <c r="T186" s="639"/>
      <c r="U186" s="639"/>
      <c r="V186" s="639"/>
      <c r="W186" s="639"/>
      <c r="X186" s="639"/>
      <c r="Y186" s="639"/>
      <c r="Z186" s="639"/>
    </row>
    <row r="187" spans="2:26" s="645" customFormat="1" ht="15" customHeight="1">
      <c r="B187" s="636"/>
      <c r="C187" s="636"/>
      <c r="D187" s="639"/>
      <c r="E187" s="639"/>
      <c r="F187" s="639"/>
      <c r="G187" s="639"/>
      <c r="H187" s="639"/>
      <c r="I187" s="639"/>
      <c r="J187" s="639"/>
      <c r="K187" s="639"/>
      <c r="L187" s="639"/>
      <c r="M187" s="639"/>
      <c r="N187" s="639"/>
      <c r="O187" s="639"/>
      <c r="P187" s="639"/>
      <c r="Q187" s="639"/>
      <c r="R187" s="639"/>
      <c r="S187" s="639"/>
      <c r="T187" s="639"/>
      <c r="U187" s="639"/>
      <c r="V187" s="639"/>
      <c r="W187" s="639"/>
      <c r="X187" s="639"/>
      <c r="Y187" s="639"/>
      <c r="Z187" s="639"/>
    </row>
    <row r="188" spans="2:26" s="645" customFormat="1" ht="15" customHeight="1">
      <c r="B188" s="636"/>
      <c r="C188" s="636"/>
      <c r="D188" s="639"/>
      <c r="E188" s="639"/>
      <c r="F188" s="639"/>
      <c r="G188" s="639"/>
      <c r="H188" s="639"/>
      <c r="I188" s="639"/>
      <c r="J188" s="639"/>
      <c r="K188" s="639"/>
      <c r="L188" s="639"/>
      <c r="M188" s="639"/>
      <c r="N188" s="639"/>
      <c r="O188" s="639"/>
      <c r="P188" s="639"/>
      <c r="Q188" s="639"/>
      <c r="R188" s="639"/>
      <c r="S188" s="639"/>
      <c r="T188" s="639"/>
      <c r="U188" s="639"/>
      <c r="V188" s="639"/>
      <c r="W188" s="639"/>
      <c r="X188" s="639"/>
      <c r="Y188" s="639"/>
      <c r="Z188" s="639"/>
    </row>
    <row r="189" spans="2:26" s="645" customFormat="1" ht="15" customHeight="1">
      <c r="B189" s="636"/>
      <c r="C189" s="636"/>
      <c r="D189" s="639"/>
      <c r="E189" s="639"/>
      <c r="F189" s="639"/>
      <c r="G189" s="639"/>
      <c r="H189" s="639"/>
      <c r="I189" s="639"/>
      <c r="J189" s="639"/>
      <c r="K189" s="639"/>
      <c r="L189" s="639"/>
      <c r="M189" s="639"/>
      <c r="N189" s="639"/>
      <c r="O189" s="639"/>
      <c r="P189" s="639"/>
      <c r="Q189" s="639"/>
      <c r="R189" s="639"/>
      <c r="S189" s="639"/>
      <c r="T189" s="639"/>
      <c r="U189" s="639"/>
      <c r="V189" s="639"/>
      <c r="W189" s="639"/>
      <c r="X189" s="639"/>
      <c r="Y189" s="639"/>
      <c r="Z189" s="639"/>
    </row>
    <row r="190" spans="2:26" s="645" customFormat="1" ht="15" customHeight="1">
      <c r="B190" s="636"/>
      <c r="C190" s="636"/>
      <c r="D190" s="639"/>
      <c r="E190" s="639"/>
      <c r="F190" s="639"/>
      <c r="G190" s="639"/>
      <c r="H190" s="639"/>
      <c r="I190" s="639"/>
      <c r="J190" s="639"/>
      <c r="K190" s="639"/>
      <c r="L190" s="639"/>
      <c r="M190" s="639"/>
      <c r="N190" s="639"/>
      <c r="O190" s="639"/>
      <c r="P190" s="639"/>
      <c r="Q190" s="639"/>
      <c r="R190" s="639"/>
      <c r="S190" s="639"/>
      <c r="T190" s="639"/>
      <c r="U190" s="639"/>
      <c r="V190" s="639"/>
      <c r="W190" s="639"/>
      <c r="X190" s="639"/>
      <c r="Y190" s="639"/>
      <c r="Z190" s="639"/>
    </row>
    <row r="191" spans="2:26" s="645" customFormat="1" ht="15" customHeight="1">
      <c r="B191" s="636"/>
      <c r="C191" s="636"/>
      <c r="D191" s="639"/>
      <c r="E191" s="639"/>
      <c r="F191" s="639"/>
      <c r="G191" s="639"/>
      <c r="H191" s="639"/>
      <c r="I191" s="639"/>
      <c r="J191" s="639"/>
      <c r="K191" s="639"/>
      <c r="L191" s="639"/>
      <c r="M191" s="639"/>
      <c r="N191" s="639"/>
      <c r="O191" s="639"/>
      <c r="P191" s="639"/>
      <c r="Q191" s="639"/>
      <c r="R191" s="639"/>
      <c r="S191" s="639"/>
      <c r="T191" s="639"/>
      <c r="U191" s="639"/>
      <c r="V191" s="639"/>
      <c r="W191" s="639"/>
      <c r="X191" s="639"/>
      <c r="Y191" s="639"/>
      <c r="Z191" s="639"/>
    </row>
    <row r="192" spans="2:26" s="645" customFormat="1" ht="15" customHeight="1">
      <c r="B192" s="636"/>
      <c r="C192" s="636"/>
      <c r="D192" s="639"/>
      <c r="E192" s="639"/>
      <c r="F192" s="639"/>
      <c r="G192" s="639"/>
      <c r="H192" s="639"/>
      <c r="I192" s="639"/>
      <c r="J192" s="639"/>
      <c r="K192" s="639"/>
      <c r="L192" s="639"/>
      <c r="M192" s="639"/>
      <c r="N192" s="639"/>
      <c r="O192" s="639"/>
      <c r="P192" s="639"/>
      <c r="Q192" s="639"/>
      <c r="R192" s="639"/>
      <c r="S192" s="639"/>
      <c r="T192" s="639"/>
      <c r="U192" s="639"/>
      <c r="V192" s="639"/>
      <c r="W192" s="639"/>
      <c r="X192" s="639"/>
      <c r="Y192" s="639"/>
      <c r="Z192" s="639"/>
    </row>
    <row r="193" spans="2:26" s="645" customFormat="1" ht="15" customHeight="1">
      <c r="B193" s="636"/>
      <c r="C193" s="636"/>
      <c r="D193" s="639"/>
      <c r="E193" s="639"/>
      <c r="F193" s="639"/>
      <c r="G193" s="639"/>
      <c r="H193" s="639"/>
      <c r="I193" s="639"/>
      <c r="J193" s="639"/>
      <c r="K193" s="639"/>
      <c r="L193" s="639"/>
      <c r="M193" s="639"/>
      <c r="N193" s="639"/>
      <c r="O193" s="639"/>
      <c r="P193" s="639"/>
      <c r="Q193" s="639"/>
      <c r="R193" s="639"/>
      <c r="S193" s="639"/>
      <c r="T193" s="639"/>
      <c r="U193" s="639"/>
      <c r="V193" s="639"/>
      <c r="W193" s="639"/>
      <c r="X193" s="639"/>
      <c r="Y193" s="639"/>
      <c r="Z193" s="639"/>
    </row>
    <row r="194" spans="2:26" s="645" customFormat="1" ht="15" customHeight="1">
      <c r="B194" s="636"/>
      <c r="C194" s="636"/>
      <c r="D194" s="639"/>
      <c r="E194" s="639"/>
      <c r="F194" s="639"/>
      <c r="G194" s="639"/>
      <c r="H194" s="639"/>
      <c r="I194" s="639"/>
      <c r="J194" s="639"/>
      <c r="K194" s="639"/>
      <c r="L194" s="639"/>
      <c r="M194" s="639"/>
      <c r="N194" s="639"/>
      <c r="O194" s="639"/>
      <c r="P194" s="639"/>
      <c r="Q194" s="639"/>
      <c r="R194" s="639"/>
      <c r="S194" s="639"/>
      <c r="T194" s="639"/>
      <c r="U194" s="639"/>
      <c r="V194" s="639"/>
      <c r="W194" s="639"/>
      <c r="X194" s="639"/>
      <c r="Y194" s="639"/>
      <c r="Z194" s="639"/>
    </row>
    <row r="195" spans="2:26" s="645" customFormat="1" ht="15" customHeight="1">
      <c r="B195" s="636"/>
      <c r="C195" s="636"/>
      <c r="D195" s="639"/>
      <c r="E195" s="639"/>
      <c r="F195" s="639"/>
      <c r="G195" s="639"/>
      <c r="H195" s="639"/>
      <c r="I195" s="639"/>
      <c r="J195" s="639"/>
      <c r="K195" s="639"/>
      <c r="L195" s="639"/>
      <c r="M195" s="639"/>
      <c r="N195" s="639"/>
      <c r="O195" s="639"/>
      <c r="P195" s="639"/>
      <c r="Q195" s="639"/>
      <c r="R195" s="639"/>
      <c r="S195" s="639"/>
      <c r="T195" s="639"/>
      <c r="U195" s="639"/>
      <c r="V195" s="639"/>
      <c r="W195" s="639"/>
      <c r="X195" s="639"/>
      <c r="Y195" s="639"/>
      <c r="Z195" s="639"/>
    </row>
    <row r="196" spans="2:26" s="645" customFormat="1" ht="15" customHeight="1">
      <c r="B196" s="636"/>
      <c r="C196" s="636"/>
      <c r="D196" s="639"/>
      <c r="E196" s="639"/>
      <c r="F196" s="639"/>
      <c r="G196" s="639"/>
      <c r="H196" s="639"/>
      <c r="I196" s="639"/>
      <c r="J196" s="639"/>
      <c r="K196" s="639"/>
      <c r="L196" s="639"/>
      <c r="M196" s="639"/>
      <c r="N196" s="639"/>
      <c r="O196" s="639"/>
      <c r="P196" s="639"/>
      <c r="Q196" s="639"/>
      <c r="R196" s="639"/>
      <c r="S196" s="639"/>
      <c r="T196" s="639"/>
      <c r="U196" s="639"/>
      <c r="V196" s="639"/>
      <c r="W196" s="639"/>
      <c r="X196" s="639"/>
      <c r="Y196" s="639"/>
      <c r="Z196" s="639"/>
    </row>
    <row r="197" spans="2:26" s="645" customFormat="1" ht="15" customHeight="1">
      <c r="B197" s="636"/>
      <c r="C197" s="636"/>
      <c r="D197" s="639"/>
      <c r="E197" s="639"/>
      <c r="F197" s="639"/>
      <c r="G197" s="639"/>
      <c r="H197" s="639"/>
      <c r="I197" s="639"/>
      <c r="J197" s="639"/>
      <c r="K197" s="639"/>
      <c r="L197" s="639"/>
      <c r="M197" s="639"/>
      <c r="N197" s="639"/>
      <c r="O197" s="639"/>
      <c r="P197" s="639"/>
      <c r="Q197" s="639"/>
      <c r="R197" s="639"/>
      <c r="S197" s="639"/>
      <c r="T197" s="639"/>
      <c r="U197" s="639"/>
      <c r="V197" s="639"/>
      <c r="W197" s="639"/>
      <c r="X197" s="639"/>
      <c r="Y197" s="639"/>
      <c r="Z197" s="639"/>
    </row>
    <row r="198" spans="2:26" s="645" customFormat="1" ht="15" customHeight="1">
      <c r="B198" s="636"/>
      <c r="C198" s="636"/>
      <c r="D198" s="639"/>
      <c r="E198" s="639"/>
      <c r="F198" s="639"/>
      <c r="G198" s="639"/>
      <c r="H198" s="639"/>
      <c r="I198" s="639"/>
      <c r="J198" s="639"/>
      <c r="K198" s="639"/>
      <c r="L198" s="639"/>
      <c r="M198" s="639"/>
      <c r="N198" s="639"/>
      <c r="O198" s="639"/>
      <c r="P198" s="639"/>
      <c r="Q198" s="639"/>
      <c r="R198" s="639"/>
      <c r="S198" s="639"/>
      <c r="T198" s="639"/>
      <c r="U198" s="639"/>
      <c r="V198" s="639"/>
      <c r="W198" s="639"/>
      <c r="X198" s="639"/>
      <c r="Y198" s="639"/>
      <c r="Z198" s="639"/>
    </row>
    <row r="199" spans="2:26" s="645" customFormat="1" ht="15" customHeight="1">
      <c r="B199" s="636"/>
      <c r="C199" s="636"/>
      <c r="D199" s="639"/>
      <c r="E199" s="639"/>
      <c r="F199" s="639"/>
      <c r="G199" s="639"/>
      <c r="H199" s="639"/>
      <c r="I199" s="639"/>
      <c r="J199" s="639"/>
      <c r="K199" s="639"/>
      <c r="L199" s="639"/>
      <c r="M199" s="639"/>
      <c r="N199" s="639"/>
      <c r="O199" s="639"/>
      <c r="P199" s="639"/>
      <c r="Q199" s="639"/>
      <c r="R199" s="639"/>
      <c r="S199" s="639"/>
      <c r="T199" s="639"/>
      <c r="U199" s="639"/>
      <c r="V199" s="639"/>
      <c r="W199" s="639"/>
      <c r="X199" s="639"/>
      <c r="Y199" s="639"/>
      <c r="Z199" s="639"/>
    </row>
    <row r="200" spans="2:26" s="645" customFormat="1" ht="15" customHeight="1">
      <c r="B200" s="636"/>
      <c r="C200" s="636"/>
      <c r="D200" s="639"/>
      <c r="E200" s="639"/>
      <c r="F200" s="639"/>
      <c r="G200" s="639"/>
      <c r="H200" s="639"/>
      <c r="I200" s="639"/>
      <c r="J200" s="639"/>
      <c r="K200" s="639"/>
      <c r="L200" s="639"/>
      <c r="M200" s="639"/>
      <c r="N200" s="639"/>
      <c r="O200" s="639"/>
      <c r="P200" s="639"/>
      <c r="Q200" s="639"/>
      <c r="R200" s="639"/>
      <c r="S200" s="639"/>
      <c r="T200" s="639"/>
      <c r="U200" s="639"/>
      <c r="V200" s="639"/>
      <c r="W200" s="639"/>
      <c r="X200" s="639"/>
      <c r="Y200" s="639"/>
      <c r="Z200" s="639"/>
    </row>
    <row r="201" spans="2:26" s="645" customFormat="1" ht="15" customHeight="1">
      <c r="B201" s="636"/>
      <c r="C201" s="636"/>
      <c r="D201" s="639"/>
      <c r="E201" s="639"/>
      <c r="F201" s="639"/>
      <c r="G201" s="639"/>
      <c r="H201" s="639"/>
      <c r="I201" s="639"/>
      <c r="J201" s="639"/>
      <c r="K201" s="639"/>
      <c r="L201" s="639"/>
      <c r="M201" s="639"/>
      <c r="N201" s="639"/>
      <c r="O201" s="639"/>
      <c r="P201" s="639"/>
      <c r="Q201" s="639"/>
      <c r="R201" s="639"/>
      <c r="S201" s="639"/>
      <c r="T201" s="639"/>
      <c r="U201" s="639"/>
      <c r="V201" s="639"/>
      <c r="W201" s="639"/>
      <c r="X201" s="639"/>
      <c r="Y201" s="639"/>
      <c r="Z201" s="639"/>
    </row>
    <row r="202" spans="2:26" s="645" customFormat="1" ht="15" customHeight="1">
      <c r="B202" s="636"/>
      <c r="C202" s="636"/>
      <c r="D202" s="639"/>
      <c r="E202" s="639"/>
      <c r="F202" s="639"/>
      <c r="G202" s="639"/>
      <c r="H202" s="639"/>
      <c r="I202" s="639"/>
      <c r="J202" s="639"/>
      <c r="K202" s="639"/>
      <c r="L202" s="639"/>
      <c r="M202" s="639"/>
      <c r="N202" s="639"/>
      <c r="O202" s="639"/>
      <c r="P202" s="639"/>
      <c r="Q202" s="639"/>
      <c r="R202" s="639"/>
      <c r="S202" s="639"/>
      <c r="T202" s="639"/>
      <c r="U202" s="639"/>
      <c r="V202" s="639"/>
      <c r="W202" s="639"/>
      <c r="X202" s="639"/>
      <c r="Y202" s="639"/>
      <c r="Z202" s="639"/>
    </row>
    <row r="203" spans="2:26" s="645" customFormat="1" ht="15" customHeight="1">
      <c r="B203" s="636"/>
      <c r="C203" s="636"/>
      <c r="D203" s="639"/>
      <c r="E203" s="639"/>
      <c r="F203" s="639"/>
      <c r="G203" s="639"/>
      <c r="H203" s="639"/>
      <c r="I203" s="639"/>
      <c r="J203" s="639"/>
      <c r="K203" s="639"/>
      <c r="L203" s="639"/>
      <c r="M203" s="639"/>
      <c r="N203" s="639"/>
      <c r="O203" s="639"/>
      <c r="P203" s="639"/>
      <c r="Q203" s="639"/>
      <c r="R203" s="639"/>
      <c r="S203" s="639"/>
      <c r="T203" s="639"/>
      <c r="U203" s="639"/>
      <c r="V203" s="639"/>
      <c r="W203" s="639"/>
      <c r="X203" s="639"/>
      <c r="Y203" s="639"/>
      <c r="Z203" s="639"/>
    </row>
    <row r="204" spans="2:26" s="645" customFormat="1" ht="15" customHeight="1">
      <c r="B204" s="636"/>
      <c r="C204" s="636"/>
      <c r="D204" s="639"/>
      <c r="E204" s="639"/>
      <c r="F204" s="639"/>
      <c r="G204" s="639"/>
      <c r="H204" s="639"/>
      <c r="I204" s="639"/>
      <c r="J204" s="639"/>
      <c r="K204" s="639"/>
      <c r="L204" s="639"/>
      <c r="M204" s="639"/>
      <c r="N204" s="639"/>
      <c r="O204" s="639"/>
      <c r="P204" s="639"/>
      <c r="Q204" s="639"/>
      <c r="R204" s="639"/>
      <c r="S204" s="639"/>
      <c r="T204" s="639"/>
      <c r="U204" s="639"/>
      <c r="V204" s="639"/>
      <c r="W204" s="639"/>
      <c r="X204" s="639"/>
      <c r="Y204" s="639"/>
      <c r="Z204" s="639"/>
    </row>
    <row r="205" spans="2:26" s="645" customFormat="1" ht="15" customHeight="1">
      <c r="B205" s="636"/>
      <c r="C205" s="636"/>
      <c r="D205" s="639"/>
      <c r="E205" s="639"/>
      <c r="F205" s="639"/>
      <c r="G205" s="639"/>
      <c r="H205" s="639"/>
      <c r="I205" s="639"/>
      <c r="J205" s="639"/>
      <c r="K205" s="639"/>
      <c r="L205" s="639"/>
      <c r="M205" s="639"/>
      <c r="N205" s="639"/>
      <c r="O205" s="639"/>
      <c r="P205" s="639"/>
      <c r="Q205" s="639"/>
      <c r="R205" s="639"/>
      <c r="S205" s="639"/>
      <c r="T205" s="639"/>
      <c r="U205" s="639"/>
      <c r="V205" s="639"/>
      <c r="W205" s="639"/>
      <c r="X205" s="639"/>
      <c r="Y205" s="639"/>
      <c r="Z205" s="639"/>
    </row>
    <row r="206" spans="2:26" s="645" customFormat="1" ht="15" customHeight="1">
      <c r="B206" s="636"/>
      <c r="C206" s="636"/>
      <c r="D206" s="639"/>
      <c r="E206" s="639"/>
      <c r="F206" s="639"/>
      <c r="G206" s="639"/>
      <c r="H206" s="639"/>
      <c r="I206" s="639"/>
      <c r="J206" s="639"/>
      <c r="K206" s="639"/>
      <c r="L206" s="639"/>
      <c r="M206" s="639"/>
      <c r="N206" s="639"/>
      <c r="O206" s="639"/>
      <c r="P206" s="639"/>
      <c r="Q206" s="639"/>
      <c r="R206" s="639"/>
      <c r="S206" s="639"/>
      <c r="T206" s="639"/>
      <c r="U206" s="639"/>
      <c r="V206" s="639"/>
      <c r="W206" s="639"/>
      <c r="X206" s="639"/>
      <c r="Y206" s="639"/>
      <c r="Z206" s="639"/>
    </row>
    <row r="207" spans="2:26" s="645" customFormat="1" ht="15" customHeight="1">
      <c r="B207" s="636"/>
      <c r="C207" s="636"/>
      <c r="D207" s="639"/>
      <c r="E207" s="639"/>
      <c r="F207" s="639"/>
      <c r="G207" s="639"/>
      <c r="H207" s="639"/>
      <c r="I207" s="639"/>
      <c r="J207" s="639"/>
      <c r="K207" s="639"/>
      <c r="L207" s="639"/>
      <c r="M207" s="639"/>
      <c r="N207" s="639"/>
      <c r="O207" s="639"/>
      <c r="P207" s="639"/>
      <c r="Q207" s="639"/>
      <c r="R207" s="639"/>
      <c r="S207" s="639"/>
      <c r="T207" s="639"/>
      <c r="U207" s="639"/>
      <c r="V207" s="639"/>
      <c r="W207" s="639"/>
      <c r="X207" s="639"/>
      <c r="Y207" s="639"/>
      <c r="Z207" s="639"/>
    </row>
    <row r="208" spans="2:26" s="645" customFormat="1" ht="15" customHeight="1">
      <c r="B208" s="636"/>
      <c r="C208" s="636"/>
      <c r="D208" s="639"/>
      <c r="E208" s="639"/>
      <c r="F208" s="639"/>
      <c r="G208" s="639"/>
      <c r="H208" s="639"/>
      <c r="I208" s="639"/>
      <c r="J208" s="639"/>
      <c r="K208" s="639"/>
      <c r="L208" s="639"/>
      <c r="M208" s="639"/>
      <c r="N208" s="639"/>
      <c r="O208" s="639"/>
      <c r="P208" s="639"/>
      <c r="Q208" s="639"/>
      <c r="R208" s="639"/>
      <c r="S208" s="639"/>
      <c r="T208" s="639"/>
      <c r="U208" s="639"/>
      <c r="V208" s="639"/>
      <c r="W208" s="639"/>
      <c r="X208" s="639"/>
      <c r="Y208" s="639"/>
      <c r="Z208" s="639"/>
    </row>
    <row r="209" spans="2:26" s="645" customFormat="1" ht="15" customHeight="1">
      <c r="B209" s="636"/>
      <c r="C209" s="636"/>
      <c r="D209" s="639"/>
      <c r="E209" s="639"/>
      <c r="F209" s="639"/>
      <c r="G209" s="639"/>
      <c r="H209" s="639"/>
      <c r="I209" s="639"/>
      <c r="J209" s="639"/>
      <c r="K209" s="639"/>
      <c r="L209" s="639"/>
      <c r="M209" s="639"/>
      <c r="N209" s="639"/>
      <c r="O209" s="639"/>
      <c r="P209" s="639"/>
      <c r="Q209" s="639"/>
      <c r="R209" s="639"/>
      <c r="S209" s="639"/>
      <c r="T209" s="639"/>
      <c r="U209" s="639"/>
      <c r="V209" s="639"/>
      <c r="W209" s="639"/>
      <c r="X209" s="639"/>
      <c r="Y209" s="639"/>
      <c r="Z209" s="639"/>
    </row>
    <row r="210" spans="2:26" s="645" customFormat="1" ht="15" customHeight="1">
      <c r="B210" s="636"/>
      <c r="C210" s="636"/>
      <c r="D210" s="639"/>
      <c r="E210" s="639"/>
      <c r="F210" s="639"/>
      <c r="G210" s="639"/>
      <c r="H210" s="639"/>
      <c r="I210" s="639"/>
      <c r="J210" s="639"/>
      <c r="K210" s="639"/>
      <c r="L210" s="639"/>
      <c r="M210" s="639"/>
      <c r="N210" s="639"/>
      <c r="O210" s="639"/>
      <c r="P210" s="639"/>
      <c r="Q210" s="639"/>
      <c r="R210" s="639"/>
      <c r="S210" s="639"/>
      <c r="T210" s="639"/>
      <c r="U210" s="639"/>
      <c r="V210" s="639"/>
      <c r="W210" s="639"/>
      <c r="X210" s="639"/>
      <c r="Y210" s="639"/>
      <c r="Z210" s="639"/>
    </row>
    <row r="211" spans="2:26" s="645" customFormat="1" ht="15" customHeight="1">
      <c r="B211" s="636"/>
      <c r="C211" s="636"/>
      <c r="D211" s="639"/>
      <c r="E211" s="639"/>
      <c r="F211" s="639"/>
      <c r="G211" s="639"/>
      <c r="H211" s="639"/>
      <c r="I211" s="639"/>
      <c r="J211" s="639"/>
      <c r="K211" s="639"/>
      <c r="L211" s="639"/>
      <c r="M211" s="639"/>
      <c r="N211" s="639"/>
      <c r="O211" s="639"/>
      <c r="P211" s="639"/>
      <c r="Q211" s="639"/>
      <c r="R211" s="639"/>
      <c r="S211" s="639"/>
      <c r="T211" s="639"/>
      <c r="U211" s="639"/>
      <c r="V211" s="639"/>
      <c r="W211" s="639"/>
      <c r="X211" s="639"/>
      <c r="Y211" s="639"/>
      <c r="Z211" s="639"/>
    </row>
    <row r="212" spans="2:26" s="645" customFormat="1" ht="15" customHeight="1">
      <c r="B212" s="636"/>
      <c r="C212" s="636"/>
      <c r="D212" s="639"/>
      <c r="E212" s="639"/>
      <c r="F212" s="639"/>
      <c r="G212" s="639"/>
      <c r="H212" s="639"/>
      <c r="I212" s="639"/>
      <c r="J212" s="639"/>
      <c r="K212" s="639"/>
      <c r="L212" s="639"/>
      <c r="M212" s="639"/>
      <c r="N212" s="639"/>
      <c r="O212" s="639"/>
      <c r="P212" s="639"/>
      <c r="Q212" s="639"/>
      <c r="R212" s="639"/>
      <c r="S212" s="639"/>
      <c r="T212" s="639"/>
      <c r="U212" s="639"/>
      <c r="V212" s="639"/>
      <c r="W212" s="639"/>
      <c r="X212" s="639"/>
      <c r="Y212" s="639"/>
      <c r="Z212" s="639"/>
    </row>
    <row r="213" spans="2:26" s="645" customFormat="1" ht="15" customHeight="1">
      <c r="B213" s="636"/>
      <c r="C213" s="636"/>
      <c r="D213" s="639"/>
      <c r="E213" s="639"/>
      <c r="F213" s="639"/>
      <c r="G213" s="639"/>
      <c r="H213" s="639"/>
      <c r="I213" s="639"/>
      <c r="J213" s="639"/>
      <c r="K213" s="639"/>
      <c r="L213" s="639"/>
      <c r="M213" s="639"/>
      <c r="N213" s="639"/>
      <c r="O213" s="639"/>
      <c r="P213" s="639"/>
      <c r="Q213" s="639"/>
      <c r="R213" s="639"/>
      <c r="S213" s="639"/>
      <c r="T213" s="639"/>
      <c r="U213" s="639"/>
      <c r="V213" s="639"/>
      <c r="W213" s="639"/>
      <c r="X213" s="639"/>
      <c r="Y213" s="639"/>
      <c r="Z213" s="639"/>
    </row>
    <row r="214" spans="2:26" s="645" customFormat="1" ht="15" customHeight="1">
      <c r="B214" s="636"/>
      <c r="C214" s="636"/>
      <c r="D214" s="639"/>
      <c r="E214" s="639"/>
      <c r="F214" s="639"/>
      <c r="G214" s="639"/>
      <c r="H214" s="639"/>
      <c r="I214" s="639"/>
      <c r="J214" s="639"/>
      <c r="K214" s="639"/>
      <c r="L214" s="639"/>
      <c r="M214" s="639"/>
      <c r="N214" s="639"/>
      <c r="O214" s="639"/>
      <c r="P214" s="639"/>
      <c r="Q214" s="639"/>
      <c r="R214" s="639"/>
      <c r="S214" s="639"/>
      <c r="T214" s="639"/>
      <c r="U214" s="639"/>
      <c r="V214" s="639"/>
      <c r="W214" s="639"/>
      <c r="X214" s="639"/>
      <c r="Y214" s="639"/>
      <c r="Z214" s="639"/>
    </row>
    <row r="215" spans="2:26" s="645" customFormat="1" ht="15" customHeight="1">
      <c r="B215" s="636"/>
      <c r="C215" s="636"/>
      <c r="D215" s="639"/>
      <c r="E215" s="639"/>
      <c r="F215" s="639"/>
      <c r="G215" s="639"/>
      <c r="H215" s="639"/>
      <c r="I215" s="639"/>
      <c r="J215" s="639"/>
      <c r="K215" s="639"/>
      <c r="L215" s="639"/>
      <c r="M215" s="639"/>
      <c r="N215" s="639"/>
      <c r="O215" s="639"/>
      <c r="P215" s="639"/>
      <c r="Q215" s="639"/>
      <c r="R215" s="639"/>
      <c r="S215" s="639"/>
      <c r="T215" s="639"/>
      <c r="U215" s="639"/>
      <c r="V215" s="639"/>
      <c r="W215" s="639"/>
      <c r="X215" s="639"/>
      <c r="Y215" s="639"/>
      <c r="Z215" s="639"/>
    </row>
    <row r="216" spans="2:26" s="645" customFormat="1" ht="15" customHeight="1">
      <c r="B216" s="636"/>
      <c r="C216" s="636"/>
      <c r="D216" s="639"/>
      <c r="E216" s="639"/>
      <c r="F216" s="639"/>
      <c r="G216" s="639"/>
      <c r="H216" s="639"/>
      <c r="I216" s="639"/>
      <c r="J216" s="639"/>
      <c r="K216" s="639"/>
      <c r="L216" s="639"/>
      <c r="M216" s="639"/>
      <c r="N216" s="639"/>
      <c r="O216" s="639"/>
      <c r="P216" s="639"/>
      <c r="Q216" s="639"/>
      <c r="R216" s="639"/>
      <c r="S216" s="639"/>
      <c r="T216" s="639"/>
      <c r="U216" s="639"/>
      <c r="V216" s="639"/>
      <c r="W216" s="639"/>
      <c r="X216" s="639"/>
      <c r="Y216" s="639"/>
      <c r="Z216" s="639"/>
    </row>
    <row r="217" spans="2:26" s="645" customFormat="1" ht="15" customHeight="1">
      <c r="B217" s="636"/>
      <c r="C217" s="636"/>
      <c r="D217" s="639"/>
      <c r="E217" s="639"/>
      <c r="F217" s="639"/>
      <c r="G217" s="639"/>
      <c r="H217" s="639"/>
      <c r="I217" s="639"/>
      <c r="J217" s="639"/>
      <c r="K217" s="639"/>
      <c r="L217" s="639"/>
      <c r="M217" s="639"/>
      <c r="N217" s="639"/>
      <c r="O217" s="639"/>
      <c r="P217" s="639"/>
      <c r="Q217" s="639"/>
      <c r="R217" s="639"/>
      <c r="S217" s="639"/>
      <c r="T217" s="639"/>
      <c r="U217" s="639"/>
      <c r="V217" s="639"/>
      <c r="W217" s="639"/>
      <c r="X217" s="639"/>
      <c r="Y217" s="639"/>
      <c r="Z217" s="639"/>
    </row>
    <row r="218" spans="2:26" s="645" customFormat="1" ht="15" customHeight="1">
      <c r="B218" s="636"/>
      <c r="C218" s="636"/>
      <c r="D218" s="639"/>
      <c r="E218" s="639"/>
      <c r="F218" s="639"/>
      <c r="G218" s="639"/>
      <c r="H218" s="639"/>
      <c r="I218" s="639"/>
      <c r="J218" s="639"/>
      <c r="K218" s="639"/>
      <c r="L218" s="639"/>
      <c r="M218" s="639"/>
      <c r="N218" s="639"/>
      <c r="O218" s="639"/>
      <c r="P218" s="639"/>
      <c r="Q218" s="639"/>
      <c r="R218" s="639"/>
      <c r="S218" s="639"/>
      <c r="T218" s="639"/>
      <c r="U218" s="639"/>
      <c r="V218" s="639"/>
      <c r="W218" s="639"/>
      <c r="X218" s="639"/>
      <c r="Y218" s="639"/>
      <c r="Z218" s="639"/>
    </row>
    <row r="219" spans="2:26" s="645" customFormat="1" ht="15" customHeight="1">
      <c r="B219" s="636"/>
      <c r="C219" s="636"/>
      <c r="D219" s="639"/>
      <c r="E219" s="639"/>
      <c r="F219" s="639"/>
      <c r="G219" s="639"/>
      <c r="H219" s="639"/>
      <c r="I219" s="639"/>
      <c r="J219" s="639"/>
      <c r="K219" s="639"/>
      <c r="L219" s="639"/>
      <c r="M219" s="639"/>
      <c r="N219" s="639"/>
      <c r="O219" s="639"/>
      <c r="P219" s="639"/>
      <c r="Q219" s="639"/>
      <c r="R219" s="639"/>
      <c r="S219" s="639"/>
      <c r="T219" s="639"/>
      <c r="U219" s="639"/>
      <c r="V219" s="639"/>
      <c r="W219" s="639"/>
      <c r="X219" s="639"/>
      <c r="Y219" s="639"/>
      <c r="Z219" s="639"/>
    </row>
    <row r="220" spans="2:26" s="645" customFormat="1" ht="15" customHeight="1">
      <c r="B220" s="636"/>
      <c r="C220" s="636"/>
      <c r="D220" s="639"/>
      <c r="E220" s="639"/>
      <c r="F220" s="639"/>
      <c r="G220" s="639"/>
      <c r="H220" s="639"/>
      <c r="I220" s="639"/>
      <c r="J220" s="639"/>
      <c r="K220" s="639"/>
      <c r="L220" s="639"/>
      <c r="M220" s="639"/>
      <c r="N220" s="639"/>
      <c r="O220" s="639"/>
      <c r="P220" s="639"/>
      <c r="Q220" s="639"/>
      <c r="R220" s="639"/>
      <c r="S220" s="639"/>
      <c r="T220" s="639"/>
      <c r="U220" s="639"/>
      <c r="V220" s="639"/>
      <c r="W220" s="639"/>
      <c r="X220" s="639"/>
      <c r="Y220" s="639"/>
      <c r="Z220" s="639"/>
    </row>
    <row r="221" spans="2:26" s="645" customFormat="1" ht="15" customHeight="1">
      <c r="B221" s="636"/>
      <c r="C221" s="636"/>
      <c r="D221" s="639"/>
      <c r="E221" s="639"/>
      <c r="F221" s="639"/>
      <c r="G221" s="639"/>
      <c r="H221" s="639"/>
      <c r="I221" s="639"/>
      <c r="J221" s="639"/>
      <c r="K221" s="639"/>
      <c r="L221" s="639"/>
      <c r="M221" s="639"/>
      <c r="N221" s="639"/>
      <c r="O221" s="639"/>
      <c r="P221" s="639"/>
      <c r="Q221" s="639"/>
      <c r="R221" s="639"/>
      <c r="S221" s="639"/>
      <c r="T221" s="639"/>
      <c r="U221" s="639"/>
      <c r="V221" s="639"/>
      <c r="W221" s="639"/>
      <c r="X221" s="639"/>
      <c r="Y221" s="639"/>
      <c r="Z221" s="639"/>
    </row>
    <row r="222" spans="2:26" s="645" customFormat="1" ht="15" customHeight="1">
      <c r="B222" s="636"/>
      <c r="C222" s="636"/>
      <c r="D222" s="639"/>
      <c r="E222" s="639"/>
      <c r="F222" s="639"/>
      <c r="G222" s="639"/>
      <c r="H222" s="639"/>
      <c r="I222" s="639"/>
      <c r="J222" s="639"/>
      <c r="K222" s="639"/>
      <c r="L222" s="639"/>
      <c r="M222" s="639"/>
      <c r="N222" s="639"/>
      <c r="O222" s="639"/>
      <c r="P222" s="639"/>
      <c r="Q222" s="639"/>
      <c r="R222" s="639"/>
      <c r="S222" s="639"/>
      <c r="T222" s="639"/>
      <c r="U222" s="639"/>
      <c r="V222" s="639"/>
      <c r="W222" s="639"/>
      <c r="X222" s="639"/>
      <c r="Y222" s="639"/>
      <c r="Z222" s="639"/>
    </row>
    <row r="223" spans="2:26" s="645" customFormat="1" ht="15" customHeight="1">
      <c r="B223" s="636"/>
      <c r="C223" s="636"/>
      <c r="D223" s="639"/>
      <c r="E223" s="639"/>
      <c r="F223" s="639"/>
      <c r="G223" s="639"/>
      <c r="H223" s="639"/>
      <c r="I223" s="639"/>
      <c r="J223" s="639"/>
      <c r="K223" s="639"/>
      <c r="L223" s="639"/>
      <c r="M223" s="639"/>
      <c r="N223" s="639"/>
      <c r="O223" s="639"/>
      <c r="P223" s="639"/>
      <c r="Q223" s="639"/>
      <c r="R223" s="639"/>
      <c r="S223" s="639"/>
      <c r="T223" s="639"/>
      <c r="U223" s="639"/>
      <c r="V223" s="639"/>
      <c r="W223" s="639"/>
      <c r="X223" s="639"/>
      <c r="Y223" s="639"/>
      <c r="Z223" s="639"/>
    </row>
    <row r="224" spans="2:26" s="645" customFormat="1" ht="15" customHeight="1">
      <c r="B224" s="636"/>
      <c r="C224" s="636"/>
      <c r="D224" s="639"/>
      <c r="E224" s="639"/>
      <c r="F224" s="639"/>
      <c r="G224" s="639"/>
      <c r="H224" s="639"/>
      <c r="I224" s="639"/>
      <c r="J224" s="639"/>
      <c r="K224" s="639"/>
      <c r="L224" s="639"/>
      <c r="M224" s="639"/>
      <c r="N224" s="639"/>
      <c r="O224" s="639"/>
      <c r="P224" s="639"/>
      <c r="Q224" s="639"/>
      <c r="R224" s="639"/>
      <c r="S224" s="639"/>
      <c r="T224" s="639"/>
      <c r="U224" s="639"/>
      <c r="V224" s="639"/>
      <c r="W224" s="639"/>
      <c r="X224" s="639"/>
      <c r="Y224" s="639"/>
      <c r="Z224" s="639"/>
    </row>
    <row r="225" spans="2:26" s="645" customFormat="1" ht="15" customHeight="1">
      <c r="B225" s="636"/>
      <c r="C225" s="636"/>
      <c r="D225" s="639"/>
      <c r="E225" s="639"/>
      <c r="F225" s="639"/>
      <c r="G225" s="639"/>
      <c r="H225" s="639"/>
      <c r="I225" s="639"/>
      <c r="J225" s="639"/>
      <c r="K225" s="639"/>
      <c r="L225" s="639"/>
      <c r="M225" s="639"/>
      <c r="N225" s="639"/>
      <c r="O225" s="639"/>
      <c r="P225" s="639"/>
      <c r="Q225" s="639"/>
      <c r="R225" s="639"/>
      <c r="S225" s="639"/>
      <c r="T225" s="639"/>
      <c r="U225" s="639"/>
      <c r="V225" s="639"/>
      <c r="W225" s="639"/>
      <c r="X225" s="639"/>
      <c r="Y225" s="639"/>
      <c r="Z225" s="639"/>
    </row>
    <row r="226" spans="2:26" s="645" customFormat="1" ht="15" customHeight="1">
      <c r="B226" s="636"/>
      <c r="C226" s="636"/>
      <c r="D226" s="639"/>
      <c r="E226" s="639"/>
      <c r="F226" s="639"/>
      <c r="G226" s="639"/>
      <c r="H226" s="639"/>
      <c r="I226" s="639"/>
      <c r="J226" s="639"/>
      <c r="K226" s="639"/>
      <c r="L226" s="639"/>
      <c r="M226" s="639"/>
      <c r="N226" s="639"/>
      <c r="O226" s="639"/>
      <c r="P226" s="639"/>
      <c r="Q226" s="639"/>
      <c r="R226" s="639"/>
      <c r="S226" s="639"/>
      <c r="T226" s="639"/>
      <c r="U226" s="639"/>
      <c r="V226" s="639"/>
      <c r="W226" s="639"/>
      <c r="X226" s="639"/>
      <c r="Y226" s="639"/>
      <c r="Z226" s="639"/>
    </row>
    <row r="227" spans="2:26" s="645" customFormat="1" ht="15" customHeight="1">
      <c r="B227" s="636"/>
      <c r="C227" s="636"/>
      <c r="D227" s="639"/>
      <c r="E227" s="639"/>
      <c r="F227" s="639"/>
      <c r="G227" s="639"/>
      <c r="H227" s="639"/>
      <c r="I227" s="639"/>
      <c r="J227" s="639"/>
      <c r="K227" s="639"/>
      <c r="L227" s="639"/>
      <c r="M227" s="639"/>
      <c r="N227" s="639"/>
      <c r="O227" s="639"/>
      <c r="P227" s="639"/>
      <c r="Q227" s="639"/>
      <c r="R227" s="639"/>
      <c r="S227" s="639"/>
      <c r="T227" s="639"/>
      <c r="U227" s="639"/>
      <c r="V227" s="639"/>
      <c r="W227" s="639"/>
      <c r="X227" s="639"/>
      <c r="Y227" s="639"/>
      <c r="Z227" s="639"/>
    </row>
    <row r="228" spans="2:26" s="645" customFormat="1" ht="15" customHeight="1">
      <c r="B228" s="636"/>
      <c r="C228" s="636"/>
      <c r="D228" s="639"/>
      <c r="E228" s="639"/>
      <c r="F228" s="639"/>
      <c r="G228" s="639"/>
      <c r="H228" s="639"/>
      <c r="I228" s="639"/>
      <c r="J228" s="639"/>
      <c r="K228" s="639"/>
      <c r="L228" s="639"/>
      <c r="M228" s="639"/>
      <c r="N228" s="639"/>
      <c r="O228" s="639"/>
      <c r="P228" s="639"/>
      <c r="Q228" s="639"/>
      <c r="R228" s="639"/>
      <c r="S228" s="639"/>
      <c r="T228" s="639"/>
      <c r="U228" s="639"/>
      <c r="V228" s="639"/>
      <c r="W228" s="639"/>
      <c r="X228" s="639"/>
      <c r="Y228" s="639"/>
      <c r="Z228" s="639"/>
    </row>
    <row r="229" spans="2:26" s="645" customFormat="1" ht="15" customHeight="1">
      <c r="B229" s="636"/>
      <c r="C229" s="636"/>
      <c r="D229" s="639"/>
      <c r="E229" s="639"/>
      <c r="F229" s="639"/>
      <c r="G229" s="639"/>
      <c r="H229" s="639"/>
      <c r="I229" s="639"/>
      <c r="J229" s="639"/>
      <c r="K229" s="639"/>
      <c r="L229" s="639"/>
      <c r="M229" s="639"/>
      <c r="N229" s="639"/>
      <c r="O229" s="639"/>
      <c r="P229" s="639"/>
      <c r="Q229" s="639"/>
      <c r="R229" s="639"/>
      <c r="S229" s="639"/>
      <c r="T229" s="639"/>
      <c r="U229" s="639"/>
      <c r="V229" s="639"/>
      <c r="W229" s="639"/>
      <c r="X229" s="639"/>
      <c r="Y229" s="639"/>
      <c r="Z229" s="639"/>
    </row>
    <row r="230" spans="2:26" s="645" customFormat="1" ht="15" customHeight="1">
      <c r="B230" s="636"/>
      <c r="C230" s="636"/>
      <c r="D230" s="639"/>
      <c r="E230" s="639"/>
      <c r="F230" s="639"/>
      <c r="G230" s="639"/>
      <c r="H230" s="639"/>
      <c r="I230" s="639"/>
      <c r="J230" s="639"/>
      <c r="K230" s="639"/>
      <c r="L230" s="639"/>
      <c r="M230" s="639"/>
      <c r="N230" s="639"/>
      <c r="O230" s="639"/>
      <c r="P230" s="639"/>
      <c r="Q230" s="639"/>
      <c r="R230" s="639"/>
      <c r="S230" s="639"/>
      <c r="T230" s="639"/>
      <c r="U230" s="639"/>
      <c r="V230" s="639"/>
      <c r="W230" s="639"/>
      <c r="X230" s="639"/>
      <c r="Y230" s="639"/>
      <c r="Z230" s="639"/>
    </row>
    <row r="231" spans="2:26" s="645" customFormat="1" ht="15" customHeight="1">
      <c r="B231" s="636"/>
      <c r="C231" s="636"/>
      <c r="D231" s="639"/>
      <c r="E231" s="639"/>
      <c r="F231" s="639"/>
      <c r="G231" s="639"/>
      <c r="H231" s="639"/>
      <c r="I231" s="639"/>
      <c r="J231" s="639"/>
      <c r="K231" s="639"/>
      <c r="L231" s="639"/>
      <c r="M231" s="639"/>
      <c r="N231" s="639"/>
      <c r="O231" s="639"/>
      <c r="P231" s="639"/>
      <c r="Q231" s="639"/>
      <c r="R231" s="639"/>
      <c r="S231" s="639"/>
      <c r="T231" s="639"/>
      <c r="U231" s="639"/>
      <c r="V231" s="639"/>
      <c r="W231" s="639"/>
      <c r="X231" s="639"/>
      <c r="Y231" s="639"/>
      <c r="Z231" s="639"/>
    </row>
    <row r="232" spans="2:26" s="645" customFormat="1" ht="15" customHeight="1">
      <c r="B232" s="636"/>
      <c r="C232" s="636"/>
      <c r="D232" s="639"/>
      <c r="E232" s="639"/>
      <c r="F232" s="639"/>
      <c r="G232" s="639"/>
      <c r="H232" s="639"/>
      <c r="I232" s="639"/>
      <c r="J232" s="639"/>
      <c r="K232" s="639"/>
      <c r="L232" s="639"/>
      <c r="M232" s="639"/>
      <c r="N232" s="639"/>
      <c r="O232" s="639"/>
      <c r="P232" s="639"/>
      <c r="Q232" s="639"/>
      <c r="R232" s="639"/>
      <c r="S232" s="639"/>
      <c r="T232" s="639"/>
      <c r="U232" s="639"/>
      <c r="V232" s="639"/>
      <c r="W232" s="639"/>
      <c r="X232" s="639"/>
      <c r="Y232" s="639"/>
      <c r="Z232" s="639"/>
    </row>
    <row r="233" spans="2:26" s="645" customFormat="1" ht="15" customHeight="1">
      <c r="B233" s="636"/>
      <c r="C233" s="636"/>
      <c r="D233" s="639"/>
      <c r="E233" s="639"/>
      <c r="F233" s="639"/>
      <c r="G233" s="639"/>
      <c r="H233" s="639"/>
      <c r="I233" s="639"/>
      <c r="J233" s="639"/>
      <c r="K233" s="639"/>
      <c r="L233" s="639"/>
      <c r="M233" s="639"/>
      <c r="N233" s="639"/>
      <c r="O233" s="639"/>
      <c r="P233" s="639"/>
      <c r="Q233" s="639"/>
      <c r="R233" s="639"/>
      <c r="S233" s="639"/>
      <c r="T233" s="639"/>
      <c r="U233" s="639"/>
      <c r="V233" s="639"/>
      <c r="W233" s="639"/>
      <c r="X233" s="639"/>
      <c r="Y233" s="639"/>
      <c r="Z233" s="639"/>
    </row>
    <row r="234" spans="2:26" s="645" customFormat="1" ht="15" customHeight="1">
      <c r="B234" s="636"/>
      <c r="C234" s="636"/>
      <c r="D234" s="639"/>
      <c r="E234" s="639"/>
      <c r="F234" s="639"/>
      <c r="G234" s="639"/>
      <c r="H234" s="639"/>
      <c r="I234" s="639"/>
      <c r="J234" s="639"/>
      <c r="K234" s="639"/>
      <c r="L234" s="639"/>
      <c r="M234" s="639"/>
      <c r="N234" s="639"/>
      <c r="O234" s="639"/>
      <c r="P234" s="639"/>
      <c r="Q234" s="639"/>
      <c r="R234" s="639"/>
      <c r="S234" s="639"/>
      <c r="T234" s="639"/>
      <c r="U234" s="639"/>
      <c r="V234" s="639"/>
      <c r="W234" s="639"/>
      <c r="X234" s="639"/>
      <c r="Y234" s="639"/>
      <c r="Z234" s="639"/>
    </row>
    <row r="235" spans="2:26" s="645" customFormat="1" ht="15" customHeight="1">
      <c r="B235" s="636"/>
      <c r="C235" s="636"/>
      <c r="D235" s="639"/>
      <c r="E235" s="639"/>
      <c r="F235" s="639"/>
      <c r="G235" s="639"/>
      <c r="H235" s="639"/>
      <c r="I235" s="639"/>
      <c r="J235" s="639"/>
      <c r="K235" s="639"/>
      <c r="L235" s="639"/>
      <c r="M235" s="639"/>
      <c r="N235" s="639"/>
      <c r="O235" s="639"/>
      <c r="P235" s="639"/>
      <c r="Q235" s="639"/>
      <c r="R235" s="639"/>
      <c r="S235" s="639"/>
      <c r="T235" s="639"/>
      <c r="U235" s="639"/>
      <c r="V235" s="639"/>
      <c r="W235" s="639"/>
      <c r="X235" s="639"/>
      <c r="Y235" s="639"/>
      <c r="Z235" s="639"/>
    </row>
    <row r="236" spans="2:26" s="645" customFormat="1" ht="15" customHeight="1">
      <c r="B236" s="636"/>
      <c r="C236" s="636"/>
      <c r="D236" s="639"/>
      <c r="E236" s="639"/>
      <c r="F236" s="639"/>
      <c r="G236" s="639"/>
      <c r="H236" s="639"/>
      <c r="I236" s="639"/>
      <c r="J236" s="639"/>
      <c r="K236" s="639"/>
      <c r="L236" s="639"/>
      <c r="M236" s="639"/>
      <c r="N236" s="639"/>
      <c r="O236" s="639"/>
      <c r="P236" s="639"/>
      <c r="Q236" s="639"/>
      <c r="R236" s="639"/>
      <c r="S236" s="639"/>
      <c r="T236" s="639"/>
      <c r="U236" s="639"/>
      <c r="V236" s="639"/>
      <c r="W236" s="639"/>
      <c r="X236" s="639"/>
      <c r="Y236" s="639"/>
      <c r="Z236" s="639"/>
    </row>
    <row r="237" spans="2:26" s="645" customFormat="1" ht="15" customHeight="1">
      <c r="B237" s="636"/>
      <c r="C237" s="636"/>
      <c r="D237" s="639"/>
      <c r="E237" s="639"/>
      <c r="F237" s="639"/>
      <c r="G237" s="639"/>
      <c r="H237" s="639"/>
      <c r="I237" s="639"/>
      <c r="J237" s="639"/>
      <c r="K237" s="639"/>
      <c r="L237" s="639"/>
      <c r="M237" s="639"/>
      <c r="N237" s="639"/>
      <c r="O237" s="639"/>
      <c r="P237" s="639"/>
      <c r="Q237" s="639"/>
      <c r="R237" s="639"/>
      <c r="S237" s="639"/>
      <c r="T237" s="639"/>
      <c r="U237" s="639"/>
      <c r="V237" s="639"/>
      <c r="W237" s="639"/>
      <c r="X237" s="639"/>
      <c r="Y237" s="639"/>
      <c r="Z237" s="639"/>
    </row>
    <row r="238" spans="2:26" s="645" customFormat="1" ht="15" customHeight="1">
      <c r="B238" s="636"/>
      <c r="C238" s="636"/>
      <c r="D238" s="639"/>
      <c r="E238" s="639"/>
      <c r="F238" s="639"/>
      <c r="G238" s="639"/>
      <c r="H238" s="639"/>
      <c r="I238" s="639"/>
      <c r="J238" s="639"/>
      <c r="K238" s="639"/>
      <c r="L238" s="639"/>
      <c r="M238" s="639"/>
      <c r="N238" s="639"/>
      <c r="O238" s="639"/>
      <c r="P238" s="639"/>
      <c r="Q238" s="639"/>
      <c r="R238" s="639"/>
      <c r="S238" s="639"/>
      <c r="T238" s="639"/>
      <c r="U238" s="639"/>
      <c r="V238" s="639"/>
      <c r="W238" s="639"/>
      <c r="X238" s="639"/>
      <c r="Y238" s="639"/>
      <c r="Z238" s="639"/>
    </row>
    <row r="239" spans="2:26" s="645" customFormat="1" ht="15" customHeight="1">
      <c r="B239" s="636"/>
      <c r="C239" s="636"/>
      <c r="D239" s="639"/>
      <c r="E239" s="639"/>
      <c r="F239" s="639"/>
      <c r="G239" s="639"/>
      <c r="H239" s="639"/>
      <c r="I239" s="639"/>
      <c r="J239" s="639"/>
      <c r="K239" s="639"/>
      <c r="L239" s="639"/>
      <c r="M239" s="639"/>
      <c r="N239" s="639"/>
      <c r="O239" s="639"/>
      <c r="P239" s="639"/>
      <c r="Q239" s="639"/>
      <c r="R239" s="639"/>
      <c r="S239" s="639"/>
      <c r="T239" s="639"/>
      <c r="U239" s="639"/>
      <c r="V239" s="639"/>
      <c r="W239" s="639"/>
      <c r="X239" s="639"/>
      <c r="Y239" s="639"/>
      <c r="Z239" s="639"/>
    </row>
    <row r="240" spans="2:26" s="645" customFormat="1" ht="15" customHeight="1">
      <c r="B240" s="636"/>
      <c r="C240" s="636"/>
      <c r="D240" s="639"/>
      <c r="E240" s="639"/>
      <c r="F240" s="639"/>
      <c r="G240" s="639"/>
      <c r="H240" s="639"/>
      <c r="I240" s="639"/>
      <c r="J240" s="639"/>
      <c r="K240" s="639"/>
      <c r="L240" s="639"/>
      <c r="M240" s="639"/>
      <c r="N240" s="639"/>
      <c r="O240" s="639"/>
      <c r="P240" s="639"/>
      <c r="Q240" s="639"/>
      <c r="R240" s="639"/>
      <c r="S240" s="639"/>
      <c r="T240" s="639"/>
      <c r="U240" s="639"/>
      <c r="V240" s="639"/>
      <c r="W240" s="639"/>
      <c r="X240" s="639"/>
      <c r="Y240" s="639"/>
      <c r="Z240" s="639"/>
    </row>
    <row r="241" spans="2:26" s="645" customFormat="1" ht="15" customHeight="1">
      <c r="B241" s="636"/>
      <c r="C241" s="636"/>
      <c r="D241" s="639"/>
      <c r="E241" s="639"/>
      <c r="F241" s="639"/>
      <c r="G241" s="639"/>
      <c r="H241" s="639"/>
      <c r="I241" s="639"/>
      <c r="J241" s="639"/>
      <c r="K241" s="639"/>
      <c r="L241" s="639"/>
      <c r="M241" s="639"/>
      <c r="N241" s="639"/>
      <c r="O241" s="639"/>
      <c r="P241" s="639"/>
      <c r="Q241" s="639"/>
      <c r="R241" s="639"/>
      <c r="S241" s="639"/>
      <c r="T241" s="639"/>
      <c r="U241" s="639"/>
      <c r="V241" s="639"/>
      <c r="W241" s="639"/>
      <c r="X241" s="639"/>
      <c r="Y241" s="639"/>
      <c r="Z241" s="639"/>
    </row>
    <row r="242" spans="2:26" s="645" customFormat="1" ht="15" customHeight="1">
      <c r="B242" s="636"/>
      <c r="C242" s="636"/>
      <c r="D242" s="639"/>
      <c r="E242" s="639"/>
      <c r="F242" s="639"/>
      <c r="G242" s="639"/>
      <c r="H242" s="639"/>
      <c r="I242" s="639"/>
      <c r="J242" s="639"/>
      <c r="K242" s="639"/>
      <c r="L242" s="639"/>
      <c r="M242" s="639"/>
      <c r="N242" s="639"/>
      <c r="O242" s="639"/>
      <c r="P242" s="639"/>
      <c r="Q242" s="639"/>
      <c r="R242" s="639"/>
      <c r="S242" s="639"/>
      <c r="T242" s="639"/>
      <c r="U242" s="639"/>
      <c r="V242" s="639"/>
      <c r="W242" s="639"/>
      <c r="X242" s="639"/>
      <c r="Y242" s="639"/>
      <c r="Z242" s="639"/>
    </row>
    <row r="243" spans="2:26" s="645" customFormat="1" ht="15" customHeight="1">
      <c r="B243" s="636"/>
      <c r="C243" s="636"/>
      <c r="D243" s="639"/>
      <c r="E243" s="639"/>
      <c r="F243" s="639"/>
      <c r="G243" s="639"/>
      <c r="H243" s="639"/>
      <c r="I243" s="639"/>
      <c r="J243" s="639"/>
      <c r="K243" s="639"/>
      <c r="L243" s="639"/>
      <c r="M243" s="639"/>
      <c r="N243" s="639"/>
      <c r="O243" s="639"/>
      <c r="P243" s="639"/>
      <c r="Q243" s="639"/>
      <c r="R243" s="639"/>
      <c r="S243" s="639"/>
      <c r="T243" s="639"/>
      <c r="U243" s="639"/>
      <c r="V243" s="639"/>
      <c r="W243" s="639"/>
      <c r="X243" s="639"/>
      <c r="Y243" s="639"/>
      <c r="Z243" s="639"/>
    </row>
  </sheetData>
  <mergeCells count="5">
    <mergeCell ref="A4:C4"/>
    <mergeCell ref="A9:C9"/>
    <mergeCell ref="A14:C14"/>
    <mergeCell ref="A19:C19"/>
    <mergeCell ref="A24:C24"/>
  </mergeCells>
  <hyperlinks>
    <hyperlink ref="A1" r:id="rId1" display="https://bdoz.rzeszow.uw.gov.pl/"/>
  </hyperlinks>
  <pageMargins left="0.24" right="0.24" top="1" bottom="1" header="0.5" footer="0.5"/>
  <pageSetup paperSize="9" orientation="portrait" r:id="rId2"/>
  <headerFooter alignWithMargins="0"/>
</worksheet>
</file>

<file path=xl/worksheets/sheet71.xml><?xml version="1.0" encoding="utf-8"?>
<worksheet xmlns="http://schemas.openxmlformats.org/spreadsheetml/2006/main" xmlns:r="http://schemas.openxmlformats.org/officeDocument/2006/relationships">
  <dimension ref="A1:U246"/>
  <sheetViews>
    <sheetView showGridLines="0" zoomScale="90" zoomScaleNormal="90" workbookViewId="0">
      <pane ySplit="6" topLeftCell="A7" activePane="bottomLeft" state="frozen"/>
      <selection activeCell="P36" sqref="P36"/>
      <selection pane="bottomLeft" activeCell="A2" sqref="A2:U2"/>
    </sheetView>
  </sheetViews>
  <sheetFormatPr defaultColWidth="8.85546875" defaultRowHeight="12"/>
  <cols>
    <col min="1" max="1" width="6.7109375" style="645" customWidth="1"/>
    <col min="2" max="2" width="8.42578125" style="636" customWidth="1"/>
    <col min="3" max="3" width="8.7109375" style="636" customWidth="1"/>
    <col min="4" max="4" width="9.42578125" style="636" customWidth="1"/>
    <col min="5" max="5" width="10.140625" style="636" customWidth="1"/>
    <col min="6" max="8" width="8.7109375" style="636" customWidth="1"/>
    <col min="9" max="9" width="10.28515625" style="636" customWidth="1"/>
    <col min="10" max="10" width="9" style="636" customWidth="1"/>
    <col min="11" max="11" width="8.42578125" style="636" customWidth="1"/>
    <col min="12" max="13" width="8.7109375" style="636" customWidth="1"/>
    <col min="14" max="15" width="7.85546875" style="636" customWidth="1"/>
    <col min="16" max="16" width="8.7109375" style="636" customWidth="1"/>
    <col min="17" max="17" width="9.5703125" style="636" customWidth="1"/>
    <col min="18" max="18" width="8.7109375" style="636" customWidth="1"/>
    <col min="19" max="19" width="8.5703125" style="636" customWidth="1"/>
    <col min="20" max="20" width="8.28515625" style="636" customWidth="1"/>
    <col min="21" max="21" width="9.28515625" style="636" customWidth="1"/>
    <col min="22" max="16384" width="8.85546875" style="639"/>
  </cols>
  <sheetData>
    <row r="1" spans="1:21" s="652" customFormat="1" ht="19.899999999999999" customHeight="1">
      <c r="A1" s="1213" t="s">
        <v>1530</v>
      </c>
      <c r="B1" s="1213"/>
      <c r="C1" s="1213"/>
      <c r="D1" s="1213"/>
      <c r="E1" s="1213"/>
      <c r="F1" s="1213"/>
      <c r="G1" s="1213"/>
      <c r="H1" s="1213"/>
      <c r="I1" s="1213"/>
      <c r="J1" s="1213"/>
      <c r="K1" s="1213"/>
      <c r="L1" s="1213"/>
      <c r="M1" s="1213"/>
      <c r="N1" s="1213"/>
      <c r="O1" s="1213"/>
      <c r="P1" s="1213"/>
      <c r="Q1" s="1213"/>
      <c r="R1" s="1213"/>
      <c r="S1" s="1213"/>
      <c r="T1" s="1213"/>
      <c r="U1" s="1213"/>
    </row>
    <row r="2" spans="1:21" s="632" customFormat="1" ht="22.5" customHeight="1">
      <c r="A2" s="1214" t="s">
        <v>1419</v>
      </c>
      <c r="B2" s="1214" t="s">
        <v>1419</v>
      </c>
      <c r="C2" s="1214" t="s">
        <v>1419</v>
      </c>
      <c r="D2" s="1214" t="s">
        <v>1419</v>
      </c>
      <c r="E2" s="1214" t="s">
        <v>1419</v>
      </c>
      <c r="F2" s="1214" t="s">
        <v>1419</v>
      </c>
      <c r="G2" s="1214" t="s">
        <v>1419</v>
      </c>
      <c r="H2" s="1214" t="s">
        <v>1419</v>
      </c>
      <c r="I2" s="1214" t="s">
        <v>1419</v>
      </c>
      <c r="J2" s="1214" t="s">
        <v>1419</v>
      </c>
      <c r="K2" s="1214" t="s">
        <v>1419</v>
      </c>
      <c r="L2" s="1214" t="s">
        <v>1419</v>
      </c>
      <c r="M2" s="1214" t="s">
        <v>1419</v>
      </c>
      <c r="N2" s="1214" t="s">
        <v>1419</v>
      </c>
      <c r="O2" s="1214" t="s">
        <v>1419</v>
      </c>
      <c r="P2" s="1214" t="s">
        <v>1419</v>
      </c>
      <c r="Q2" s="1214" t="s">
        <v>1419</v>
      </c>
      <c r="R2" s="1214" t="s">
        <v>1419</v>
      </c>
      <c r="S2" s="1214" t="s">
        <v>1419</v>
      </c>
      <c r="T2" s="1214" t="s">
        <v>1419</v>
      </c>
      <c r="U2" s="1214" t="s">
        <v>1419</v>
      </c>
    </row>
    <row r="3" spans="1:21" ht="15.6" customHeight="1">
      <c r="A3" s="653"/>
      <c r="B3" s="629"/>
      <c r="C3" s="629"/>
      <c r="D3" s="629"/>
      <c r="E3" s="629"/>
      <c r="F3" s="629"/>
      <c r="G3" s="629"/>
      <c r="H3" s="629"/>
      <c r="I3" s="629"/>
      <c r="J3" s="629"/>
      <c r="K3" s="629"/>
      <c r="L3" s="629"/>
      <c r="M3" s="629"/>
      <c r="N3" s="629"/>
      <c r="O3" s="629"/>
      <c r="P3" s="629"/>
      <c r="Q3" s="629"/>
      <c r="R3" s="629"/>
      <c r="S3" s="629"/>
      <c r="T3" s="629"/>
      <c r="U3" s="629"/>
    </row>
    <row r="4" spans="1:21" s="654" customFormat="1" ht="16.149999999999999" customHeight="1">
      <c r="A4" s="1215" t="s">
        <v>1400</v>
      </c>
      <c r="B4" s="1216" t="s">
        <v>1536</v>
      </c>
      <c r="C4" s="1216"/>
      <c r="D4" s="1216"/>
      <c r="E4" s="1216"/>
      <c r="F4" s="1216"/>
      <c r="G4" s="1216"/>
      <c r="H4" s="1216"/>
      <c r="I4" s="1216"/>
      <c r="J4" s="1216"/>
      <c r="K4" s="1216"/>
      <c r="L4" s="1216"/>
      <c r="M4" s="1216"/>
      <c r="N4" s="1216"/>
      <c r="O4" s="1216"/>
      <c r="P4" s="1216"/>
      <c r="Q4" s="1216"/>
      <c r="R4" s="1216"/>
      <c r="S4" s="1216"/>
      <c r="T4" s="1216"/>
      <c r="U4" s="1216"/>
    </row>
    <row r="5" spans="1:21" s="654" customFormat="1" ht="16.149999999999999" customHeight="1">
      <c r="A5" s="1215"/>
      <c r="B5" s="1217" t="s">
        <v>1537</v>
      </c>
      <c r="C5" s="1219" t="s">
        <v>1538</v>
      </c>
      <c r="D5" s="1219"/>
      <c r="E5" s="1219"/>
      <c r="F5" s="1219"/>
      <c r="G5" s="1219"/>
      <c r="H5" s="1219"/>
      <c r="I5" s="1219"/>
      <c r="J5" s="1219"/>
      <c r="K5" s="1219"/>
      <c r="L5" s="1219"/>
      <c r="M5" s="1219"/>
      <c r="N5" s="1219"/>
      <c r="O5" s="1219"/>
      <c r="P5" s="1219"/>
      <c r="Q5" s="1219"/>
      <c r="R5" s="1219"/>
      <c r="S5" s="1219"/>
      <c r="T5" s="1219"/>
      <c r="U5" s="1219"/>
    </row>
    <row r="6" spans="1:21" s="643" customFormat="1" ht="35.25" customHeight="1">
      <c r="A6" s="1215"/>
      <c r="B6" s="1218"/>
      <c r="C6" s="655" t="s">
        <v>1539</v>
      </c>
      <c r="D6" s="656" t="s">
        <v>1540</v>
      </c>
      <c r="E6" s="656" t="s">
        <v>1541</v>
      </c>
      <c r="F6" s="657" t="s">
        <v>1542</v>
      </c>
      <c r="G6" s="656" t="s">
        <v>1543</v>
      </c>
      <c r="H6" s="656" t="s">
        <v>1544</v>
      </c>
      <c r="I6" s="656" t="s">
        <v>1545</v>
      </c>
      <c r="J6" s="656" t="s">
        <v>1546</v>
      </c>
      <c r="K6" s="656" t="s">
        <v>1547</v>
      </c>
      <c r="L6" s="656" t="s">
        <v>1548</v>
      </c>
      <c r="M6" s="656" t="s">
        <v>1549</v>
      </c>
      <c r="N6" s="656" t="s">
        <v>1550</v>
      </c>
      <c r="O6" s="656" t="s">
        <v>1551</v>
      </c>
      <c r="P6" s="656" t="s">
        <v>1552</v>
      </c>
      <c r="Q6" s="656" t="s">
        <v>1553</v>
      </c>
      <c r="R6" s="656" t="s">
        <v>1554</v>
      </c>
      <c r="S6" s="656" t="s">
        <v>1555</v>
      </c>
      <c r="T6" s="656" t="s">
        <v>1556</v>
      </c>
      <c r="U6" s="656" t="s">
        <v>1557</v>
      </c>
    </row>
    <row r="7" spans="1:21" ht="15" customHeight="1">
      <c r="A7" s="1204" t="s">
        <v>1520</v>
      </c>
      <c r="B7" s="1205"/>
      <c r="C7" s="1205"/>
      <c r="D7" s="1205"/>
      <c r="E7" s="1205"/>
      <c r="F7" s="1205"/>
      <c r="G7" s="1205"/>
      <c r="H7" s="1205"/>
      <c r="I7" s="1205"/>
      <c r="J7" s="1205"/>
      <c r="K7" s="1205"/>
      <c r="L7" s="1205"/>
      <c r="M7" s="1205"/>
      <c r="N7" s="1205"/>
      <c r="O7" s="1205"/>
      <c r="P7" s="1205"/>
      <c r="Q7" s="1205"/>
      <c r="R7" s="1205"/>
      <c r="S7" s="1205"/>
      <c r="T7" s="1205"/>
      <c r="U7" s="1207"/>
    </row>
    <row r="8" spans="1:21" ht="15" customHeight="1">
      <c r="A8" s="644">
        <v>2011</v>
      </c>
      <c r="B8" s="658">
        <v>3836</v>
      </c>
      <c r="C8" s="658">
        <v>1053</v>
      </c>
      <c r="D8" s="658">
        <v>67</v>
      </c>
      <c r="E8" s="658">
        <v>658</v>
      </c>
      <c r="F8" s="658">
        <v>98</v>
      </c>
      <c r="G8" s="659" t="s">
        <v>574</v>
      </c>
      <c r="H8" s="658">
        <v>158</v>
      </c>
      <c r="I8" s="658">
        <v>194</v>
      </c>
      <c r="J8" s="658">
        <v>50</v>
      </c>
      <c r="K8" s="658">
        <v>583</v>
      </c>
      <c r="L8" s="658">
        <v>102</v>
      </c>
      <c r="M8" s="658">
        <v>154</v>
      </c>
      <c r="N8" s="658">
        <v>92</v>
      </c>
      <c r="O8" s="658">
        <v>4</v>
      </c>
      <c r="P8" s="658">
        <v>72</v>
      </c>
      <c r="Q8" s="658">
        <v>2</v>
      </c>
      <c r="R8" s="658">
        <v>82</v>
      </c>
      <c r="S8" s="658">
        <v>262</v>
      </c>
      <c r="T8" s="658">
        <v>66</v>
      </c>
      <c r="U8" s="658">
        <v>139</v>
      </c>
    </row>
    <row r="9" spans="1:21" ht="15" customHeight="1">
      <c r="A9" s="647">
        <v>2012</v>
      </c>
      <c r="B9" s="660">
        <v>3818</v>
      </c>
      <c r="C9" s="604">
        <v>1021</v>
      </c>
      <c r="D9" s="604">
        <v>69</v>
      </c>
      <c r="E9" s="604">
        <v>633</v>
      </c>
      <c r="F9" s="604">
        <v>112</v>
      </c>
      <c r="G9" s="604">
        <v>2</v>
      </c>
      <c r="H9" s="604">
        <v>166</v>
      </c>
      <c r="I9" s="604">
        <v>222</v>
      </c>
      <c r="J9" s="604">
        <v>67</v>
      </c>
      <c r="K9" s="604">
        <v>525</v>
      </c>
      <c r="L9" s="604">
        <v>108</v>
      </c>
      <c r="M9" s="604">
        <v>141</v>
      </c>
      <c r="N9" s="604">
        <v>101</v>
      </c>
      <c r="O9" s="604">
        <v>61</v>
      </c>
      <c r="P9" s="604">
        <v>41</v>
      </c>
      <c r="Q9" s="604">
        <v>1</v>
      </c>
      <c r="R9" s="604">
        <v>85</v>
      </c>
      <c r="S9" s="604">
        <v>298</v>
      </c>
      <c r="T9" s="604">
        <v>63</v>
      </c>
      <c r="U9" s="604">
        <v>102</v>
      </c>
    </row>
    <row r="10" spans="1:21" ht="15" customHeight="1">
      <c r="A10" s="647">
        <v>2013</v>
      </c>
      <c r="B10" s="661">
        <v>4001</v>
      </c>
      <c r="C10" s="661">
        <v>1069</v>
      </c>
      <c r="D10" s="606">
        <v>84</v>
      </c>
      <c r="E10" s="606">
        <v>611</v>
      </c>
      <c r="F10" s="606">
        <v>124</v>
      </c>
      <c r="G10" s="606">
        <v>2</v>
      </c>
      <c r="H10" s="606">
        <v>168</v>
      </c>
      <c r="I10" s="606">
        <v>208</v>
      </c>
      <c r="J10" s="606">
        <v>92</v>
      </c>
      <c r="K10" s="606">
        <v>553</v>
      </c>
      <c r="L10" s="606">
        <v>103</v>
      </c>
      <c r="M10" s="606">
        <v>157</v>
      </c>
      <c r="N10" s="606">
        <v>109</v>
      </c>
      <c r="O10" s="606">
        <v>81</v>
      </c>
      <c r="P10" s="606">
        <v>53</v>
      </c>
      <c r="Q10" s="606">
        <v>5</v>
      </c>
      <c r="R10" s="606">
        <v>87</v>
      </c>
      <c r="S10" s="606">
        <v>253</v>
      </c>
      <c r="T10" s="606">
        <v>69</v>
      </c>
      <c r="U10" s="606">
        <v>90</v>
      </c>
    </row>
    <row r="11" spans="1:21" ht="15" customHeight="1">
      <c r="A11" s="647">
        <v>2014</v>
      </c>
      <c r="B11" s="661">
        <v>3930</v>
      </c>
      <c r="C11" s="661">
        <v>1049</v>
      </c>
      <c r="D11" s="606">
        <v>77</v>
      </c>
      <c r="E11" s="606">
        <v>608</v>
      </c>
      <c r="F11" s="606">
        <v>119</v>
      </c>
      <c r="G11" s="606">
        <v>7</v>
      </c>
      <c r="H11" s="606">
        <v>199</v>
      </c>
      <c r="I11" s="606">
        <v>191</v>
      </c>
      <c r="J11" s="606">
        <v>57</v>
      </c>
      <c r="K11" s="606">
        <v>583</v>
      </c>
      <c r="L11" s="606">
        <v>95</v>
      </c>
      <c r="M11" s="606">
        <v>157</v>
      </c>
      <c r="N11" s="606">
        <v>122</v>
      </c>
      <c r="O11" s="606">
        <v>90</v>
      </c>
      <c r="P11" s="606">
        <v>64</v>
      </c>
      <c r="Q11" s="606">
        <v>4</v>
      </c>
      <c r="R11" s="606">
        <v>87</v>
      </c>
      <c r="S11" s="606">
        <v>265</v>
      </c>
      <c r="T11" s="606">
        <v>65</v>
      </c>
      <c r="U11" s="606">
        <v>91</v>
      </c>
    </row>
    <row r="12" spans="1:21" ht="15" customHeight="1">
      <c r="A12" s="647">
        <v>2015</v>
      </c>
      <c r="B12" s="661">
        <v>3609</v>
      </c>
      <c r="C12" s="661">
        <v>945</v>
      </c>
      <c r="D12" s="606">
        <v>70</v>
      </c>
      <c r="E12" s="606">
        <v>533</v>
      </c>
      <c r="F12" s="606">
        <v>124</v>
      </c>
      <c r="G12" s="606">
        <v>6</v>
      </c>
      <c r="H12" s="606">
        <v>171</v>
      </c>
      <c r="I12" s="606">
        <v>191</v>
      </c>
      <c r="J12" s="606">
        <v>57</v>
      </c>
      <c r="K12" s="606">
        <v>536</v>
      </c>
      <c r="L12" s="606">
        <v>119</v>
      </c>
      <c r="M12" s="606">
        <v>142</v>
      </c>
      <c r="N12" s="606">
        <v>107</v>
      </c>
      <c r="O12" s="606">
        <v>61</v>
      </c>
      <c r="P12" s="606">
        <v>53</v>
      </c>
      <c r="Q12" s="606">
        <v>2</v>
      </c>
      <c r="R12" s="606">
        <v>87</v>
      </c>
      <c r="S12" s="606">
        <v>201</v>
      </c>
      <c r="T12" s="606">
        <v>60</v>
      </c>
      <c r="U12" s="606">
        <v>57</v>
      </c>
    </row>
    <row r="13" spans="1:21" ht="15" customHeight="1">
      <c r="A13" s="1208" t="s">
        <v>1558</v>
      </c>
      <c r="B13" s="1209"/>
      <c r="C13" s="1209"/>
      <c r="D13" s="1209"/>
      <c r="E13" s="1209"/>
      <c r="F13" s="1209"/>
      <c r="G13" s="1209"/>
      <c r="H13" s="1209"/>
      <c r="I13" s="1209"/>
      <c r="J13" s="1209"/>
      <c r="K13" s="1209"/>
      <c r="L13" s="1209"/>
      <c r="M13" s="1209"/>
      <c r="N13" s="1209"/>
      <c r="O13" s="1209"/>
      <c r="P13" s="1209"/>
      <c r="Q13" s="1209"/>
      <c r="R13" s="1209"/>
      <c r="S13" s="1209"/>
      <c r="T13" s="1209"/>
      <c r="U13" s="1210"/>
    </row>
    <row r="14" spans="1:21" ht="15" customHeight="1">
      <c r="A14" s="644">
        <v>2011</v>
      </c>
      <c r="B14" s="609">
        <v>18.020498081681335</v>
      </c>
      <c r="C14" s="609">
        <v>4.9467112825887511</v>
      </c>
      <c r="D14" s="609">
        <v>0.3147480113328075</v>
      </c>
      <c r="E14" s="609">
        <v>3.0911073351789153</v>
      </c>
      <c r="F14" s="609">
        <v>0.46037768821813635</v>
      </c>
      <c r="G14" s="662" t="s">
        <v>574</v>
      </c>
      <c r="H14" s="609">
        <v>0.74224157896393406</v>
      </c>
      <c r="I14" s="609">
        <v>0.91135991341141276</v>
      </c>
      <c r="J14" s="609">
        <v>0.23488657562149814</v>
      </c>
      <c r="K14" s="609">
        <v>2.7387774717466682</v>
      </c>
      <c r="L14" s="609">
        <v>0.47916861426785617</v>
      </c>
      <c r="M14" s="609">
        <v>0.72345065291421429</v>
      </c>
      <c r="N14" s="609">
        <v>0.43219129914355658</v>
      </c>
      <c r="O14" s="609">
        <v>1.8790926049719849E-2</v>
      </c>
      <c r="P14" s="609">
        <v>0.33823666889495729</v>
      </c>
      <c r="Q14" s="609">
        <v>9.3954630248599246E-3</v>
      </c>
      <c r="R14" s="609">
        <v>0.38521398401925694</v>
      </c>
      <c r="S14" s="609">
        <v>1.2308056562566503</v>
      </c>
      <c r="T14" s="609">
        <v>0.31005027982037753</v>
      </c>
      <c r="U14" s="609">
        <v>0.65298468022776479</v>
      </c>
    </row>
    <row r="15" spans="1:21" ht="15" customHeight="1">
      <c r="A15" s="647">
        <v>2012</v>
      </c>
      <c r="B15" s="615">
        <v>17.899999999999999</v>
      </c>
      <c r="C15" s="615">
        <v>4.8</v>
      </c>
      <c r="D15" s="615">
        <v>0.3</v>
      </c>
      <c r="E15" s="615">
        <v>3</v>
      </c>
      <c r="F15" s="615">
        <v>0.5</v>
      </c>
      <c r="G15" s="615">
        <v>0</v>
      </c>
      <c r="H15" s="615">
        <v>0.8</v>
      </c>
      <c r="I15" s="615">
        <v>1</v>
      </c>
      <c r="J15" s="615">
        <v>0.3</v>
      </c>
      <c r="K15" s="615">
        <v>2.5</v>
      </c>
      <c r="L15" s="615">
        <v>0.5</v>
      </c>
      <c r="M15" s="615">
        <v>0.7</v>
      </c>
      <c r="N15" s="615">
        <v>0.5</v>
      </c>
      <c r="O15" s="615">
        <v>0.3</v>
      </c>
      <c r="P15" s="615">
        <v>0.2</v>
      </c>
      <c r="Q15" s="615">
        <v>0</v>
      </c>
      <c r="R15" s="615">
        <v>0.4</v>
      </c>
      <c r="S15" s="615">
        <v>1.4</v>
      </c>
      <c r="T15" s="615">
        <v>0.3</v>
      </c>
      <c r="U15" s="615">
        <v>0.5</v>
      </c>
    </row>
    <row r="16" spans="1:21" ht="15" customHeight="1">
      <c r="A16" s="647">
        <v>2013</v>
      </c>
      <c r="B16" s="617">
        <v>18.790265693699414</v>
      </c>
      <c r="C16" s="617">
        <v>5.0204433957922205</v>
      </c>
      <c r="D16" s="617">
        <v>0.39449695532885548</v>
      </c>
      <c r="E16" s="617">
        <v>2.8694957107848893</v>
      </c>
      <c r="F16" s="617">
        <v>0.58235264834259615</v>
      </c>
      <c r="G16" s="617">
        <v>9.392784650687035E-3</v>
      </c>
      <c r="H16" s="617">
        <v>0.78899391065771096</v>
      </c>
      <c r="I16" s="617">
        <v>0.97684960367145168</v>
      </c>
      <c r="J16" s="617">
        <v>0.43206809393160361</v>
      </c>
      <c r="K16" s="617">
        <v>2.5971049559149653</v>
      </c>
      <c r="L16" s="617">
        <v>0.48372840951038232</v>
      </c>
      <c r="M16" s="617">
        <v>0.73733359507893226</v>
      </c>
      <c r="N16" s="617">
        <v>0.51190676346244346</v>
      </c>
      <c r="O16" s="617">
        <v>0.38040777835282491</v>
      </c>
      <c r="P16" s="617">
        <v>0.24890879324320644</v>
      </c>
      <c r="Q16" s="617">
        <v>2.3481961626717587E-2</v>
      </c>
      <c r="R16" s="617">
        <v>0.40858613230488605</v>
      </c>
      <c r="S16" s="617">
        <v>1.18818725831191</v>
      </c>
      <c r="T16" s="617">
        <v>0.32405107044870274</v>
      </c>
      <c r="U16" s="617">
        <v>0.42267530928091657</v>
      </c>
    </row>
    <row r="17" spans="1:21" ht="15" customHeight="1">
      <c r="A17" s="647">
        <v>2014</v>
      </c>
      <c r="B17" s="617">
        <v>18.457749366307421</v>
      </c>
      <c r="C17" s="617">
        <v>4.9267631260194618</v>
      </c>
      <c r="D17" s="617">
        <v>0.36164038198617593</v>
      </c>
      <c r="E17" s="617">
        <v>2.855550029189545</v>
      </c>
      <c r="F17" s="617">
        <v>0.55889877216045369</v>
      </c>
      <c r="G17" s="617">
        <v>3.2876398362379634E-2</v>
      </c>
      <c r="H17" s="617">
        <v>0.93462903915907813</v>
      </c>
      <c r="I17" s="617">
        <v>0.89705601245921562</v>
      </c>
      <c r="J17" s="617">
        <v>0.26770781523651987</v>
      </c>
      <c r="K17" s="617">
        <v>2.7381343207524749</v>
      </c>
      <c r="L17" s="617">
        <v>0.44617969206086644</v>
      </c>
      <c r="M17" s="617">
        <v>0.73737064898480031</v>
      </c>
      <c r="N17" s="617">
        <v>0.57298865717290215</v>
      </c>
      <c r="O17" s="617">
        <v>0.42269655037345238</v>
      </c>
      <c r="P17" s="617">
        <v>0.30058421359889947</v>
      </c>
      <c r="Q17" s="617">
        <v>1.8786513349931217E-2</v>
      </c>
      <c r="R17" s="617">
        <v>0.40860666536100398</v>
      </c>
      <c r="S17" s="617">
        <v>1.2446065094329433</v>
      </c>
      <c r="T17" s="617">
        <v>0.30528084193638227</v>
      </c>
      <c r="U17" s="617">
        <v>0.42739317871093518</v>
      </c>
    </row>
    <row r="18" spans="1:21" ht="15" customHeight="1">
      <c r="A18" s="647">
        <v>2015</v>
      </c>
      <c r="B18" s="617">
        <v>17</v>
      </c>
      <c r="C18" s="617">
        <v>4.4000000000000004</v>
      </c>
      <c r="D18" s="617">
        <v>0.3</v>
      </c>
      <c r="E18" s="617">
        <v>2.5</v>
      </c>
      <c r="F18" s="617">
        <v>0.6</v>
      </c>
      <c r="G18" s="617">
        <v>0</v>
      </c>
      <c r="H18" s="617">
        <v>0.8</v>
      </c>
      <c r="I18" s="617">
        <v>0.9</v>
      </c>
      <c r="J18" s="617">
        <v>0.3</v>
      </c>
      <c r="K18" s="617">
        <v>2.5</v>
      </c>
      <c r="L18" s="617">
        <v>0.6</v>
      </c>
      <c r="M18" s="617">
        <v>0.7</v>
      </c>
      <c r="N18" s="617">
        <v>0.5</v>
      </c>
      <c r="O18" s="617">
        <v>0.3</v>
      </c>
      <c r="P18" s="617"/>
      <c r="Q18" s="617"/>
      <c r="R18" s="617"/>
      <c r="S18" s="617"/>
      <c r="T18" s="617"/>
      <c r="U18" s="617"/>
    </row>
    <row r="19" spans="1:21" ht="15" customHeight="1">
      <c r="A19" s="1208" t="s">
        <v>1533</v>
      </c>
      <c r="B19" s="1211"/>
      <c r="C19" s="1211"/>
      <c r="D19" s="1211"/>
      <c r="E19" s="1211"/>
      <c r="F19" s="1211"/>
      <c r="G19" s="1211"/>
      <c r="H19" s="1211"/>
      <c r="I19" s="1211"/>
      <c r="J19" s="1211"/>
      <c r="K19" s="1211"/>
      <c r="L19" s="1211"/>
      <c r="M19" s="1211"/>
      <c r="N19" s="1211"/>
      <c r="O19" s="1211"/>
      <c r="P19" s="1211"/>
      <c r="Q19" s="1211"/>
      <c r="R19" s="1211"/>
      <c r="S19" s="1211"/>
      <c r="T19" s="1211"/>
      <c r="U19" s="1212"/>
    </row>
    <row r="20" spans="1:21" ht="15" customHeight="1">
      <c r="A20" s="647">
        <v>2011</v>
      </c>
      <c r="B20" s="658">
        <v>2614</v>
      </c>
      <c r="C20" s="658">
        <v>359</v>
      </c>
      <c r="D20" s="658">
        <v>36</v>
      </c>
      <c r="E20" s="658">
        <v>613</v>
      </c>
      <c r="F20" s="658">
        <v>76</v>
      </c>
      <c r="G20" s="659" t="s">
        <v>574</v>
      </c>
      <c r="H20" s="658">
        <v>131</v>
      </c>
      <c r="I20" s="658">
        <v>80</v>
      </c>
      <c r="J20" s="658">
        <v>26</v>
      </c>
      <c r="K20" s="658">
        <v>414</v>
      </c>
      <c r="L20" s="658">
        <v>75</v>
      </c>
      <c r="M20" s="658">
        <v>148</v>
      </c>
      <c r="N20" s="658">
        <v>77</v>
      </c>
      <c r="O20" s="658">
        <v>1</v>
      </c>
      <c r="P20" s="658">
        <v>62</v>
      </c>
      <c r="Q20" s="658">
        <v>1</v>
      </c>
      <c r="R20" s="658">
        <v>73</v>
      </c>
      <c r="S20" s="658">
        <v>254</v>
      </c>
      <c r="T20" s="658">
        <v>59</v>
      </c>
      <c r="U20" s="658">
        <v>129</v>
      </c>
    </row>
    <row r="21" spans="1:21" ht="15" customHeight="1">
      <c r="A21" s="647">
        <v>2012</v>
      </c>
      <c r="B21" s="660">
        <v>2478</v>
      </c>
      <c r="C21" s="604">
        <v>302</v>
      </c>
      <c r="D21" s="604">
        <v>35</v>
      </c>
      <c r="E21" s="604">
        <v>573</v>
      </c>
      <c r="F21" s="604">
        <v>93</v>
      </c>
      <c r="G21" s="659" t="s">
        <v>574</v>
      </c>
      <c r="H21" s="604">
        <v>117</v>
      </c>
      <c r="I21" s="604">
        <v>87</v>
      </c>
      <c r="J21" s="604">
        <v>23</v>
      </c>
      <c r="K21" s="604">
        <v>363</v>
      </c>
      <c r="L21" s="604">
        <v>78</v>
      </c>
      <c r="M21" s="604">
        <v>124</v>
      </c>
      <c r="N21" s="604">
        <v>84</v>
      </c>
      <c r="O21" s="604">
        <v>40</v>
      </c>
      <c r="P21" s="604">
        <v>39</v>
      </c>
      <c r="Q21" s="659" t="s">
        <v>574</v>
      </c>
      <c r="R21" s="604">
        <v>81</v>
      </c>
      <c r="S21" s="604">
        <v>292</v>
      </c>
      <c r="T21" s="604">
        <v>54</v>
      </c>
      <c r="U21" s="604">
        <v>93</v>
      </c>
    </row>
    <row r="22" spans="1:21" ht="15" customHeight="1">
      <c r="A22" s="647">
        <v>2013</v>
      </c>
      <c r="B22" s="661">
        <v>2619</v>
      </c>
      <c r="C22" s="661">
        <v>337</v>
      </c>
      <c r="D22" s="661">
        <v>45</v>
      </c>
      <c r="E22" s="661">
        <v>551</v>
      </c>
      <c r="F22" s="661">
        <v>107</v>
      </c>
      <c r="G22" s="659" t="s">
        <v>574</v>
      </c>
      <c r="H22" s="661">
        <v>129</v>
      </c>
      <c r="I22" s="661">
        <v>76</v>
      </c>
      <c r="J22" s="661">
        <v>34</v>
      </c>
      <c r="K22" s="661">
        <v>388</v>
      </c>
      <c r="L22" s="661">
        <v>83</v>
      </c>
      <c r="M22" s="661">
        <v>142</v>
      </c>
      <c r="N22" s="661">
        <v>92</v>
      </c>
      <c r="O22" s="661">
        <v>66</v>
      </c>
      <c r="P22" s="661">
        <v>52</v>
      </c>
      <c r="Q22" s="661">
        <v>1</v>
      </c>
      <c r="R22" s="661">
        <v>85</v>
      </c>
      <c r="S22" s="661">
        <v>247</v>
      </c>
      <c r="T22" s="661">
        <v>61</v>
      </c>
      <c r="U22" s="661">
        <v>79</v>
      </c>
    </row>
    <row r="23" spans="1:21" ht="15" customHeight="1">
      <c r="A23" s="647">
        <v>2014</v>
      </c>
      <c r="B23" s="661">
        <v>2621</v>
      </c>
      <c r="C23" s="661">
        <v>312</v>
      </c>
      <c r="D23" s="606">
        <v>44</v>
      </c>
      <c r="E23" s="606">
        <v>558</v>
      </c>
      <c r="F23" s="606">
        <v>106</v>
      </c>
      <c r="G23" s="606">
        <v>6</v>
      </c>
      <c r="H23" s="606">
        <v>132</v>
      </c>
      <c r="I23" s="606">
        <v>73</v>
      </c>
      <c r="J23" s="606">
        <v>35</v>
      </c>
      <c r="K23" s="606">
        <v>421</v>
      </c>
      <c r="L23" s="606">
        <v>71</v>
      </c>
      <c r="M23" s="606">
        <v>147</v>
      </c>
      <c r="N23" s="606">
        <v>109</v>
      </c>
      <c r="O23" s="606">
        <v>76</v>
      </c>
      <c r="P23" s="606">
        <v>59</v>
      </c>
      <c r="Q23" s="606">
        <v>2</v>
      </c>
      <c r="R23" s="606">
        <v>80</v>
      </c>
      <c r="S23" s="606">
        <v>252</v>
      </c>
      <c r="T23" s="606">
        <v>53</v>
      </c>
      <c r="U23" s="606">
        <v>85</v>
      </c>
    </row>
    <row r="24" spans="1:21" ht="15" customHeight="1">
      <c r="A24" s="647">
        <v>2015</v>
      </c>
      <c r="B24" s="661">
        <v>2354</v>
      </c>
      <c r="C24" s="661">
        <v>276</v>
      </c>
      <c r="D24" s="606">
        <v>38</v>
      </c>
      <c r="E24" s="606">
        <v>490</v>
      </c>
      <c r="F24" s="606">
        <v>114</v>
      </c>
      <c r="G24" s="606">
        <v>5</v>
      </c>
      <c r="H24" s="606">
        <v>113</v>
      </c>
      <c r="I24" s="606">
        <v>73</v>
      </c>
      <c r="J24" s="606">
        <v>33</v>
      </c>
      <c r="K24" s="606">
        <v>377</v>
      </c>
      <c r="L24" s="606">
        <v>90</v>
      </c>
      <c r="M24" s="606">
        <v>135</v>
      </c>
      <c r="N24" s="606">
        <v>93</v>
      </c>
      <c r="O24" s="606">
        <v>52</v>
      </c>
      <c r="P24" s="606">
        <v>50</v>
      </c>
      <c r="Q24" s="606">
        <v>1</v>
      </c>
      <c r="R24" s="606">
        <v>78</v>
      </c>
      <c r="S24" s="606">
        <v>191</v>
      </c>
      <c r="T24" s="606">
        <v>53</v>
      </c>
      <c r="U24" s="606">
        <v>54</v>
      </c>
    </row>
    <row r="25" spans="1:21" ht="15" customHeight="1">
      <c r="A25" s="1208" t="s">
        <v>1534</v>
      </c>
      <c r="B25" s="1211"/>
      <c r="C25" s="1211"/>
      <c r="D25" s="1211"/>
      <c r="E25" s="1211"/>
      <c r="F25" s="1211"/>
      <c r="G25" s="1211"/>
      <c r="H25" s="1211"/>
      <c r="I25" s="1211"/>
      <c r="J25" s="1211"/>
      <c r="K25" s="1211"/>
      <c r="L25" s="1211"/>
      <c r="M25" s="1211"/>
      <c r="N25" s="1211"/>
      <c r="O25" s="1211"/>
      <c r="P25" s="1211"/>
      <c r="Q25" s="1211"/>
      <c r="R25" s="1211"/>
      <c r="S25" s="1211"/>
      <c r="T25" s="1211"/>
      <c r="U25" s="1212"/>
    </row>
    <row r="26" spans="1:21" ht="15" customHeight="1">
      <c r="A26" s="647">
        <v>2011</v>
      </c>
      <c r="B26" s="658">
        <v>1018</v>
      </c>
      <c r="C26" s="663">
        <v>523</v>
      </c>
      <c r="D26" s="663">
        <v>30</v>
      </c>
      <c r="E26" s="663">
        <v>44</v>
      </c>
      <c r="F26" s="663">
        <v>22</v>
      </c>
      <c r="G26" s="662" t="s">
        <v>574</v>
      </c>
      <c r="H26" s="663">
        <v>25</v>
      </c>
      <c r="I26" s="663">
        <v>89</v>
      </c>
      <c r="J26" s="663">
        <v>24</v>
      </c>
      <c r="K26" s="663">
        <v>167</v>
      </c>
      <c r="L26" s="663">
        <v>27</v>
      </c>
      <c r="M26" s="663">
        <v>6</v>
      </c>
      <c r="N26" s="663">
        <v>14</v>
      </c>
      <c r="O26" s="663">
        <v>3</v>
      </c>
      <c r="P26" s="663">
        <v>10</v>
      </c>
      <c r="Q26" s="663">
        <v>1</v>
      </c>
      <c r="R26" s="663">
        <v>9</v>
      </c>
      <c r="S26" s="663">
        <v>8</v>
      </c>
      <c r="T26" s="663">
        <v>7</v>
      </c>
      <c r="U26" s="663">
        <v>9</v>
      </c>
    </row>
    <row r="27" spans="1:21" ht="15" customHeight="1">
      <c r="A27" s="647">
        <v>2012</v>
      </c>
      <c r="B27" s="660">
        <v>1133</v>
      </c>
      <c r="C27" s="604">
        <v>542</v>
      </c>
      <c r="D27" s="604">
        <v>33</v>
      </c>
      <c r="E27" s="604">
        <v>58</v>
      </c>
      <c r="F27" s="604">
        <v>19</v>
      </c>
      <c r="G27" s="604">
        <v>2</v>
      </c>
      <c r="H27" s="604">
        <v>48</v>
      </c>
      <c r="I27" s="604">
        <v>112</v>
      </c>
      <c r="J27" s="604">
        <v>44</v>
      </c>
      <c r="K27" s="604">
        <v>161</v>
      </c>
      <c r="L27" s="604">
        <v>29</v>
      </c>
      <c r="M27" s="604">
        <v>17</v>
      </c>
      <c r="N27" s="604">
        <v>16</v>
      </c>
      <c r="O27" s="604">
        <v>21</v>
      </c>
      <c r="P27" s="604">
        <v>2</v>
      </c>
      <c r="Q27" s="604">
        <v>1</v>
      </c>
      <c r="R27" s="604">
        <v>4</v>
      </c>
      <c r="S27" s="604">
        <v>6</v>
      </c>
      <c r="T27" s="604">
        <v>9</v>
      </c>
      <c r="U27" s="604">
        <v>9</v>
      </c>
    </row>
    <row r="28" spans="1:21" ht="15" customHeight="1">
      <c r="A28" s="647">
        <v>2013</v>
      </c>
      <c r="B28" s="661">
        <v>1180</v>
      </c>
      <c r="C28" s="661">
        <v>561</v>
      </c>
      <c r="D28" s="661">
        <v>38</v>
      </c>
      <c r="E28" s="661">
        <v>59</v>
      </c>
      <c r="F28" s="661">
        <v>17</v>
      </c>
      <c r="G28" s="661">
        <v>2</v>
      </c>
      <c r="H28" s="661">
        <v>39</v>
      </c>
      <c r="I28" s="661">
        <v>107</v>
      </c>
      <c r="J28" s="661">
        <v>58</v>
      </c>
      <c r="K28" s="661">
        <v>164</v>
      </c>
      <c r="L28" s="661">
        <v>20</v>
      </c>
      <c r="M28" s="661">
        <v>15</v>
      </c>
      <c r="N28" s="661">
        <v>16</v>
      </c>
      <c r="O28" s="661">
        <v>15</v>
      </c>
      <c r="P28" s="661">
        <v>1</v>
      </c>
      <c r="Q28" s="661">
        <v>4</v>
      </c>
      <c r="R28" s="661">
        <v>2</v>
      </c>
      <c r="S28" s="661">
        <v>6</v>
      </c>
      <c r="T28" s="661">
        <v>8</v>
      </c>
      <c r="U28" s="661">
        <v>11</v>
      </c>
    </row>
    <row r="29" spans="1:21" ht="15" customHeight="1">
      <c r="A29" s="647">
        <v>2014</v>
      </c>
      <c r="B29" s="661">
        <v>1106</v>
      </c>
      <c r="C29" s="661">
        <v>562</v>
      </c>
      <c r="D29" s="606">
        <v>32</v>
      </c>
      <c r="E29" s="606">
        <v>49</v>
      </c>
      <c r="F29" s="606">
        <v>13</v>
      </c>
      <c r="G29" s="606">
        <v>1</v>
      </c>
      <c r="H29" s="606">
        <v>67</v>
      </c>
      <c r="I29" s="606">
        <v>93</v>
      </c>
      <c r="J29" s="606">
        <v>22</v>
      </c>
      <c r="K29" s="606">
        <v>162</v>
      </c>
      <c r="L29" s="606">
        <v>23</v>
      </c>
      <c r="M29" s="606">
        <v>10</v>
      </c>
      <c r="N29" s="606">
        <v>13</v>
      </c>
      <c r="O29" s="606">
        <v>14</v>
      </c>
      <c r="P29" s="606">
        <v>5</v>
      </c>
      <c r="Q29" s="606">
        <v>2</v>
      </c>
      <c r="R29" s="606">
        <v>7</v>
      </c>
      <c r="S29" s="606">
        <v>13</v>
      </c>
      <c r="T29" s="606">
        <v>12</v>
      </c>
      <c r="U29" s="606">
        <v>6</v>
      </c>
    </row>
    <row r="30" spans="1:21" ht="15" customHeight="1">
      <c r="A30" s="647">
        <v>2015</v>
      </c>
      <c r="B30" s="661">
        <v>1062</v>
      </c>
      <c r="C30" s="661">
        <v>508</v>
      </c>
      <c r="D30" s="606">
        <v>32</v>
      </c>
      <c r="E30" s="606">
        <v>43</v>
      </c>
      <c r="F30" s="606">
        <v>10</v>
      </c>
      <c r="G30" s="606">
        <v>1</v>
      </c>
      <c r="H30" s="606">
        <v>58</v>
      </c>
      <c r="I30" s="606">
        <v>94</v>
      </c>
      <c r="J30" s="606">
        <v>24</v>
      </c>
      <c r="K30" s="606">
        <v>158</v>
      </c>
      <c r="L30" s="606">
        <v>29</v>
      </c>
      <c r="M30" s="606">
        <v>7</v>
      </c>
      <c r="N30" s="606">
        <v>13</v>
      </c>
      <c r="O30" s="606">
        <v>9</v>
      </c>
      <c r="P30" s="606">
        <v>2</v>
      </c>
      <c r="Q30" s="606">
        <v>1</v>
      </c>
      <c r="R30" s="606">
        <v>9</v>
      </c>
      <c r="S30" s="606">
        <v>10</v>
      </c>
      <c r="T30" s="606">
        <v>7</v>
      </c>
      <c r="U30" s="606">
        <v>3</v>
      </c>
    </row>
    <row r="31" spans="1:21" ht="15" customHeight="1">
      <c r="A31" s="1208" t="s">
        <v>1525</v>
      </c>
      <c r="B31" s="1211"/>
      <c r="C31" s="1211"/>
      <c r="D31" s="1211"/>
      <c r="E31" s="1211"/>
      <c r="F31" s="1211"/>
      <c r="G31" s="1211"/>
      <c r="H31" s="1211"/>
      <c r="I31" s="1211"/>
      <c r="J31" s="1211"/>
      <c r="K31" s="1211"/>
      <c r="L31" s="1211"/>
      <c r="M31" s="1211"/>
      <c r="N31" s="1211"/>
      <c r="O31" s="1211"/>
      <c r="P31" s="1211"/>
      <c r="Q31" s="1211"/>
      <c r="R31" s="1211"/>
      <c r="S31" s="1211"/>
      <c r="T31" s="1211"/>
      <c r="U31" s="1212"/>
    </row>
    <row r="32" spans="1:21" ht="15" customHeight="1">
      <c r="A32" s="647">
        <v>2011</v>
      </c>
      <c r="B32" s="663">
        <v>204</v>
      </c>
      <c r="C32" s="663">
        <v>171</v>
      </c>
      <c r="D32" s="663">
        <v>1</v>
      </c>
      <c r="E32" s="663">
        <v>1</v>
      </c>
      <c r="F32" s="662" t="s">
        <v>574</v>
      </c>
      <c r="G32" s="662" t="s">
        <v>574</v>
      </c>
      <c r="H32" s="663">
        <v>2</v>
      </c>
      <c r="I32" s="663">
        <v>25</v>
      </c>
      <c r="J32" s="662" t="s">
        <v>574</v>
      </c>
      <c r="K32" s="663">
        <v>2</v>
      </c>
      <c r="L32" s="662" t="s">
        <v>574</v>
      </c>
      <c r="M32" s="662" t="s">
        <v>574</v>
      </c>
      <c r="N32" s="663">
        <v>1</v>
      </c>
      <c r="O32" s="662" t="s">
        <v>574</v>
      </c>
      <c r="P32" s="662" t="s">
        <v>574</v>
      </c>
      <c r="Q32" s="662" t="s">
        <v>574</v>
      </c>
      <c r="R32" s="662" t="s">
        <v>574</v>
      </c>
      <c r="S32" s="662" t="s">
        <v>574</v>
      </c>
      <c r="T32" s="662" t="s">
        <v>574</v>
      </c>
      <c r="U32" s="663">
        <v>1</v>
      </c>
    </row>
    <row r="33" spans="1:21" ht="15" customHeight="1">
      <c r="A33" s="647">
        <v>2012</v>
      </c>
      <c r="B33" s="660">
        <v>207</v>
      </c>
      <c r="C33" s="604">
        <v>177</v>
      </c>
      <c r="D33" s="604">
        <v>1</v>
      </c>
      <c r="E33" s="604">
        <v>2</v>
      </c>
      <c r="F33" s="659" t="s">
        <v>574</v>
      </c>
      <c r="G33" s="659" t="s">
        <v>574</v>
      </c>
      <c r="H33" s="604">
        <v>1</v>
      </c>
      <c r="I33" s="604">
        <v>23</v>
      </c>
      <c r="J33" s="659" t="s">
        <v>574</v>
      </c>
      <c r="K33" s="604">
        <v>1</v>
      </c>
      <c r="L33" s="604">
        <v>1</v>
      </c>
      <c r="M33" s="659" t="s">
        <v>574</v>
      </c>
      <c r="N33" s="604">
        <v>1</v>
      </c>
      <c r="O33" s="659" t="s">
        <v>574</v>
      </c>
      <c r="P33" s="659" t="s">
        <v>574</v>
      </c>
      <c r="Q33" s="659" t="s">
        <v>574</v>
      </c>
      <c r="R33" s="659" t="s">
        <v>574</v>
      </c>
      <c r="S33" s="659" t="s">
        <v>574</v>
      </c>
      <c r="T33" s="659" t="s">
        <v>574</v>
      </c>
      <c r="U33" s="659" t="s">
        <v>574</v>
      </c>
    </row>
    <row r="34" spans="1:21" ht="15" customHeight="1">
      <c r="A34" s="647">
        <v>2013</v>
      </c>
      <c r="B34" s="661">
        <v>202</v>
      </c>
      <c r="C34" s="661">
        <v>171</v>
      </c>
      <c r="D34" s="661">
        <v>1</v>
      </c>
      <c r="E34" s="661">
        <v>1</v>
      </c>
      <c r="F34" s="659" t="s">
        <v>574</v>
      </c>
      <c r="G34" s="659" t="s">
        <v>574</v>
      </c>
      <c r="H34" s="659" t="s">
        <v>574</v>
      </c>
      <c r="I34" s="661">
        <v>25</v>
      </c>
      <c r="J34" s="659" t="s">
        <v>574</v>
      </c>
      <c r="K34" s="661">
        <v>1</v>
      </c>
      <c r="L34" s="659" t="s">
        <v>574</v>
      </c>
      <c r="M34" s="659" t="s">
        <v>574</v>
      </c>
      <c r="N34" s="661">
        <v>1</v>
      </c>
      <c r="O34" s="659" t="s">
        <v>574</v>
      </c>
      <c r="P34" s="659" t="s">
        <v>574</v>
      </c>
      <c r="Q34" s="659" t="s">
        <v>574</v>
      </c>
      <c r="R34" s="659" t="s">
        <v>574</v>
      </c>
      <c r="S34" s="659" t="s">
        <v>574</v>
      </c>
      <c r="T34" s="659" t="s">
        <v>574</v>
      </c>
      <c r="U34" s="659" t="s">
        <v>574</v>
      </c>
    </row>
    <row r="35" spans="1:21" ht="15" customHeight="1">
      <c r="A35" s="647">
        <v>2014</v>
      </c>
      <c r="B35" s="604">
        <v>203</v>
      </c>
      <c r="C35" s="604">
        <v>175</v>
      </c>
      <c r="D35" s="614">
        <v>1</v>
      </c>
      <c r="E35" s="614">
        <v>1</v>
      </c>
      <c r="F35" s="614" t="s">
        <v>574</v>
      </c>
      <c r="G35" s="614" t="s">
        <v>574</v>
      </c>
      <c r="H35" s="614" t="s">
        <v>574</v>
      </c>
      <c r="I35" s="614">
        <v>25</v>
      </c>
      <c r="J35" s="614" t="s">
        <v>574</v>
      </c>
      <c r="K35" s="614" t="s">
        <v>574</v>
      </c>
      <c r="L35" s="614">
        <v>1</v>
      </c>
      <c r="M35" s="614" t="s">
        <v>574</v>
      </c>
      <c r="N35" s="614" t="s">
        <v>574</v>
      </c>
      <c r="O35" s="614" t="s">
        <v>574</v>
      </c>
      <c r="P35" s="614" t="s">
        <v>574</v>
      </c>
      <c r="Q35" s="614" t="s">
        <v>574</v>
      </c>
      <c r="R35" s="614" t="s">
        <v>574</v>
      </c>
      <c r="S35" s="614" t="s">
        <v>574</v>
      </c>
      <c r="T35" s="614" t="s">
        <v>574</v>
      </c>
      <c r="U35" s="614" t="s">
        <v>574</v>
      </c>
    </row>
    <row r="36" spans="1:21" ht="15" customHeight="1">
      <c r="A36" s="647">
        <v>2015</v>
      </c>
      <c r="B36" s="604">
        <v>193</v>
      </c>
      <c r="C36" s="604">
        <v>161</v>
      </c>
      <c r="D36" s="648" t="s">
        <v>574</v>
      </c>
      <c r="E36" s="648" t="s">
        <v>574</v>
      </c>
      <c r="F36" s="648" t="s">
        <v>574</v>
      </c>
      <c r="G36" s="648" t="s">
        <v>574</v>
      </c>
      <c r="H36" s="648" t="s">
        <v>574</v>
      </c>
      <c r="I36" s="614">
        <v>24</v>
      </c>
      <c r="J36" s="648" t="s">
        <v>574</v>
      </c>
      <c r="K36" s="614">
        <v>1</v>
      </c>
      <c r="L36" s="648" t="s">
        <v>574</v>
      </c>
      <c r="M36" s="648" t="s">
        <v>574</v>
      </c>
      <c r="N36" s="614">
        <v>1</v>
      </c>
      <c r="O36" s="648" t="s">
        <v>574</v>
      </c>
      <c r="P36" s="614">
        <v>1</v>
      </c>
      <c r="Q36" s="648" t="s">
        <v>574</v>
      </c>
      <c r="R36" s="648" t="s">
        <v>574</v>
      </c>
      <c r="S36" s="648" t="s">
        <v>574</v>
      </c>
      <c r="T36" s="648" t="s">
        <v>574</v>
      </c>
      <c r="U36" s="648" t="s">
        <v>574</v>
      </c>
    </row>
    <row r="37" spans="1:21" ht="15" customHeight="1">
      <c r="A37" s="649"/>
      <c r="B37" s="650"/>
      <c r="C37" s="650"/>
      <c r="D37" s="650"/>
      <c r="E37" s="650"/>
      <c r="F37" s="650"/>
      <c r="G37" s="650"/>
      <c r="H37" s="650"/>
      <c r="I37" s="650"/>
      <c r="J37" s="650"/>
      <c r="K37" s="650"/>
      <c r="L37" s="650"/>
      <c r="M37" s="650"/>
      <c r="N37" s="650"/>
      <c r="O37" s="650"/>
      <c r="P37" s="650"/>
      <c r="Q37" s="650"/>
      <c r="R37" s="650"/>
      <c r="S37" s="650"/>
      <c r="T37" s="650"/>
      <c r="U37" s="650"/>
    </row>
    <row r="38" spans="1:21" ht="15" customHeight="1">
      <c r="A38" s="651"/>
    </row>
    <row r="39" spans="1:21" ht="15" customHeight="1"/>
    <row r="40" spans="1:21" ht="15" customHeight="1"/>
    <row r="41" spans="1:21" ht="15" customHeight="1"/>
    <row r="42" spans="1:21" ht="15" customHeight="1"/>
    <row r="43" spans="1:21" ht="15" customHeight="1"/>
    <row r="44" spans="1:21" ht="15" customHeight="1"/>
    <row r="45" spans="1:21" ht="15" customHeight="1"/>
    <row r="46" spans="1:21" ht="15" customHeight="1"/>
    <row r="47" spans="1:21" ht="15" customHeight="1"/>
    <row r="48" spans="1:21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</sheetData>
  <mergeCells count="11">
    <mergeCell ref="A1:U1"/>
    <mergeCell ref="A2:U2"/>
    <mergeCell ref="A4:A6"/>
    <mergeCell ref="B4:U4"/>
    <mergeCell ref="B5:B6"/>
    <mergeCell ref="C5:U5"/>
    <mergeCell ref="A7:U7"/>
    <mergeCell ref="A13:U13"/>
    <mergeCell ref="A19:U19"/>
    <mergeCell ref="A25:U25"/>
    <mergeCell ref="A31:U31"/>
  </mergeCells>
  <pageMargins left="0.24" right="0.24" top="1" bottom="1" header="0.5" footer="0.5"/>
  <pageSetup paperSize="9" orientation="portrait" r:id="rId1"/>
  <headerFooter alignWithMargins="0"/>
</worksheet>
</file>

<file path=xl/worksheets/sheet72.xml><?xml version="1.0" encoding="utf-8"?>
<worksheet xmlns="http://schemas.openxmlformats.org/spreadsheetml/2006/main" xmlns:r="http://schemas.openxmlformats.org/officeDocument/2006/relationships">
  <dimension ref="A1:C223"/>
  <sheetViews>
    <sheetView zoomScaleNormal="100" workbookViewId="0"/>
  </sheetViews>
  <sheetFormatPr defaultColWidth="7.85546875" defaultRowHeight="11.25"/>
  <cols>
    <col min="1" max="1" width="7" style="664" customWidth="1"/>
    <col min="2" max="16384" width="7.85546875" style="664"/>
  </cols>
  <sheetData>
    <row r="1" spans="1:3" ht="14.25">
      <c r="A1" s="526" t="s">
        <v>1419</v>
      </c>
    </row>
    <row r="2" spans="1:3" s="667" customFormat="1" ht="27.75" customHeight="1">
      <c r="A2" s="665" t="s">
        <v>1559</v>
      </c>
      <c r="B2" s="666"/>
      <c r="C2" s="666"/>
    </row>
    <row r="3" spans="1:3" s="670" customFormat="1" ht="19.5" customHeight="1">
      <c r="A3" s="668"/>
      <c r="B3" s="669"/>
      <c r="C3" s="669"/>
    </row>
    <row r="4" spans="1:3" s="674" customFormat="1" ht="51" customHeight="1">
      <c r="A4" s="671" t="s">
        <v>1400</v>
      </c>
      <c r="B4" s="672" t="s">
        <v>1560</v>
      </c>
      <c r="C4" s="673" t="s">
        <v>1561</v>
      </c>
    </row>
    <row r="5" spans="1:3" ht="15" customHeight="1">
      <c r="A5" s="1222" t="s">
        <v>387</v>
      </c>
      <c r="B5" s="1223"/>
      <c r="C5" s="1223"/>
    </row>
    <row r="6" spans="1:3" ht="12">
      <c r="A6" s="675">
        <v>1999</v>
      </c>
      <c r="B6" s="676" t="s">
        <v>1521</v>
      </c>
      <c r="C6" s="676" t="s">
        <v>1521</v>
      </c>
    </row>
    <row r="7" spans="1:3" ht="12">
      <c r="A7" s="675">
        <v>2000</v>
      </c>
      <c r="B7" s="676">
        <v>95</v>
      </c>
      <c r="C7" s="676">
        <v>14</v>
      </c>
    </row>
    <row r="8" spans="1:3" ht="12">
      <c r="A8" s="675">
        <v>2001</v>
      </c>
      <c r="B8" s="676">
        <v>88</v>
      </c>
      <c r="C8" s="676">
        <v>5</v>
      </c>
    </row>
    <row r="9" spans="1:3" ht="12">
      <c r="A9" s="675">
        <v>2002</v>
      </c>
      <c r="B9" s="676">
        <v>88</v>
      </c>
      <c r="C9" s="676">
        <v>4</v>
      </c>
    </row>
    <row r="10" spans="1:3" ht="12">
      <c r="A10" s="675">
        <v>2003</v>
      </c>
      <c r="B10" s="676">
        <v>90</v>
      </c>
      <c r="C10" s="676">
        <v>5</v>
      </c>
    </row>
    <row r="11" spans="1:3" ht="12">
      <c r="A11" s="675">
        <v>2004</v>
      </c>
      <c r="B11" s="676">
        <v>93</v>
      </c>
      <c r="C11" s="676">
        <v>7</v>
      </c>
    </row>
    <row r="12" spans="1:3" ht="12">
      <c r="A12" s="675">
        <v>2005</v>
      </c>
      <c r="B12" s="676">
        <v>97</v>
      </c>
      <c r="C12" s="676">
        <v>6</v>
      </c>
    </row>
    <row r="13" spans="1:3" ht="12">
      <c r="A13" s="675">
        <v>2006</v>
      </c>
      <c r="B13" s="676">
        <v>93</v>
      </c>
      <c r="C13" s="676">
        <v>4</v>
      </c>
    </row>
    <row r="14" spans="1:3" ht="12">
      <c r="A14" s="675">
        <v>2007</v>
      </c>
      <c r="B14" s="676">
        <v>94</v>
      </c>
      <c r="C14" s="676">
        <v>2</v>
      </c>
    </row>
    <row r="15" spans="1:3" ht="12">
      <c r="A15" s="675">
        <v>2008</v>
      </c>
      <c r="B15" s="676">
        <v>94</v>
      </c>
      <c r="C15" s="676">
        <v>2</v>
      </c>
    </row>
    <row r="16" spans="1:3" ht="12">
      <c r="A16" s="675">
        <v>2009</v>
      </c>
      <c r="B16" s="676">
        <v>107</v>
      </c>
      <c r="C16" s="676">
        <v>2</v>
      </c>
    </row>
    <row r="17" spans="1:3" ht="12">
      <c r="A17" s="675">
        <v>2010</v>
      </c>
      <c r="B17" s="676">
        <v>109</v>
      </c>
      <c r="C17" s="676">
        <v>3</v>
      </c>
    </row>
    <row r="18" spans="1:3" ht="12">
      <c r="A18" s="675">
        <v>2011</v>
      </c>
      <c r="B18" s="677">
        <v>109</v>
      </c>
      <c r="C18" s="677">
        <v>4</v>
      </c>
    </row>
    <row r="19" spans="1:3" ht="12">
      <c r="A19" s="675">
        <v>2012</v>
      </c>
      <c r="B19" s="678">
        <v>114</v>
      </c>
      <c r="C19" s="678">
        <v>5</v>
      </c>
    </row>
    <row r="20" spans="1:3" ht="12">
      <c r="A20" s="675">
        <v>2013</v>
      </c>
      <c r="B20" s="679">
        <v>115</v>
      </c>
      <c r="C20" s="679">
        <v>6</v>
      </c>
    </row>
    <row r="21" spans="1:3" ht="12">
      <c r="A21" s="680">
        <v>2014</v>
      </c>
      <c r="B21" s="679">
        <v>118</v>
      </c>
      <c r="C21" s="679">
        <v>6</v>
      </c>
    </row>
    <row r="22" spans="1:3" ht="12">
      <c r="A22" s="680">
        <v>2015</v>
      </c>
      <c r="B22" s="679">
        <v>121</v>
      </c>
      <c r="C22" s="679">
        <v>6</v>
      </c>
    </row>
    <row r="23" spans="1:3" s="681" customFormat="1" ht="12">
      <c r="A23" s="1224" t="s">
        <v>1562</v>
      </c>
      <c r="B23" s="1225"/>
      <c r="C23" s="1225"/>
    </row>
    <row r="24" spans="1:3" ht="12">
      <c r="A24" s="675">
        <v>1999</v>
      </c>
      <c r="B24" s="676" t="s">
        <v>1521</v>
      </c>
      <c r="C24" s="676" t="s">
        <v>1521</v>
      </c>
    </row>
    <row r="25" spans="1:3" ht="12">
      <c r="A25" s="675">
        <v>2000</v>
      </c>
      <c r="B25" s="676">
        <v>39</v>
      </c>
      <c r="C25" s="676" t="s">
        <v>1521</v>
      </c>
    </row>
    <row r="26" spans="1:3" ht="12">
      <c r="A26" s="675">
        <v>2001</v>
      </c>
      <c r="B26" s="676">
        <v>44</v>
      </c>
      <c r="C26" s="676">
        <v>2</v>
      </c>
    </row>
    <row r="27" spans="1:3" ht="12">
      <c r="A27" s="675">
        <v>2002</v>
      </c>
      <c r="B27" s="676">
        <v>49</v>
      </c>
      <c r="C27" s="676">
        <v>2</v>
      </c>
    </row>
    <row r="28" spans="1:3" ht="12">
      <c r="A28" s="675">
        <v>2003</v>
      </c>
      <c r="B28" s="676">
        <v>55</v>
      </c>
      <c r="C28" s="676">
        <v>3</v>
      </c>
    </row>
    <row r="29" spans="1:3" ht="12">
      <c r="A29" s="675">
        <v>2004</v>
      </c>
      <c r="B29" s="676">
        <v>65</v>
      </c>
      <c r="C29" s="676">
        <v>5</v>
      </c>
    </row>
    <row r="30" spans="1:3" ht="12">
      <c r="A30" s="675">
        <v>2005</v>
      </c>
      <c r="B30" s="676">
        <v>72</v>
      </c>
      <c r="C30" s="676">
        <v>4</v>
      </c>
    </row>
    <row r="31" spans="1:3" ht="12">
      <c r="A31" s="675">
        <v>2006</v>
      </c>
      <c r="B31" s="676">
        <v>69</v>
      </c>
      <c r="C31" s="676">
        <v>3</v>
      </c>
    </row>
    <row r="32" spans="1:3" ht="12">
      <c r="A32" s="675">
        <v>2007</v>
      </c>
      <c r="B32" s="676">
        <v>66</v>
      </c>
      <c r="C32" s="676">
        <v>2</v>
      </c>
    </row>
    <row r="33" spans="1:3" ht="12">
      <c r="A33" s="675">
        <v>2008</v>
      </c>
      <c r="B33" s="676">
        <v>66</v>
      </c>
      <c r="C33" s="676">
        <v>2</v>
      </c>
    </row>
    <row r="34" spans="1:3" ht="12">
      <c r="A34" s="675">
        <v>2009</v>
      </c>
      <c r="B34" s="676">
        <v>69</v>
      </c>
      <c r="C34" s="676">
        <v>2</v>
      </c>
    </row>
    <row r="35" spans="1:3" ht="12">
      <c r="A35" s="675">
        <v>2010</v>
      </c>
      <c r="B35" s="676">
        <v>67</v>
      </c>
      <c r="C35" s="676">
        <v>2</v>
      </c>
    </row>
    <row r="36" spans="1:3" ht="12">
      <c r="A36" s="675">
        <v>2011</v>
      </c>
      <c r="B36" s="682">
        <v>66</v>
      </c>
      <c r="C36" s="682">
        <v>4</v>
      </c>
    </row>
    <row r="37" spans="1:3" ht="12">
      <c r="A37" s="675">
        <v>2012</v>
      </c>
      <c r="B37" s="678">
        <v>62</v>
      </c>
      <c r="C37" s="678">
        <v>4</v>
      </c>
    </row>
    <row r="38" spans="1:3" ht="12">
      <c r="A38" s="675">
        <v>2013</v>
      </c>
      <c r="B38" s="679">
        <v>57</v>
      </c>
      <c r="C38" s="679">
        <v>5</v>
      </c>
    </row>
    <row r="39" spans="1:3" ht="12">
      <c r="A39" s="680">
        <v>2014</v>
      </c>
      <c r="B39" s="679">
        <v>58</v>
      </c>
      <c r="C39" s="679">
        <v>3</v>
      </c>
    </row>
    <row r="40" spans="1:3" ht="12">
      <c r="A40" s="680">
        <v>2015</v>
      </c>
      <c r="B40" s="679">
        <v>60</v>
      </c>
      <c r="C40" s="679">
        <v>3</v>
      </c>
    </row>
    <row r="41" spans="1:3" s="681" customFormat="1" ht="15" customHeight="1">
      <c r="A41" s="1220" t="s">
        <v>1563</v>
      </c>
      <c r="B41" s="1221"/>
      <c r="C41" s="1221"/>
    </row>
    <row r="42" spans="1:3" ht="12">
      <c r="A42" s="675">
        <v>1999</v>
      </c>
      <c r="B42" s="676" t="s">
        <v>1454</v>
      </c>
      <c r="C42" s="676" t="s">
        <v>1454</v>
      </c>
    </row>
    <row r="43" spans="1:3" ht="12">
      <c r="A43" s="675">
        <v>2000</v>
      </c>
      <c r="B43" s="676" t="s">
        <v>1454</v>
      </c>
      <c r="C43" s="676" t="s">
        <v>1454</v>
      </c>
    </row>
    <row r="44" spans="1:3" ht="12">
      <c r="A44" s="675">
        <v>2001</v>
      </c>
      <c r="B44" s="676" t="s">
        <v>1521</v>
      </c>
      <c r="C44" s="676" t="s">
        <v>1521</v>
      </c>
    </row>
    <row r="45" spans="1:3" ht="12">
      <c r="A45" s="675">
        <v>2002</v>
      </c>
      <c r="B45" s="676" t="s">
        <v>1521</v>
      </c>
      <c r="C45" s="676" t="s">
        <v>1521</v>
      </c>
    </row>
    <row r="46" spans="1:3" ht="12">
      <c r="A46" s="675">
        <v>2003</v>
      </c>
      <c r="B46" s="676" t="s">
        <v>1521</v>
      </c>
      <c r="C46" s="676" t="s">
        <v>1521</v>
      </c>
    </row>
    <row r="47" spans="1:3" ht="12">
      <c r="A47" s="675">
        <v>2004</v>
      </c>
      <c r="B47" s="676" t="s">
        <v>1521</v>
      </c>
      <c r="C47" s="676" t="s">
        <v>1521</v>
      </c>
    </row>
    <row r="48" spans="1:3" ht="12">
      <c r="A48" s="675">
        <v>2005</v>
      </c>
      <c r="B48" s="676" t="s">
        <v>1564</v>
      </c>
      <c r="C48" s="676" t="s">
        <v>1564</v>
      </c>
    </row>
    <row r="49" spans="1:3" ht="12">
      <c r="A49" s="675">
        <v>2006</v>
      </c>
      <c r="B49" s="676">
        <v>4</v>
      </c>
      <c r="C49" s="676" t="s">
        <v>1564</v>
      </c>
    </row>
    <row r="50" spans="1:3" ht="12">
      <c r="A50" s="675">
        <v>2007</v>
      </c>
      <c r="B50" s="676">
        <v>7</v>
      </c>
      <c r="C50" s="676" t="s">
        <v>1564</v>
      </c>
    </row>
    <row r="51" spans="1:3" ht="12">
      <c r="A51" s="675">
        <v>2008</v>
      </c>
      <c r="B51" s="676">
        <v>8</v>
      </c>
      <c r="C51" s="676" t="s">
        <v>1564</v>
      </c>
    </row>
    <row r="52" spans="1:3" ht="12">
      <c r="A52" s="675">
        <v>2009</v>
      </c>
      <c r="B52" s="676">
        <v>18</v>
      </c>
      <c r="C52" s="676" t="s">
        <v>1564</v>
      </c>
    </row>
    <row r="53" spans="1:3" ht="12">
      <c r="A53" s="675">
        <v>2010</v>
      </c>
      <c r="B53" s="676">
        <v>24</v>
      </c>
      <c r="C53" s="676" t="s">
        <v>1564</v>
      </c>
    </row>
    <row r="54" spans="1:3" ht="12">
      <c r="A54" s="675">
        <v>2011</v>
      </c>
      <c r="B54" s="682">
        <v>27</v>
      </c>
      <c r="C54" s="677" t="s">
        <v>1564</v>
      </c>
    </row>
    <row r="55" spans="1:3" ht="12">
      <c r="A55" s="675">
        <v>2012</v>
      </c>
      <c r="B55" s="678">
        <v>35</v>
      </c>
      <c r="C55" s="678">
        <v>1</v>
      </c>
    </row>
    <row r="56" spans="1:3" ht="12">
      <c r="A56" s="675">
        <v>2013</v>
      </c>
      <c r="B56" s="679">
        <v>40</v>
      </c>
      <c r="C56" s="679">
        <v>1</v>
      </c>
    </row>
    <row r="57" spans="1:3" ht="12">
      <c r="A57" s="675">
        <v>2014</v>
      </c>
      <c r="B57" s="679">
        <v>45</v>
      </c>
      <c r="C57" s="679">
        <v>3</v>
      </c>
    </row>
    <row r="58" spans="1:3" ht="12">
      <c r="A58" s="680">
        <v>2015</v>
      </c>
      <c r="B58" s="679">
        <v>45</v>
      </c>
      <c r="C58" s="679">
        <v>3</v>
      </c>
    </row>
    <row r="59" spans="1:3" s="681" customFormat="1" ht="15" customHeight="1">
      <c r="A59" s="1222" t="s">
        <v>1565</v>
      </c>
      <c r="B59" s="1223"/>
      <c r="C59" s="1223"/>
    </row>
    <row r="60" spans="1:3" ht="12">
      <c r="A60" s="675">
        <v>1999</v>
      </c>
      <c r="B60" s="676" t="s">
        <v>1521</v>
      </c>
      <c r="C60" s="676" t="s">
        <v>1521</v>
      </c>
    </row>
    <row r="61" spans="1:3" ht="12">
      <c r="A61" s="675">
        <v>2000</v>
      </c>
      <c r="B61" s="676" t="s">
        <v>1521</v>
      </c>
      <c r="C61" s="676" t="s">
        <v>1521</v>
      </c>
    </row>
    <row r="62" spans="1:3" ht="12">
      <c r="A62" s="675">
        <v>2001</v>
      </c>
      <c r="B62" s="676">
        <v>85</v>
      </c>
      <c r="C62" s="676">
        <v>5</v>
      </c>
    </row>
    <row r="63" spans="1:3" ht="12">
      <c r="A63" s="675">
        <v>2002</v>
      </c>
      <c r="B63" s="676">
        <v>83</v>
      </c>
      <c r="C63" s="676">
        <v>4</v>
      </c>
    </row>
    <row r="64" spans="1:3" ht="12">
      <c r="A64" s="675">
        <v>2003</v>
      </c>
      <c r="B64" s="676">
        <v>84</v>
      </c>
      <c r="C64" s="676">
        <v>5</v>
      </c>
    </row>
    <row r="65" spans="1:3" ht="12">
      <c r="A65" s="675">
        <v>2004</v>
      </c>
      <c r="B65" s="676">
        <v>83</v>
      </c>
      <c r="C65" s="676">
        <v>7</v>
      </c>
    </row>
    <row r="66" spans="1:3" ht="12">
      <c r="A66" s="675">
        <v>2005</v>
      </c>
      <c r="B66" s="676">
        <v>84</v>
      </c>
      <c r="C66" s="676">
        <v>6</v>
      </c>
    </row>
    <row r="67" spans="1:3" ht="12">
      <c r="A67" s="675">
        <v>2006</v>
      </c>
      <c r="B67" s="676">
        <v>80</v>
      </c>
      <c r="C67" s="676">
        <v>4</v>
      </c>
    </row>
    <row r="68" spans="1:3" ht="12">
      <c r="A68" s="675">
        <v>2007</v>
      </c>
      <c r="B68" s="676">
        <v>82</v>
      </c>
      <c r="C68" s="676">
        <v>2</v>
      </c>
    </row>
    <row r="69" spans="1:3" ht="12">
      <c r="A69" s="675">
        <v>2008</v>
      </c>
      <c r="B69" s="676">
        <v>78</v>
      </c>
      <c r="C69" s="676">
        <v>2</v>
      </c>
    </row>
    <row r="70" spans="1:3" ht="12">
      <c r="A70" s="675">
        <v>2009</v>
      </c>
      <c r="B70" s="676">
        <v>86</v>
      </c>
      <c r="C70" s="676">
        <v>1</v>
      </c>
    </row>
    <row r="71" spans="1:3" ht="12">
      <c r="A71" s="675">
        <v>2010</v>
      </c>
      <c r="B71" s="676">
        <v>84</v>
      </c>
      <c r="C71" s="676">
        <v>2</v>
      </c>
    </row>
    <row r="72" spans="1:3" ht="12">
      <c r="A72" s="675">
        <v>2011</v>
      </c>
      <c r="B72" s="682">
        <v>86</v>
      </c>
      <c r="C72" s="682">
        <v>3</v>
      </c>
    </row>
    <row r="73" spans="1:3" ht="12">
      <c r="A73" s="675">
        <v>2012</v>
      </c>
      <c r="B73" s="678">
        <v>90</v>
      </c>
      <c r="C73" s="678">
        <v>4</v>
      </c>
    </row>
    <row r="74" spans="1:3" ht="12">
      <c r="A74" s="675">
        <v>2013</v>
      </c>
      <c r="B74" s="679">
        <v>92</v>
      </c>
      <c r="C74" s="679">
        <v>3</v>
      </c>
    </row>
    <row r="75" spans="1:3" ht="12">
      <c r="A75" s="675">
        <v>2014</v>
      </c>
      <c r="B75" s="679">
        <v>97</v>
      </c>
      <c r="C75" s="679">
        <v>4</v>
      </c>
    </row>
    <row r="76" spans="1:3" ht="12">
      <c r="A76" s="680">
        <v>2015</v>
      </c>
      <c r="B76" s="679">
        <v>94</v>
      </c>
      <c r="C76" s="679">
        <v>4</v>
      </c>
    </row>
    <row r="77" spans="1:3" s="681" customFormat="1" ht="15" customHeight="1">
      <c r="A77" s="1220" t="s">
        <v>1566</v>
      </c>
      <c r="B77" s="1221"/>
      <c r="C77" s="1221"/>
    </row>
    <row r="78" spans="1:3" ht="12">
      <c r="A78" s="675">
        <v>1999</v>
      </c>
      <c r="B78" s="676" t="s">
        <v>1521</v>
      </c>
      <c r="C78" s="676" t="s">
        <v>1521</v>
      </c>
    </row>
    <row r="79" spans="1:3" ht="12">
      <c r="A79" s="675">
        <v>2000</v>
      </c>
      <c r="B79" s="676" t="s">
        <v>1521</v>
      </c>
      <c r="C79" s="676" t="s">
        <v>1521</v>
      </c>
    </row>
    <row r="80" spans="1:3" ht="12">
      <c r="A80" s="675">
        <v>2001</v>
      </c>
      <c r="B80" s="676">
        <v>43</v>
      </c>
      <c r="C80" s="676">
        <v>2</v>
      </c>
    </row>
    <row r="81" spans="1:3" ht="12">
      <c r="A81" s="675">
        <v>2002</v>
      </c>
      <c r="B81" s="676">
        <v>47</v>
      </c>
      <c r="C81" s="676">
        <v>2</v>
      </c>
    </row>
    <row r="82" spans="1:3" ht="12">
      <c r="A82" s="675">
        <v>2003</v>
      </c>
      <c r="B82" s="676">
        <v>52</v>
      </c>
      <c r="C82" s="676">
        <v>3</v>
      </c>
    </row>
    <row r="83" spans="1:3" ht="12">
      <c r="A83" s="675">
        <v>2004</v>
      </c>
      <c r="B83" s="676">
        <v>60</v>
      </c>
      <c r="C83" s="676">
        <v>5</v>
      </c>
    </row>
    <row r="84" spans="1:3" ht="12">
      <c r="A84" s="675">
        <v>2005</v>
      </c>
      <c r="B84" s="676">
        <v>64</v>
      </c>
      <c r="C84" s="676">
        <v>4</v>
      </c>
    </row>
    <row r="85" spans="1:3" ht="12">
      <c r="A85" s="675">
        <v>2006</v>
      </c>
      <c r="B85" s="676">
        <v>60</v>
      </c>
      <c r="C85" s="676">
        <v>3</v>
      </c>
    </row>
    <row r="86" spans="1:3" ht="12">
      <c r="A86" s="675">
        <v>2007</v>
      </c>
      <c r="B86" s="676">
        <v>58</v>
      </c>
      <c r="C86" s="676">
        <v>2</v>
      </c>
    </row>
    <row r="87" spans="1:3" ht="12">
      <c r="A87" s="675">
        <v>2008</v>
      </c>
      <c r="B87" s="676">
        <v>55</v>
      </c>
      <c r="C87" s="676">
        <v>2</v>
      </c>
    </row>
    <row r="88" spans="1:3" ht="12">
      <c r="A88" s="675">
        <v>2009</v>
      </c>
      <c r="B88" s="676">
        <v>54</v>
      </c>
      <c r="C88" s="676">
        <v>1</v>
      </c>
    </row>
    <row r="89" spans="1:3" ht="12">
      <c r="A89" s="675">
        <v>2010</v>
      </c>
      <c r="B89" s="676">
        <v>49</v>
      </c>
      <c r="C89" s="676">
        <v>1</v>
      </c>
    </row>
    <row r="90" spans="1:3" ht="12">
      <c r="A90" s="675">
        <v>2011</v>
      </c>
      <c r="B90" s="682">
        <v>49</v>
      </c>
      <c r="C90" s="682">
        <v>3</v>
      </c>
    </row>
    <row r="91" spans="1:3" ht="12">
      <c r="A91" s="675">
        <v>2012</v>
      </c>
      <c r="B91" s="678">
        <v>47</v>
      </c>
      <c r="C91" s="678">
        <v>3</v>
      </c>
    </row>
    <row r="92" spans="1:3" ht="12">
      <c r="A92" s="675">
        <v>2013</v>
      </c>
      <c r="B92" s="679">
        <v>42</v>
      </c>
      <c r="C92" s="679">
        <v>2</v>
      </c>
    </row>
    <row r="93" spans="1:3" ht="12">
      <c r="A93" s="680">
        <v>2014</v>
      </c>
      <c r="B93" s="679">
        <v>44</v>
      </c>
      <c r="C93" s="679">
        <v>3</v>
      </c>
    </row>
    <row r="94" spans="1:3" ht="12">
      <c r="A94" s="680">
        <v>2015</v>
      </c>
      <c r="B94" s="679">
        <v>43</v>
      </c>
      <c r="C94" s="679">
        <v>3</v>
      </c>
    </row>
    <row r="95" spans="1:3" s="681" customFormat="1" ht="15" customHeight="1">
      <c r="A95" s="1220" t="s">
        <v>1567</v>
      </c>
      <c r="B95" s="1221"/>
      <c r="C95" s="1221"/>
    </row>
    <row r="96" spans="1:3" ht="12">
      <c r="A96" s="675">
        <v>1999</v>
      </c>
      <c r="B96" s="676" t="s">
        <v>1454</v>
      </c>
      <c r="C96" s="676" t="s">
        <v>1454</v>
      </c>
    </row>
    <row r="97" spans="1:3" ht="12">
      <c r="A97" s="675">
        <v>2000</v>
      </c>
      <c r="B97" s="676" t="s">
        <v>1454</v>
      </c>
      <c r="C97" s="676" t="s">
        <v>1454</v>
      </c>
    </row>
    <row r="98" spans="1:3" ht="12">
      <c r="A98" s="675">
        <v>2001</v>
      </c>
      <c r="B98" s="676" t="s">
        <v>1521</v>
      </c>
      <c r="C98" s="676" t="s">
        <v>1521</v>
      </c>
    </row>
    <row r="99" spans="1:3" ht="12">
      <c r="A99" s="675">
        <v>2002</v>
      </c>
      <c r="B99" s="676" t="s">
        <v>1521</v>
      </c>
      <c r="C99" s="676" t="s">
        <v>1521</v>
      </c>
    </row>
    <row r="100" spans="1:3" ht="12">
      <c r="A100" s="675">
        <v>2003</v>
      </c>
      <c r="B100" s="676" t="s">
        <v>1521</v>
      </c>
      <c r="C100" s="676" t="s">
        <v>1521</v>
      </c>
    </row>
    <row r="101" spans="1:3" ht="12">
      <c r="A101" s="675">
        <v>2004</v>
      </c>
      <c r="B101" s="676" t="s">
        <v>1521</v>
      </c>
      <c r="C101" s="676" t="s">
        <v>1521</v>
      </c>
    </row>
    <row r="102" spans="1:3" ht="12">
      <c r="A102" s="675">
        <v>2005</v>
      </c>
      <c r="B102" s="676" t="s">
        <v>1564</v>
      </c>
      <c r="C102" s="676" t="s">
        <v>1564</v>
      </c>
    </row>
    <row r="103" spans="1:3" ht="12">
      <c r="A103" s="675">
        <v>2006</v>
      </c>
      <c r="B103" s="676">
        <v>4</v>
      </c>
      <c r="C103" s="676" t="s">
        <v>1564</v>
      </c>
    </row>
    <row r="104" spans="1:3" ht="12">
      <c r="A104" s="675">
        <v>2007</v>
      </c>
      <c r="B104" s="676">
        <v>7</v>
      </c>
      <c r="C104" s="676" t="s">
        <v>1564</v>
      </c>
    </row>
    <row r="105" spans="1:3" ht="12">
      <c r="A105" s="675">
        <v>2008</v>
      </c>
      <c r="B105" s="676">
        <v>8</v>
      </c>
      <c r="C105" s="676" t="s">
        <v>1564</v>
      </c>
    </row>
    <row r="106" spans="1:3" ht="12">
      <c r="A106" s="675">
        <v>2009</v>
      </c>
      <c r="B106" s="676">
        <v>17</v>
      </c>
      <c r="C106" s="676" t="s">
        <v>1564</v>
      </c>
    </row>
    <row r="107" spans="1:3" ht="12">
      <c r="A107" s="675">
        <v>2010</v>
      </c>
      <c r="B107" s="676">
        <v>22</v>
      </c>
      <c r="C107" s="676" t="s">
        <v>1564</v>
      </c>
    </row>
    <row r="108" spans="1:3" ht="12">
      <c r="A108" s="675">
        <v>2011</v>
      </c>
      <c r="B108" s="682">
        <v>25</v>
      </c>
      <c r="C108" s="682" t="s">
        <v>1564</v>
      </c>
    </row>
    <row r="109" spans="1:3" ht="12">
      <c r="A109" s="675">
        <v>2012</v>
      </c>
      <c r="B109" s="678">
        <v>31</v>
      </c>
      <c r="C109" s="678">
        <v>1</v>
      </c>
    </row>
    <row r="110" spans="1:3" ht="12">
      <c r="A110" s="675">
        <v>2013</v>
      </c>
      <c r="B110" s="679">
        <v>38</v>
      </c>
      <c r="C110" s="679">
        <v>1</v>
      </c>
    </row>
    <row r="111" spans="1:3" ht="12">
      <c r="A111" s="675">
        <v>2014</v>
      </c>
      <c r="B111" s="679">
        <v>41</v>
      </c>
      <c r="C111" s="679">
        <v>1</v>
      </c>
    </row>
    <row r="112" spans="1:3" ht="12">
      <c r="A112" s="680">
        <v>2015</v>
      </c>
      <c r="B112" s="679">
        <v>40</v>
      </c>
      <c r="C112" s="679">
        <v>1</v>
      </c>
    </row>
    <row r="113" spans="1:3" s="681" customFormat="1" ht="15" customHeight="1">
      <c r="A113" s="1222" t="s">
        <v>1568</v>
      </c>
      <c r="B113" s="1223"/>
      <c r="C113" s="1223"/>
    </row>
    <row r="114" spans="1:3" ht="12">
      <c r="A114" s="675">
        <v>1999</v>
      </c>
      <c r="B114" s="676" t="s">
        <v>1521</v>
      </c>
      <c r="C114" s="676" t="s">
        <v>1521</v>
      </c>
    </row>
    <row r="115" spans="1:3" ht="12">
      <c r="A115" s="675">
        <v>2000</v>
      </c>
      <c r="B115" s="676" t="s">
        <v>1521</v>
      </c>
      <c r="C115" s="676" t="s">
        <v>1521</v>
      </c>
    </row>
    <row r="116" spans="1:3" ht="12">
      <c r="A116" s="675">
        <v>2001</v>
      </c>
      <c r="B116" s="676">
        <v>2</v>
      </c>
      <c r="C116" s="676" t="s">
        <v>1564</v>
      </c>
    </row>
    <row r="117" spans="1:3" ht="12">
      <c r="A117" s="675">
        <v>2002</v>
      </c>
      <c r="B117" s="676">
        <v>5</v>
      </c>
      <c r="C117" s="676" t="s">
        <v>1564</v>
      </c>
    </row>
    <row r="118" spans="1:3" ht="12">
      <c r="A118" s="675">
        <v>2003</v>
      </c>
      <c r="B118" s="676">
        <v>5</v>
      </c>
      <c r="C118" s="676" t="s">
        <v>1564</v>
      </c>
    </row>
    <row r="119" spans="1:3" ht="12">
      <c r="A119" s="675">
        <v>2004</v>
      </c>
      <c r="B119" s="676">
        <v>7</v>
      </c>
      <c r="C119" s="676" t="s">
        <v>1564</v>
      </c>
    </row>
    <row r="120" spans="1:3" ht="12">
      <c r="A120" s="675">
        <v>2005</v>
      </c>
      <c r="B120" s="676">
        <v>10</v>
      </c>
      <c r="C120" s="676" t="s">
        <v>1564</v>
      </c>
    </row>
    <row r="121" spans="1:3" ht="12">
      <c r="A121" s="675">
        <v>2006</v>
      </c>
      <c r="B121" s="676">
        <v>10</v>
      </c>
      <c r="C121" s="676" t="s">
        <v>1564</v>
      </c>
    </row>
    <row r="122" spans="1:3" ht="12">
      <c r="A122" s="675">
        <v>2007</v>
      </c>
      <c r="B122" s="676">
        <v>10</v>
      </c>
      <c r="C122" s="676" t="s">
        <v>1564</v>
      </c>
    </row>
    <row r="123" spans="1:3" ht="12">
      <c r="A123" s="675">
        <v>2008</v>
      </c>
      <c r="B123" s="676">
        <v>14</v>
      </c>
      <c r="C123" s="676" t="s">
        <v>1564</v>
      </c>
    </row>
    <row r="124" spans="1:3" ht="12">
      <c r="A124" s="675">
        <v>2009</v>
      </c>
      <c r="B124" s="676">
        <v>19</v>
      </c>
      <c r="C124" s="676">
        <v>1</v>
      </c>
    </row>
    <row r="125" spans="1:3" ht="12">
      <c r="A125" s="675">
        <v>2010</v>
      </c>
      <c r="B125" s="676">
        <v>24</v>
      </c>
      <c r="C125" s="676">
        <v>1</v>
      </c>
    </row>
    <row r="126" spans="1:3" ht="12">
      <c r="A126" s="675">
        <v>2011</v>
      </c>
      <c r="B126" s="682">
        <v>23</v>
      </c>
      <c r="C126" s="682">
        <v>1</v>
      </c>
    </row>
    <row r="127" spans="1:3" ht="12">
      <c r="A127" s="675">
        <v>2012</v>
      </c>
      <c r="B127" s="678">
        <v>24</v>
      </c>
      <c r="C127" s="678">
        <v>1</v>
      </c>
    </row>
    <row r="128" spans="1:3" ht="12">
      <c r="A128" s="675">
        <v>2013</v>
      </c>
      <c r="B128" s="679">
        <v>23</v>
      </c>
      <c r="C128" s="679">
        <v>3</v>
      </c>
    </row>
    <row r="129" spans="1:3" ht="12">
      <c r="A129" s="675">
        <v>2014</v>
      </c>
      <c r="B129" s="679">
        <v>21</v>
      </c>
      <c r="C129" s="679">
        <v>2</v>
      </c>
    </row>
    <row r="130" spans="1:3" ht="12">
      <c r="A130" s="680">
        <v>2015</v>
      </c>
      <c r="B130" s="679">
        <v>27</v>
      </c>
      <c r="C130" s="679">
        <v>2</v>
      </c>
    </row>
    <row r="131" spans="1:3" s="681" customFormat="1" ht="15" customHeight="1">
      <c r="A131" s="1220" t="s">
        <v>1569</v>
      </c>
      <c r="B131" s="1221"/>
      <c r="C131" s="1221"/>
    </row>
    <row r="132" spans="1:3" ht="12">
      <c r="A132" s="675">
        <v>1999</v>
      </c>
      <c r="B132" s="676" t="s">
        <v>1521</v>
      </c>
      <c r="C132" s="676" t="s">
        <v>1521</v>
      </c>
    </row>
    <row r="133" spans="1:3" ht="12">
      <c r="A133" s="675">
        <v>2000</v>
      </c>
      <c r="B133" s="676" t="s">
        <v>1521</v>
      </c>
      <c r="C133" s="676" t="s">
        <v>1521</v>
      </c>
    </row>
    <row r="134" spans="1:3" ht="12">
      <c r="A134" s="675">
        <v>2001</v>
      </c>
      <c r="B134" s="676">
        <v>1</v>
      </c>
      <c r="C134" s="676" t="s">
        <v>1564</v>
      </c>
    </row>
    <row r="135" spans="1:3" ht="12">
      <c r="A135" s="675">
        <v>2002</v>
      </c>
      <c r="B135" s="676">
        <v>2</v>
      </c>
      <c r="C135" s="676" t="s">
        <v>1564</v>
      </c>
    </row>
    <row r="136" spans="1:3" ht="12">
      <c r="A136" s="675">
        <v>2003</v>
      </c>
      <c r="B136" s="676">
        <v>3</v>
      </c>
      <c r="C136" s="676" t="s">
        <v>1564</v>
      </c>
    </row>
    <row r="137" spans="1:3" ht="12">
      <c r="A137" s="675">
        <v>2004</v>
      </c>
      <c r="B137" s="676">
        <v>4</v>
      </c>
      <c r="C137" s="676" t="s">
        <v>1564</v>
      </c>
    </row>
    <row r="138" spans="1:3" ht="12">
      <c r="A138" s="675">
        <v>2005</v>
      </c>
      <c r="B138" s="676">
        <v>5</v>
      </c>
      <c r="C138" s="676" t="s">
        <v>1564</v>
      </c>
    </row>
    <row r="139" spans="1:3" ht="12">
      <c r="A139" s="675">
        <v>2006</v>
      </c>
      <c r="B139" s="676">
        <v>6</v>
      </c>
      <c r="C139" s="676" t="s">
        <v>1564</v>
      </c>
    </row>
    <row r="140" spans="1:3" ht="12">
      <c r="A140" s="675">
        <v>2007</v>
      </c>
      <c r="B140" s="676">
        <v>6</v>
      </c>
      <c r="C140" s="676" t="s">
        <v>1564</v>
      </c>
    </row>
    <row r="141" spans="1:3" ht="12">
      <c r="A141" s="675">
        <v>2008</v>
      </c>
      <c r="B141" s="676">
        <v>9</v>
      </c>
      <c r="C141" s="676" t="s">
        <v>1564</v>
      </c>
    </row>
    <row r="142" spans="1:3" ht="12">
      <c r="A142" s="675">
        <v>2009</v>
      </c>
      <c r="B142" s="676">
        <v>13</v>
      </c>
      <c r="C142" s="676">
        <v>1</v>
      </c>
    </row>
    <row r="143" spans="1:3" ht="12">
      <c r="A143" s="675">
        <v>2010</v>
      </c>
      <c r="B143" s="676">
        <v>17</v>
      </c>
      <c r="C143" s="676">
        <v>1</v>
      </c>
    </row>
    <row r="144" spans="1:3" ht="12">
      <c r="A144" s="675">
        <v>2011</v>
      </c>
      <c r="B144" s="682">
        <v>17</v>
      </c>
      <c r="C144" s="682">
        <v>1</v>
      </c>
    </row>
    <row r="145" spans="1:3" ht="12">
      <c r="A145" s="675">
        <v>2012</v>
      </c>
      <c r="B145" s="678">
        <v>15</v>
      </c>
      <c r="C145" s="678">
        <v>1</v>
      </c>
    </row>
    <row r="146" spans="1:3" ht="12">
      <c r="A146" s="675">
        <v>2013</v>
      </c>
      <c r="B146" s="679">
        <v>15</v>
      </c>
      <c r="C146" s="679">
        <v>3</v>
      </c>
    </row>
    <row r="147" spans="1:3" ht="12">
      <c r="A147" s="675">
        <v>2014</v>
      </c>
      <c r="B147" s="679">
        <v>14</v>
      </c>
      <c r="C147" s="679" t="s">
        <v>1564</v>
      </c>
    </row>
    <row r="148" spans="1:3" ht="12">
      <c r="A148" s="680">
        <v>2015</v>
      </c>
      <c r="B148" s="679">
        <v>17</v>
      </c>
      <c r="C148" s="679" t="s">
        <v>574</v>
      </c>
    </row>
    <row r="149" spans="1:3" s="681" customFormat="1" ht="15" customHeight="1">
      <c r="A149" s="1220" t="s">
        <v>1570</v>
      </c>
      <c r="B149" s="1221"/>
      <c r="C149" s="1221"/>
    </row>
    <row r="150" spans="1:3" ht="12">
      <c r="A150" s="675">
        <v>1999</v>
      </c>
      <c r="B150" s="676" t="s">
        <v>1454</v>
      </c>
      <c r="C150" s="676" t="s">
        <v>1454</v>
      </c>
    </row>
    <row r="151" spans="1:3" ht="12">
      <c r="A151" s="675">
        <v>2000</v>
      </c>
      <c r="B151" s="676" t="s">
        <v>1454</v>
      </c>
      <c r="C151" s="676" t="s">
        <v>1454</v>
      </c>
    </row>
    <row r="152" spans="1:3" ht="12">
      <c r="A152" s="675">
        <v>2001</v>
      </c>
      <c r="B152" s="676" t="s">
        <v>1521</v>
      </c>
      <c r="C152" s="676" t="s">
        <v>1521</v>
      </c>
    </row>
    <row r="153" spans="1:3" ht="12">
      <c r="A153" s="675">
        <v>2002</v>
      </c>
      <c r="B153" s="676" t="s">
        <v>1521</v>
      </c>
      <c r="C153" s="676" t="s">
        <v>1521</v>
      </c>
    </row>
    <row r="154" spans="1:3" ht="12">
      <c r="A154" s="675">
        <v>2003</v>
      </c>
      <c r="B154" s="676" t="s">
        <v>1521</v>
      </c>
      <c r="C154" s="676" t="s">
        <v>1521</v>
      </c>
    </row>
    <row r="155" spans="1:3" ht="12">
      <c r="A155" s="675">
        <v>2004</v>
      </c>
      <c r="B155" s="676" t="s">
        <v>1521</v>
      </c>
      <c r="C155" s="676" t="s">
        <v>1521</v>
      </c>
    </row>
    <row r="156" spans="1:3" ht="12">
      <c r="A156" s="675">
        <v>2005</v>
      </c>
      <c r="B156" s="676" t="s">
        <v>1564</v>
      </c>
      <c r="C156" s="676" t="s">
        <v>1564</v>
      </c>
    </row>
    <row r="157" spans="1:3" ht="12">
      <c r="A157" s="675">
        <v>2006</v>
      </c>
      <c r="B157" s="676" t="s">
        <v>1564</v>
      </c>
      <c r="C157" s="676" t="s">
        <v>1564</v>
      </c>
    </row>
    <row r="158" spans="1:3" ht="12">
      <c r="A158" s="675">
        <v>2007</v>
      </c>
      <c r="B158" s="676" t="s">
        <v>1564</v>
      </c>
      <c r="C158" s="676" t="s">
        <v>1564</v>
      </c>
    </row>
    <row r="159" spans="1:3" ht="12">
      <c r="A159" s="675">
        <v>2008</v>
      </c>
      <c r="B159" s="676" t="s">
        <v>1564</v>
      </c>
      <c r="C159" s="676" t="s">
        <v>1564</v>
      </c>
    </row>
    <row r="160" spans="1:3" ht="12">
      <c r="A160" s="675">
        <v>2009</v>
      </c>
      <c r="B160" s="676">
        <v>1</v>
      </c>
      <c r="C160" s="676" t="s">
        <v>1564</v>
      </c>
    </row>
    <row r="161" spans="1:3" ht="12">
      <c r="A161" s="675">
        <v>2010</v>
      </c>
      <c r="B161" s="676">
        <v>2</v>
      </c>
      <c r="C161" s="676" t="s">
        <v>1564</v>
      </c>
    </row>
    <row r="162" spans="1:3" ht="12">
      <c r="A162" s="675">
        <v>2011</v>
      </c>
      <c r="B162" s="682">
        <v>2</v>
      </c>
      <c r="C162" s="682" t="s">
        <v>1564</v>
      </c>
    </row>
    <row r="163" spans="1:3" ht="12">
      <c r="A163" s="675">
        <v>2012</v>
      </c>
      <c r="B163" s="678">
        <v>4</v>
      </c>
      <c r="C163" s="676" t="s">
        <v>1564</v>
      </c>
    </row>
    <row r="164" spans="1:3" ht="12">
      <c r="A164" s="675">
        <v>2013</v>
      </c>
      <c r="B164" s="679">
        <v>2</v>
      </c>
      <c r="C164" s="676" t="s">
        <v>1564</v>
      </c>
    </row>
    <row r="165" spans="1:3" ht="12">
      <c r="A165" s="680">
        <v>2014</v>
      </c>
      <c r="B165" s="679">
        <v>4</v>
      </c>
      <c r="C165" s="679">
        <v>2</v>
      </c>
    </row>
    <row r="166" spans="1:3" ht="12">
      <c r="A166" s="680">
        <v>2015</v>
      </c>
      <c r="B166" s="679">
        <v>5</v>
      </c>
      <c r="C166" s="679">
        <v>2</v>
      </c>
    </row>
    <row r="167" spans="1:3" s="681" customFormat="1" ht="15" customHeight="1">
      <c r="A167" s="1222" t="s">
        <v>1571</v>
      </c>
      <c r="B167" s="1223"/>
      <c r="C167" s="1223"/>
    </row>
    <row r="168" spans="1:3" ht="12">
      <c r="A168" s="675">
        <v>1999</v>
      </c>
      <c r="B168" s="676" t="s">
        <v>1521</v>
      </c>
      <c r="C168" s="676" t="s">
        <v>1521</v>
      </c>
    </row>
    <row r="169" spans="1:3" ht="12">
      <c r="A169" s="675">
        <v>2000</v>
      </c>
      <c r="B169" s="676" t="s">
        <v>1521</v>
      </c>
      <c r="C169" s="676" t="s">
        <v>1521</v>
      </c>
    </row>
    <row r="170" spans="1:3" ht="12">
      <c r="A170" s="675">
        <v>2001</v>
      </c>
      <c r="B170" s="676">
        <v>1</v>
      </c>
      <c r="C170" s="676" t="s">
        <v>1564</v>
      </c>
    </row>
    <row r="171" spans="1:3" ht="12">
      <c r="A171" s="675">
        <v>2002</v>
      </c>
      <c r="B171" s="676" t="s">
        <v>1564</v>
      </c>
      <c r="C171" s="676" t="s">
        <v>1564</v>
      </c>
    </row>
    <row r="172" spans="1:3" ht="12">
      <c r="A172" s="675">
        <v>2003</v>
      </c>
      <c r="B172" s="676">
        <v>1</v>
      </c>
      <c r="C172" s="676" t="s">
        <v>1564</v>
      </c>
    </row>
    <row r="173" spans="1:3" ht="12">
      <c r="A173" s="675">
        <v>2004</v>
      </c>
      <c r="B173" s="676">
        <v>3</v>
      </c>
      <c r="C173" s="676" t="s">
        <v>1564</v>
      </c>
    </row>
    <row r="174" spans="1:3" ht="12">
      <c r="A174" s="675">
        <v>2005</v>
      </c>
      <c r="B174" s="676">
        <v>3</v>
      </c>
      <c r="C174" s="676" t="s">
        <v>1564</v>
      </c>
    </row>
    <row r="175" spans="1:3" ht="12">
      <c r="A175" s="675">
        <v>2006</v>
      </c>
      <c r="B175" s="676">
        <v>3</v>
      </c>
      <c r="C175" s="676" t="s">
        <v>1564</v>
      </c>
    </row>
    <row r="176" spans="1:3" ht="12">
      <c r="A176" s="675">
        <v>2007</v>
      </c>
      <c r="B176" s="676">
        <v>2</v>
      </c>
      <c r="C176" s="676" t="s">
        <v>1564</v>
      </c>
    </row>
    <row r="177" spans="1:3" ht="12">
      <c r="A177" s="675">
        <v>2008</v>
      </c>
      <c r="B177" s="676">
        <v>2</v>
      </c>
      <c r="C177" s="676" t="s">
        <v>1564</v>
      </c>
    </row>
    <row r="178" spans="1:3" ht="12">
      <c r="A178" s="675">
        <v>2009</v>
      </c>
      <c r="B178" s="676">
        <v>2</v>
      </c>
      <c r="C178" s="676" t="s">
        <v>1564</v>
      </c>
    </row>
    <row r="179" spans="1:3" ht="12">
      <c r="A179" s="675">
        <v>2010</v>
      </c>
      <c r="B179" s="676">
        <v>1</v>
      </c>
      <c r="C179" s="676" t="s">
        <v>1564</v>
      </c>
    </row>
    <row r="180" spans="1:3" ht="12">
      <c r="A180" s="675">
        <v>2011</v>
      </c>
      <c r="B180" s="676" t="s">
        <v>1564</v>
      </c>
      <c r="C180" s="676" t="s">
        <v>1564</v>
      </c>
    </row>
    <row r="181" spans="1:3" ht="12">
      <c r="A181" s="675">
        <v>2012</v>
      </c>
      <c r="B181" s="676" t="s">
        <v>1564</v>
      </c>
      <c r="C181" s="676" t="s">
        <v>1564</v>
      </c>
    </row>
    <row r="182" spans="1:3" ht="12">
      <c r="A182" s="675">
        <v>2013</v>
      </c>
      <c r="B182" s="676" t="s">
        <v>1564</v>
      </c>
      <c r="C182" s="676" t="s">
        <v>1564</v>
      </c>
    </row>
    <row r="183" spans="1:3" ht="12">
      <c r="A183" s="675">
        <v>2014</v>
      </c>
      <c r="B183" s="679" t="s">
        <v>1564</v>
      </c>
      <c r="C183" s="679" t="s">
        <v>1564</v>
      </c>
    </row>
    <row r="184" spans="1:3" ht="12">
      <c r="A184" s="680">
        <v>2015</v>
      </c>
      <c r="B184" s="679" t="s">
        <v>574</v>
      </c>
      <c r="C184" s="679" t="s">
        <v>574</v>
      </c>
    </row>
    <row r="185" spans="1:3" s="681" customFormat="1" ht="15" customHeight="1">
      <c r="A185" s="1220" t="s">
        <v>1572</v>
      </c>
      <c r="B185" s="1221"/>
      <c r="C185" s="1221"/>
    </row>
    <row r="186" spans="1:3" ht="12">
      <c r="A186" s="675">
        <v>1999</v>
      </c>
      <c r="B186" s="676" t="s">
        <v>1521</v>
      </c>
      <c r="C186" s="676" t="s">
        <v>1521</v>
      </c>
    </row>
    <row r="187" spans="1:3" ht="12">
      <c r="A187" s="675">
        <v>2000</v>
      </c>
      <c r="B187" s="676" t="s">
        <v>1521</v>
      </c>
      <c r="C187" s="676" t="s">
        <v>1521</v>
      </c>
    </row>
    <row r="188" spans="1:3" ht="12">
      <c r="A188" s="675">
        <v>2001</v>
      </c>
      <c r="B188" s="676" t="s">
        <v>1564</v>
      </c>
      <c r="C188" s="676" t="s">
        <v>1564</v>
      </c>
    </row>
    <row r="189" spans="1:3" ht="12">
      <c r="A189" s="675">
        <v>2002</v>
      </c>
      <c r="B189" s="676" t="s">
        <v>1564</v>
      </c>
      <c r="C189" s="676" t="s">
        <v>1564</v>
      </c>
    </row>
    <row r="190" spans="1:3" ht="12">
      <c r="A190" s="675">
        <v>2003</v>
      </c>
      <c r="B190" s="676" t="s">
        <v>1564</v>
      </c>
      <c r="C190" s="676" t="s">
        <v>1564</v>
      </c>
    </row>
    <row r="191" spans="1:3" ht="12">
      <c r="A191" s="675">
        <v>2004</v>
      </c>
      <c r="B191" s="676">
        <v>1</v>
      </c>
      <c r="C191" s="676" t="s">
        <v>1564</v>
      </c>
    </row>
    <row r="192" spans="1:3" ht="12">
      <c r="A192" s="675">
        <v>2005</v>
      </c>
      <c r="B192" s="676">
        <v>3</v>
      </c>
      <c r="C192" s="676" t="s">
        <v>1564</v>
      </c>
    </row>
    <row r="193" spans="1:3" ht="12">
      <c r="A193" s="675">
        <v>2006</v>
      </c>
      <c r="B193" s="676">
        <v>3</v>
      </c>
      <c r="C193" s="676" t="s">
        <v>1564</v>
      </c>
    </row>
    <row r="194" spans="1:3" ht="12">
      <c r="A194" s="675">
        <v>2007</v>
      </c>
      <c r="B194" s="676">
        <v>2</v>
      </c>
      <c r="C194" s="676" t="s">
        <v>1564</v>
      </c>
    </row>
    <row r="195" spans="1:3" ht="12">
      <c r="A195" s="675">
        <v>2008</v>
      </c>
      <c r="B195" s="676">
        <v>2</v>
      </c>
      <c r="C195" s="676" t="s">
        <v>1564</v>
      </c>
    </row>
    <row r="196" spans="1:3" ht="12">
      <c r="A196" s="675">
        <v>2009</v>
      </c>
      <c r="B196" s="676">
        <v>2</v>
      </c>
      <c r="C196" s="676" t="s">
        <v>1564</v>
      </c>
    </row>
    <row r="197" spans="1:3" ht="12">
      <c r="A197" s="675">
        <v>2010</v>
      </c>
      <c r="B197" s="676">
        <v>1</v>
      </c>
      <c r="C197" s="676" t="s">
        <v>1564</v>
      </c>
    </row>
    <row r="198" spans="1:3" ht="12">
      <c r="A198" s="675">
        <v>2011</v>
      </c>
      <c r="B198" s="676" t="s">
        <v>1564</v>
      </c>
      <c r="C198" s="676" t="s">
        <v>1564</v>
      </c>
    </row>
    <row r="199" spans="1:3" ht="12">
      <c r="A199" s="675">
        <v>2012</v>
      </c>
      <c r="B199" s="676" t="s">
        <v>1564</v>
      </c>
      <c r="C199" s="676" t="s">
        <v>1564</v>
      </c>
    </row>
    <row r="200" spans="1:3" ht="12">
      <c r="A200" s="675">
        <v>2013</v>
      </c>
      <c r="B200" s="676" t="s">
        <v>1564</v>
      </c>
      <c r="C200" s="676" t="s">
        <v>1564</v>
      </c>
    </row>
    <row r="201" spans="1:3" ht="12">
      <c r="A201" s="675">
        <v>2014</v>
      </c>
      <c r="B201" s="679" t="s">
        <v>1564</v>
      </c>
      <c r="C201" s="679" t="s">
        <v>1564</v>
      </c>
    </row>
    <row r="202" spans="1:3" ht="12">
      <c r="A202" s="680">
        <v>2015</v>
      </c>
      <c r="B202" s="679" t="s">
        <v>574</v>
      </c>
      <c r="C202" s="679" t="s">
        <v>574</v>
      </c>
    </row>
    <row r="203" spans="1:3" s="681" customFormat="1" ht="15" customHeight="1">
      <c r="A203" s="1220" t="s">
        <v>1573</v>
      </c>
      <c r="B203" s="1221"/>
      <c r="C203" s="1221"/>
    </row>
    <row r="204" spans="1:3" ht="12">
      <c r="A204" s="675">
        <v>1999</v>
      </c>
      <c r="B204" s="676" t="s">
        <v>1454</v>
      </c>
      <c r="C204" s="676" t="s">
        <v>1454</v>
      </c>
    </row>
    <row r="205" spans="1:3" ht="12">
      <c r="A205" s="675">
        <v>2000</v>
      </c>
      <c r="B205" s="676" t="s">
        <v>1454</v>
      </c>
      <c r="C205" s="676" t="s">
        <v>1454</v>
      </c>
    </row>
    <row r="206" spans="1:3" ht="12">
      <c r="A206" s="675">
        <v>2001</v>
      </c>
      <c r="B206" s="676" t="s">
        <v>1521</v>
      </c>
      <c r="C206" s="676" t="s">
        <v>1521</v>
      </c>
    </row>
    <row r="207" spans="1:3" ht="12">
      <c r="A207" s="675">
        <v>2002</v>
      </c>
      <c r="B207" s="676" t="s">
        <v>1521</v>
      </c>
      <c r="C207" s="676" t="s">
        <v>1521</v>
      </c>
    </row>
    <row r="208" spans="1:3" ht="12">
      <c r="A208" s="675">
        <v>2003</v>
      </c>
      <c r="B208" s="676" t="s">
        <v>1521</v>
      </c>
      <c r="C208" s="676" t="s">
        <v>1521</v>
      </c>
    </row>
    <row r="209" spans="1:3" ht="12">
      <c r="A209" s="675">
        <v>2004</v>
      </c>
      <c r="B209" s="676" t="s">
        <v>1521</v>
      </c>
      <c r="C209" s="676" t="s">
        <v>1521</v>
      </c>
    </row>
    <row r="210" spans="1:3" ht="12">
      <c r="A210" s="675">
        <v>2005</v>
      </c>
      <c r="B210" s="676" t="s">
        <v>1564</v>
      </c>
      <c r="C210" s="676" t="s">
        <v>1564</v>
      </c>
    </row>
    <row r="211" spans="1:3" ht="12">
      <c r="A211" s="675">
        <v>2006</v>
      </c>
      <c r="B211" s="676" t="s">
        <v>1564</v>
      </c>
      <c r="C211" s="676" t="s">
        <v>1564</v>
      </c>
    </row>
    <row r="212" spans="1:3" ht="12">
      <c r="A212" s="675">
        <v>2007</v>
      </c>
      <c r="B212" s="676" t="s">
        <v>1564</v>
      </c>
      <c r="C212" s="676" t="s">
        <v>1564</v>
      </c>
    </row>
    <row r="213" spans="1:3" ht="12">
      <c r="A213" s="675">
        <v>2008</v>
      </c>
      <c r="B213" s="676" t="s">
        <v>1564</v>
      </c>
      <c r="C213" s="676" t="s">
        <v>1564</v>
      </c>
    </row>
    <row r="214" spans="1:3" ht="12">
      <c r="A214" s="675">
        <v>2009</v>
      </c>
      <c r="B214" s="676" t="s">
        <v>1564</v>
      </c>
      <c r="C214" s="676" t="s">
        <v>1564</v>
      </c>
    </row>
    <row r="215" spans="1:3" ht="12">
      <c r="A215" s="675">
        <v>2010</v>
      </c>
      <c r="B215" s="676" t="s">
        <v>1564</v>
      </c>
      <c r="C215" s="676" t="s">
        <v>1564</v>
      </c>
    </row>
    <row r="216" spans="1:3" ht="12">
      <c r="A216" s="675">
        <v>2011</v>
      </c>
      <c r="B216" s="676" t="s">
        <v>1564</v>
      </c>
      <c r="C216" s="676" t="s">
        <v>1564</v>
      </c>
    </row>
    <row r="217" spans="1:3" ht="12">
      <c r="A217" s="675">
        <v>2012</v>
      </c>
      <c r="B217" s="676" t="s">
        <v>1564</v>
      </c>
      <c r="C217" s="676" t="s">
        <v>1564</v>
      </c>
    </row>
    <row r="218" spans="1:3" ht="12">
      <c r="A218" s="675">
        <v>2013</v>
      </c>
      <c r="B218" s="676" t="s">
        <v>1564</v>
      </c>
      <c r="C218" s="676" t="s">
        <v>1564</v>
      </c>
    </row>
    <row r="219" spans="1:3" ht="12">
      <c r="A219" s="675">
        <v>2014</v>
      </c>
      <c r="B219" s="679" t="s">
        <v>1564</v>
      </c>
      <c r="C219" s="679" t="s">
        <v>1564</v>
      </c>
    </row>
    <row r="220" spans="1:3" ht="12">
      <c r="A220" s="680">
        <v>2015</v>
      </c>
      <c r="B220" s="679" t="s">
        <v>574</v>
      </c>
      <c r="C220" s="679" t="s">
        <v>574</v>
      </c>
    </row>
    <row r="223" spans="1:3">
      <c r="A223" s="683" t="s">
        <v>1574</v>
      </c>
    </row>
  </sheetData>
  <mergeCells count="12">
    <mergeCell ref="A203:C203"/>
    <mergeCell ref="A5:C5"/>
    <mergeCell ref="A23:C23"/>
    <mergeCell ref="A41:C41"/>
    <mergeCell ref="A59:C59"/>
    <mergeCell ref="A77:C77"/>
    <mergeCell ref="A95:C95"/>
    <mergeCell ref="A113:C113"/>
    <mergeCell ref="A131:C131"/>
    <mergeCell ref="A149:C149"/>
    <mergeCell ref="A167:C167"/>
    <mergeCell ref="A185:C185"/>
  </mergeCells>
  <hyperlinks>
    <hyperlink ref="A1" r:id="rId1" display="https://bdoz.rzeszow.uw.gov.pl/"/>
  </hyperlinks>
  <pageMargins left="0.7" right="0.7" top="0.75" bottom="0.75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>
  <dimension ref="A1:C223"/>
  <sheetViews>
    <sheetView zoomScaleNormal="100" workbookViewId="0"/>
  </sheetViews>
  <sheetFormatPr defaultColWidth="7.85546875" defaultRowHeight="11.25"/>
  <cols>
    <col min="1" max="1" width="5.5703125" style="664" customWidth="1"/>
    <col min="2" max="2" width="18.85546875" style="664" customWidth="1"/>
    <col min="3" max="3" width="17.140625" style="664" customWidth="1"/>
    <col min="4" max="16384" width="7.85546875" style="664"/>
  </cols>
  <sheetData>
    <row r="1" spans="1:3" ht="14.25">
      <c r="A1" s="526" t="s">
        <v>1419</v>
      </c>
    </row>
    <row r="2" spans="1:3" ht="12.75">
      <c r="A2" s="684" t="s">
        <v>1575</v>
      </c>
    </row>
    <row r="4" spans="1:3" s="687" customFormat="1" ht="34.5" customHeight="1">
      <c r="A4" s="685" t="s">
        <v>1443</v>
      </c>
      <c r="B4" s="686" t="s">
        <v>1576</v>
      </c>
      <c r="C4" s="686" t="s">
        <v>1577</v>
      </c>
    </row>
    <row r="5" spans="1:3" ht="15" customHeight="1">
      <c r="A5" s="1222" t="s">
        <v>387</v>
      </c>
      <c r="B5" s="1223"/>
      <c r="C5" s="1223"/>
    </row>
    <row r="6" spans="1:3" ht="12">
      <c r="A6" s="675">
        <v>1999</v>
      </c>
      <c r="B6" s="676" t="s">
        <v>1521</v>
      </c>
      <c r="C6" s="676" t="s">
        <v>1521</v>
      </c>
    </row>
    <row r="7" spans="1:3" ht="12">
      <c r="A7" s="675">
        <v>2000</v>
      </c>
      <c r="B7" s="676">
        <v>207</v>
      </c>
      <c r="C7" s="676">
        <v>14</v>
      </c>
    </row>
    <row r="8" spans="1:3" ht="12">
      <c r="A8" s="675">
        <v>2001</v>
      </c>
      <c r="B8" s="676">
        <v>224</v>
      </c>
      <c r="C8" s="676">
        <v>16</v>
      </c>
    </row>
    <row r="9" spans="1:3" ht="12">
      <c r="A9" s="675">
        <v>2002</v>
      </c>
      <c r="B9" s="676">
        <v>236</v>
      </c>
      <c r="C9" s="676">
        <v>15</v>
      </c>
    </row>
    <row r="10" spans="1:3" ht="12">
      <c r="A10" s="675">
        <v>2003</v>
      </c>
      <c r="B10" s="676">
        <v>246</v>
      </c>
      <c r="C10" s="676">
        <v>14</v>
      </c>
    </row>
    <row r="11" spans="1:3" ht="12">
      <c r="A11" s="675">
        <v>2004</v>
      </c>
      <c r="B11" s="676">
        <v>313</v>
      </c>
      <c r="C11" s="676">
        <v>16</v>
      </c>
    </row>
    <row r="12" spans="1:3" ht="12">
      <c r="A12" s="675">
        <v>2005</v>
      </c>
      <c r="B12" s="676">
        <v>349</v>
      </c>
      <c r="C12" s="676">
        <v>16</v>
      </c>
    </row>
    <row r="13" spans="1:3" ht="12">
      <c r="A13" s="675">
        <v>2006</v>
      </c>
      <c r="B13" s="676">
        <v>375</v>
      </c>
      <c r="C13" s="676">
        <v>18</v>
      </c>
    </row>
    <row r="14" spans="1:3" ht="12">
      <c r="A14" s="675">
        <v>2007</v>
      </c>
      <c r="B14" s="676">
        <v>379</v>
      </c>
      <c r="C14" s="676">
        <v>18</v>
      </c>
    </row>
    <row r="15" spans="1:3" ht="12">
      <c r="A15" s="675">
        <v>2008</v>
      </c>
      <c r="B15" s="676">
        <v>395</v>
      </c>
      <c r="C15" s="676">
        <v>16</v>
      </c>
    </row>
    <row r="16" spans="1:3" ht="12">
      <c r="A16" s="675">
        <v>2009</v>
      </c>
      <c r="B16" s="676">
        <v>406</v>
      </c>
      <c r="C16" s="676">
        <v>16</v>
      </c>
    </row>
    <row r="17" spans="1:3" ht="12">
      <c r="A17" s="675">
        <v>2010</v>
      </c>
      <c r="B17" s="676">
        <v>434</v>
      </c>
      <c r="C17" s="676">
        <v>14</v>
      </c>
    </row>
    <row r="18" spans="1:3" ht="12">
      <c r="A18" s="675">
        <v>2011</v>
      </c>
      <c r="B18" s="677">
        <v>445</v>
      </c>
      <c r="C18" s="677">
        <v>15</v>
      </c>
    </row>
    <row r="19" spans="1:3" ht="12">
      <c r="A19" s="675">
        <v>2012</v>
      </c>
      <c r="B19" s="678">
        <v>446</v>
      </c>
      <c r="C19" s="678">
        <v>17</v>
      </c>
    </row>
    <row r="20" spans="1:3" ht="12">
      <c r="A20" s="675">
        <v>2013</v>
      </c>
      <c r="B20" s="679">
        <v>457</v>
      </c>
      <c r="C20" s="679">
        <v>17</v>
      </c>
    </row>
    <row r="21" spans="1:3" ht="12">
      <c r="A21" s="675">
        <v>2014</v>
      </c>
      <c r="B21" s="679">
        <v>444</v>
      </c>
      <c r="C21" s="679">
        <v>24</v>
      </c>
    </row>
    <row r="22" spans="1:3" ht="12">
      <c r="A22" s="680">
        <v>2015</v>
      </c>
      <c r="B22" s="679">
        <v>449</v>
      </c>
      <c r="C22" s="679">
        <v>15</v>
      </c>
    </row>
    <row r="23" spans="1:3" s="681" customFormat="1" ht="12">
      <c r="A23" s="1224" t="s">
        <v>1562</v>
      </c>
      <c r="B23" s="1225"/>
      <c r="C23" s="1225"/>
    </row>
    <row r="24" spans="1:3" ht="12">
      <c r="A24" s="675">
        <v>1999</v>
      </c>
      <c r="B24" s="676" t="s">
        <v>1521</v>
      </c>
      <c r="C24" s="676" t="s">
        <v>1521</v>
      </c>
    </row>
    <row r="25" spans="1:3" ht="12">
      <c r="A25" s="675">
        <v>2000</v>
      </c>
      <c r="B25" s="676">
        <v>207</v>
      </c>
      <c r="C25" s="676">
        <v>14</v>
      </c>
    </row>
    <row r="26" spans="1:3" ht="12">
      <c r="A26" s="675">
        <v>2001</v>
      </c>
      <c r="B26" s="676">
        <v>224</v>
      </c>
      <c r="C26" s="676">
        <v>15</v>
      </c>
    </row>
    <row r="27" spans="1:3" ht="12">
      <c r="A27" s="675">
        <v>2002</v>
      </c>
      <c r="B27" s="676">
        <v>236</v>
      </c>
      <c r="C27" s="676">
        <v>15</v>
      </c>
    </row>
    <row r="28" spans="1:3" ht="12">
      <c r="A28" s="675">
        <v>2003</v>
      </c>
      <c r="B28" s="676">
        <v>246</v>
      </c>
      <c r="C28" s="676">
        <v>14</v>
      </c>
    </row>
    <row r="29" spans="1:3" ht="12">
      <c r="A29" s="675">
        <v>2004</v>
      </c>
      <c r="B29" s="676">
        <v>313</v>
      </c>
      <c r="C29" s="676">
        <v>15</v>
      </c>
    </row>
    <row r="30" spans="1:3" ht="12">
      <c r="A30" s="675">
        <v>2005</v>
      </c>
      <c r="B30" s="676">
        <v>349</v>
      </c>
      <c r="C30" s="676">
        <v>16</v>
      </c>
    </row>
    <row r="31" spans="1:3" ht="12">
      <c r="A31" s="675">
        <v>2006</v>
      </c>
      <c r="B31" s="676">
        <v>339</v>
      </c>
      <c r="C31" s="676">
        <v>18</v>
      </c>
    </row>
    <row r="32" spans="1:3" ht="12">
      <c r="A32" s="675">
        <v>2007</v>
      </c>
      <c r="B32" s="676">
        <v>338</v>
      </c>
      <c r="C32" s="676">
        <v>18</v>
      </c>
    </row>
    <row r="33" spans="1:3" ht="12">
      <c r="A33" s="675">
        <v>2008</v>
      </c>
      <c r="B33" s="676">
        <v>340</v>
      </c>
      <c r="C33" s="676">
        <v>16</v>
      </c>
    </row>
    <row r="34" spans="1:3" ht="12">
      <c r="A34" s="675">
        <v>2009</v>
      </c>
      <c r="B34" s="676">
        <v>350</v>
      </c>
      <c r="C34" s="676">
        <v>16</v>
      </c>
    </row>
    <row r="35" spans="1:3" ht="12">
      <c r="A35" s="675">
        <v>2010</v>
      </c>
      <c r="B35" s="676">
        <v>378</v>
      </c>
      <c r="C35" s="676">
        <v>14</v>
      </c>
    </row>
    <row r="36" spans="1:3" ht="12">
      <c r="A36" s="675">
        <v>2011</v>
      </c>
      <c r="B36" s="682">
        <v>390</v>
      </c>
      <c r="C36" s="682">
        <v>13</v>
      </c>
    </row>
    <row r="37" spans="1:3" ht="12">
      <c r="A37" s="675">
        <v>2012</v>
      </c>
      <c r="B37" s="678">
        <v>366</v>
      </c>
      <c r="C37" s="678">
        <v>15</v>
      </c>
    </row>
    <row r="38" spans="1:3" ht="12">
      <c r="A38" s="675">
        <v>2013</v>
      </c>
      <c r="B38" s="679">
        <v>369</v>
      </c>
      <c r="C38" s="679">
        <v>15</v>
      </c>
    </row>
    <row r="39" spans="1:3" ht="12">
      <c r="A39" s="675">
        <v>2014</v>
      </c>
      <c r="B39" s="679">
        <v>355</v>
      </c>
      <c r="C39" s="679">
        <v>14</v>
      </c>
    </row>
    <row r="40" spans="1:3" ht="12">
      <c r="A40" s="680">
        <v>2015</v>
      </c>
      <c r="B40" s="679">
        <v>354</v>
      </c>
      <c r="C40" s="679">
        <v>13</v>
      </c>
    </row>
    <row r="41" spans="1:3" s="681" customFormat="1" ht="15" customHeight="1">
      <c r="A41" s="1220" t="s">
        <v>1563</v>
      </c>
      <c r="B41" s="1221"/>
      <c r="C41" s="1221"/>
    </row>
    <row r="42" spans="1:3" ht="12">
      <c r="A42" s="675">
        <v>1999</v>
      </c>
      <c r="B42" s="676" t="s">
        <v>1454</v>
      </c>
      <c r="C42" s="676" t="s">
        <v>1454</v>
      </c>
    </row>
    <row r="43" spans="1:3" ht="12">
      <c r="A43" s="675">
        <v>2000</v>
      </c>
      <c r="B43" s="676" t="s">
        <v>1454</v>
      </c>
      <c r="C43" s="676" t="s">
        <v>1454</v>
      </c>
    </row>
    <row r="44" spans="1:3" ht="12">
      <c r="A44" s="675">
        <v>2001</v>
      </c>
      <c r="B44" s="676" t="s">
        <v>1454</v>
      </c>
      <c r="C44" s="676" t="s">
        <v>1521</v>
      </c>
    </row>
    <row r="45" spans="1:3" ht="12">
      <c r="A45" s="675">
        <v>2002</v>
      </c>
      <c r="B45" s="676" t="s">
        <v>1454</v>
      </c>
      <c r="C45" s="676" t="s">
        <v>1521</v>
      </c>
    </row>
    <row r="46" spans="1:3" ht="12">
      <c r="A46" s="675">
        <v>2003</v>
      </c>
      <c r="B46" s="676" t="s">
        <v>1454</v>
      </c>
      <c r="C46" s="676" t="s">
        <v>1521</v>
      </c>
    </row>
    <row r="47" spans="1:3" ht="12">
      <c r="A47" s="675">
        <v>2004</v>
      </c>
      <c r="B47" s="676" t="s">
        <v>1454</v>
      </c>
      <c r="C47" s="676" t="s">
        <v>1521</v>
      </c>
    </row>
    <row r="48" spans="1:3" ht="12">
      <c r="A48" s="675">
        <v>2005</v>
      </c>
      <c r="B48" s="676" t="s">
        <v>1454</v>
      </c>
      <c r="C48" s="676" t="s">
        <v>1564</v>
      </c>
    </row>
    <row r="49" spans="1:3" ht="12">
      <c r="A49" s="675">
        <v>2006</v>
      </c>
      <c r="B49" s="676">
        <v>36</v>
      </c>
      <c r="C49" s="676" t="s">
        <v>1564</v>
      </c>
    </row>
    <row r="50" spans="1:3" ht="12">
      <c r="A50" s="675">
        <v>2007</v>
      </c>
      <c r="B50" s="676">
        <v>41</v>
      </c>
      <c r="C50" s="676" t="s">
        <v>1564</v>
      </c>
    </row>
    <row r="51" spans="1:3" ht="12">
      <c r="A51" s="675">
        <v>2008</v>
      </c>
      <c r="B51" s="676">
        <v>55</v>
      </c>
      <c r="C51" s="676" t="s">
        <v>1564</v>
      </c>
    </row>
    <row r="52" spans="1:3" ht="12">
      <c r="A52" s="675">
        <v>2009</v>
      </c>
      <c r="B52" s="676">
        <v>56</v>
      </c>
      <c r="C52" s="676" t="s">
        <v>1564</v>
      </c>
    </row>
    <row r="53" spans="1:3" ht="12">
      <c r="A53" s="675">
        <v>2010</v>
      </c>
      <c r="B53" s="676">
        <v>56</v>
      </c>
      <c r="C53" s="676" t="s">
        <v>1564</v>
      </c>
    </row>
    <row r="54" spans="1:3" ht="12">
      <c r="A54" s="675">
        <v>2011</v>
      </c>
      <c r="B54" s="682">
        <v>55</v>
      </c>
      <c r="C54" s="682">
        <v>2</v>
      </c>
    </row>
    <row r="55" spans="1:3" ht="12">
      <c r="A55" s="675">
        <v>2012</v>
      </c>
      <c r="B55" s="678">
        <v>80</v>
      </c>
      <c r="C55" s="678">
        <v>2</v>
      </c>
    </row>
    <row r="56" spans="1:3" ht="12">
      <c r="A56" s="675">
        <v>2013</v>
      </c>
      <c r="B56" s="679">
        <v>88</v>
      </c>
      <c r="C56" s="679">
        <v>2</v>
      </c>
    </row>
    <row r="57" spans="1:3" ht="12">
      <c r="A57" s="675">
        <v>2014</v>
      </c>
      <c r="B57" s="679">
        <v>89</v>
      </c>
      <c r="C57" s="679">
        <v>10</v>
      </c>
    </row>
    <row r="58" spans="1:3" ht="12">
      <c r="A58" s="680">
        <v>2015</v>
      </c>
      <c r="B58" s="679">
        <v>95</v>
      </c>
      <c r="C58" s="679">
        <v>2</v>
      </c>
    </row>
    <row r="59" spans="1:3" s="681" customFormat="1" ht="15" customHeight="1">
      <c r="A59" s="1222" t="s">
        <v>1565</v>
      </c>
      <c r="B59" s="1223"/>
      <c r="C59" s="1223"/>
    </row>
    <row r="60" spans="1:3" ht="12">
      <c r="A60" s="675">
        <v>1999</v>
      </c>
      <c r="B60" s="676" t="s">
        <v>1521</v>
      </c>
      <c r="C60" s="676" t="s">
        <v>1521</v>
      </c>
    </row>
    <row r="61" spans="1:3" ht="12">
      <c r="A61" s="675">
        <v>2000</v>
      </c>
      <c r="B61" s="676" t="s">
        <v>1521</v>
      </c>
      <c r="C61" s="676" t="s">
        <v>1521</v>
      </c>
    </row>
    <row r="62" spans="1:3" ht="12">
      <c r="A62" s="675">
        <v>2001</v>
      </c>
      <c r="B62" s="676">
        <v>124</v>
      </c>
      <c r="C62" s="676">
        <v>14</v>
      </c>
    </row>
    <row r="63" spans="1:3" ht="12">
      <c r="A63" s="675">
        <v>2002</v>
      </c>
      <c r="B63" s="676">
        <v>110</v>
      </c>
      <c r="C63" s="676">
        <v>12</v>
      </c>
    </row>
    <row r="64" spans="1:3" ht="12">
      <c r="A64" s="675">
        <v>2003</v>
      </c>
      <c r="B64" s="676">
        <v>103</v>
      </c>
      <c r="C64" s="676">
        <v>13</v>
      </c>
    </row>
    <row r="65" spans="1:3" ht="12">
      <c r="A65" s="675">
        <v>2004</v>
      </c>
      <c r="B65" s="676">
        <v>112</v>
      </c>
      <c r="C65" s="676">
        <v>11</v>
      </c>
    </row>
    <row r="66" spans="1:3" ht="12">
      <c r="A66" s="675">
        <v>2005</v>
      </c>
      <c r="B66" s="676">
        <v>112</v>
      </c>
      <c r="C66" s="676">
        <v>13</v>
      </c>
    </row>
    <row r="67" spans="1:3" ht="12">
      <c r="A67" s="675">
        <v>2006</v>
      </c>
      <c r="B67" s="676">
        <v>125</v>
      </c>
      <c r="C67" s="676">
        <v>13</v>
      </c>
    </row>
    <row r="68" spans="1:3" ht="12">
      <c r="A68" s="675">
        <v>2007</v>
      </c>
      <c r="B68" s="676">
        <v>110</v>
      </c>
      <c r="C68" s="676">
        <v>12</v>
      </c>
    </row>
    <row r="69" spans="1:3" ht="12">
      <c r="A69" s="675">
        <v>2008</v>
      </c>
      <c r="B69" s="676">
        <v>116</v>
      </c>
      <c r="C69" s="676">
        <v>11</v>
      </c>
    </row>
    <row r="70" spans="1:3" ht="12">
      <c r="A70" s="675">
        <v>2009</v>
      </c>
      <c r="B70" s="676">
        <v>110</v>
      </c>
      <c r="C70" s="676">
        <v>10</v>
      </c>
    </row>
    <row r="71" spans="1:3" ht="12">
      <c r="A71" s="675">
        <v>2010</v>
      </c>
      <c r="B71" s="676">
        <v>102</v>
      </c>
      <c r="C71" s="676">
        <v>8</v>
      </c>
    </row>
    <row r="72" spans="1:3" ht="12">
      <c r="A72" s="675">
        <v>2011</v>
      </c>
      <c r="B72" s="682">
        <v>102</v>
      </c>
      <c r="C72" s="682">
        <v>9</v>
      </c>
    </row>
    <row r="73" spans="1:3" ht="12">
      <c r="A73" s="675">
        <v>2012</v>
      </c>
      <c r="B73" s="678">
        <v>94</v>
      </c>
      <c r="C73" s="678">
        <v>10</v>
      </c>
    </row>
    <row r="74" spans="1:3" ht="12">
      <c r="A74" s="675">
        <v>2013</v>
      </c>
      <c r="B74" s="679">
        <v>99</v>
      </c>
      <c r="C74" s="679">
        <v>9</v>
      </c>
    </row>
    <row r="75" spans="1:3" ht="12">
      <c r="A75" s="675">
        <v>2014</v>
      </c>
      <c r="B75" s="679">
        <v>100</v>
      </c>
      <c r="C75" s="679">
        <v>9</v>
      </c>
    </row>
    <row r="76" spans="1:3" ht="12">
      <c r="A76" s="680">
        <v>2015</v>
      </c>
      <c r="B76" s="679">
        <v>104</v>
      </c>
      <c r="C76" s="679">
        <v>8</v>
      </c>
    </row>
    <row r="77" spans="1:3" s="681" customFormat="1" ht="15" customHeight="1">
      <c r="A77" s="1220" t="s">
        <v>1566</v>
      </c>
      <c r="B77" s="1221"/>
      <c r="C77" s="1221"/>
    </row>
    <row r="78" spans="1:3" ht="12">
      <c r="A78" s="675">
        <v>1999</v>
      </c>
      <c r="B78" s="676" t="s">
        <v>1521</v>
      </c>
      <c r="C78" s="676" t="s">
        <v>1521</v>
      </c>
    </row>
    <row r="79" spans="1:3" ht="12">
      <c r="A79" s="675">
        <v>2000</v>
      </c>
      <c r="B79" s="676" t="s">
        <v>1521</v>
      </c>
      <c r="C79" s="676" t="s">
        <v>1521</v>
      </c>
    </row>
    <row r="80" spans="1:3" ht="12">
      <c r="A80" s="675">
        <v>2001</v>
      </c>
      <c r="B80" s="676">
        <v>124</v>
      </c>
      <c r="C80" s="676">
        <v>13</v>
      </c>
    </row>
    <row r="81" spans="1:3" ht="12">
      <c r="A81" s="675">
        <v>2002</v>
      </c>
      <c r="B81" s="676">
        <v>110</v>
      </c>
      <c r="C81" s="676">
        <v>12</v>
      </c>
    </row>
    <row r="82" spans="1:3" ht="12">
      <c r="A82" s="675">
        <v>2003</v>
      </c>
      <c r="B82" s="676">
        <v>103</v>
      </c>
      <c r="C82" s="676">
        <v>13</v>
      </c>
    </row>
    <row r="83" spans="1:3" ht="12">
      <c r="A83" s="675">
        <v>2004</v>
      </c>
      <c r="B83" s="676">
        <v>112</v>
      </c>
      <c r="C83" s="676">
        <v>11</v>
      </c>
    </row>
    <row r="84" spans="1:3" ht="12">
      <c r="A84" s="675">
        <v>2005</v>
      </c>
      <c r="B84" s="676">
        <v>112</v>
      </c>
      <c r="C84" s="676">
        <v>13</v>
      </c>
    </row>
    <row r="85" spans="1:3" ht="12">
      <c r="A85" s="675">
        <v>2006</v>
      </c>
      <c r="B85" s="676">
        <v>117</v>
      </c>
      <c r="C85" s="676">
        <v>13</v>
      </c>
    </row>
    <row r="86" spans="1:3" ht="12">
      <c r="A86" s="675">
        <v>2007</v>
      </c>
      <c r="B86" s="676">
        <v>96</v>
      </c>
      <c r="C86" s="676">
        <v>12</v>
      </c>
    </row>
    <row r="87" spans="1:3" ht="12">
      <c r="A87" s="675">
        <v>2008</v>
      </c>
      <c r="B87" s="676">
        <v>97</v>
      </c>
      <c r="C87" s="676">
        <v>11</v>
      </c>
    </row>
    <row r="88" spans="1:3" ht="12">
      <c r="A88" s="675">
        <v>2009</v>
      </c>
      <c r="B88" s="676">
        <v>94</v>
      </c>
      <c r="C88" s="676">
        <v>10</v>
      </c>
    </row>
    <row r="89" spans="1:3" ht="12">
      <c r="A89" s="675">
        <v>2010</v>
      </c>
      <c r="B89" s="676">
        <v>88</v>
      </c>
      <c r="C89" s="676">
        <v>8</v>
      </c>
    </row>
    <row r="90" spans="1:3" ht="12">
      <c r="A90" s="675">
        <v>2011</v>
      </c>
      <c r="B90" s="682">
        <v>88</v>
      </c>
      <c r="C90" s="682">
        <v>8</v>
      </c>
    </row>
    <row r="91" spans="1:3" ht="12">
      <c r="A91" s="675">
        <v>2012</v>
      </c>
      <c r="B91" s="678">
        <v>78</v>
      </c>
      <c r="C91" s="678">
        <v>9</v>
      </c>
    </row>
    <row r="92" spans="1:3" ht="12">
      <c r="A92" s="675">
        <v>2013</v>
      </c>
      <c r="B92" s="679">
        <v>80</v>
      </c>
      <c r="C92" s="679">
        <v>8</v>
      </c>
    </row>
    <row r="93" spans="1:3" ht="12">
      <c r="A93" s="675">
        <v>2014</v>
      </c>
      <c r="B93" s="679">
        <v>78</v>
      </c>
      <c r="C93" s="679">
        <v>7</v>
      </c>
    </row>
    <row r="94" spans="1:3" ht="12">
      <c r="A94" s="680">
        <v>2015</v>
      </c>
      <c r="B94" s="679">
        <v>87</v>
      </c>
      <c r="C94" s="679">
        <v>6</v>
      </c>
    </row>
    <row r="95" spans="1:3" s="681" customFormat="1" ht="15" customHeight="1">
      <c r="A95" s="1220" t="s">
        <v>1567</v>
      </c>
      <c r="B95" s="1221"/>
      <c r="C95" s="1221"/>
    </row>
    <row r="96" spans="1:3" ht="12">
      <c r="A96" s="675">
        <v>1999</v>
      </c>
      <c r="B96" s="676" t="s">
        <v>1454</v>
      </c>
      <c r="C96" s="676" t="s">
        <v>1454</v>
      </c>
    </row>
    <row r="97" spans="1:3" ht="12">
      <c r="A97" s="675">
        <v>2000</v>
      </c>
      <c r="B97" s="676" t="s">
        <v>1454</v>
      </c>
      <c r="C97" s="676" t="s">
        <v>1454</v>
      </c>
    </row>
    <row r="98" spans="1:3" ht="12">
      <c r="A98" s="675">
        <v>2001</v>
      </c>
      <c r="B98" s="676" t="s">
        <v>1454</v>
      </c>
      <c r="C98" s="676" t="s">
        <v>1521</v>
      </c>
    </row>
    <row r="99" spans="1:3" ht="12">
      <c r="A99" s="675">
        <v>2002</v>
      </c>
      <c r="B99" s="676" t="s">
        <v>1454</v>
      </c>
      <c r="C99" s="676" t="s">
        <v>1521</v>
      </c>
    </row>
    <row r="100" spans="1:3" ht="12">
      <c r="A100" s="675">
        <v>2003</v>
      </c>
      <c r="B100" s="676" t="s">
        <v>1454</v>
      </c>
      <c r="C100" s="676" t="s">
        <v>1521</v>
      </c>
    </row>
    <row r="101" spans="1:3" ht="12">
      <c r="A101" s="675">
        <v>2004</v>
      </c>
      <c r="B101" s="676" t="s">
        <v>1454</v>
      </c>
      <c r="C101" s="676" t="s">
        <v>1521</v>
      </c>
    </row>
    <row r="102" spans="1:3" ht="12">
      <c r="A102" s="675">
        <v>2005</v>
      </c>
      <c r="B102" s="676" t="s">
        <v>1454</v>
      </c>
      <c r="C102" s="676" t="s">
        <v>1564</v>
      </c>
    </row>
    <row r="103" spans="1:3" ht="12">
      <c r="A103" s="675">
        <v>2006</v>
      </c>
      <c r="B103" s="676">
        <v>8</v>
      </c>
      <c r="C103" s="676" t="s">
        <v>1564</v>
      </c>
    </row>
    <row r="104" spans="1:3" ht="12">
      <c r="A104" s="675">
        <v>2007</v>
      </c>
      <c r="B104" s="676">
        <v>14</v>
      </c>
      <c r="C104" s="676" t="s">
        <v>1564</v>
      </c>
    </row>
    <row r="105" spans="1:3" ht="12">
      <c r="A105" s="675">
        <v>2008</v>
      </c>
      <c r="B105" s="676">
        <v>19</v>
      </c>
      <c r="C105" s="676" t="s">
        <v>1564</v>
      </c>
    </row>
    <row r="106" spans="1:3" ht="12">
      <c r="A106" s="675">
        <v>2009</v>
      </c>
      <c r="B106" s="676">
        <v>16</v>
      </c>
      <c r="C106" s="676" t="s">
        <v>1564</v>
      </c>
    </row>
    <row r="107" spans="1:3" ht="12">
      <c r="A107" s="675">
        <v>2010</v>
      </c>
      <c r="B107" s="676">
        <v>14</v>
      </c>
      <c r="C107" s="676" t="s">
        <v>1564</v>
      </c>
    </row>
    <row r="108" spans="1:3" ht="12">
      <c r="A108" s="675">
        <v>2011</v>
      </c>
      <c r="B108" s="682">
        <v>14</v>
      </c>
      <c r="C108" s="682">
        <v>1</v>
      </c>
    </row>
    <row r="109" spans="1:3" ht="12">
      <c r="A109" s="675">
        <v>2012</v>
      </c>
      <c r="B109" s="678">
        <v>16</v>
      </c>
      <c r="C109" s="678">
        <v>1</v>
      </c>
    </row>
    <row r="110" spans="1:3" ht="12">
      <c r="A110" s="675">
        <v>2013</v>
      </c>
      <c r="B110" s="679">
        <v>19</v>
      </c>
      <c r="C110" s="679">
        <v>1</v>
      </c>
    </row>
    <row r="111" spans="1:3" ht="12">
      <c r="A111" s="675">
        <v>2014</v>
      </c>
      <c r="B111" s="679">
        <v>22</v>
      </c>
      <c r="C111" s="679">
        <v>2</v>
      </c>
    </row>
    <row r="112" spans="1:3" ht="12">
      <c r="A112" s="680">
        <v>2015</v>
      </c>
      <c r="B112" s="679">
        <v>17</v>
      </c>
      <c r="C112" s="679">
        <v>2</v>
      </c>
    </row>
    <row r="113" spans="1:3" s="681" customFormat="1" ht="15" customHeight="1">
      <c r="A113" s="1222" t="s">
        <v>1568</v>
      </c>
      <c r="B113" s="1223"/>
      <c r="C113" s="1223"/>
    </row>
    <row r="114" spans="1:3" ht="12">
      <c r="A114" s="675">
        <v>1999</v>
      </c>
      <c r="B114" s="676" t="s">
        <v>1521</v>
      </c>
      <c r="C114" s="676" t="s">
        <v>1521</v>
      </c>
    </row>
    <row r="115" spans="1:3" ht="12">
      <c r="A115" s="675">
        <v>2000</v>
      </c>
      <c r="B115" s="676" t="s">
        <v>1521</v>
      </c>
      <c r="C115" s="676" t="s">
        <v>1521</v>
      </c>
    </row>
    <row r="116" spans="1:3" ht="12">
      <c r="A116" s="675">
        <v>2001</v>
      </c>
      <c r="B116" s="676">
        <v>89</v>
      </c>
      <c r="C116" s="676">
        <v>2</v>
      </c>
    </row>
    <row r="117" spans="1:3" ht="12">
      <c r="A117" s="675">
        <v>2002</v>
      </c>
      <c r="B117" s="676">
        <v>111</v>
      </c>
      <c r="C117" s="676">
        <v>3</v>
      </c>
    </row>
    <row r="118" spans="1:3" ht="12">
      <c r="A118" s="675">
        <v>2003</v>
      </c>
      <c r="B118" s="676">
        <v>129</v>
      </c>
      <c r="C118" s="676">
        <v>1</v>
      </c>
    </row>
    <row r="119" spans="1:3" ht="12">
      <c r="A119" s="675">
        <v>2004</v>
      </c>
      <c r="B119" s="676">
        <v>180</v>
      </c>
      <c r="C119" s="676">
        <v>4</v>
      </c>
    </row>
    <row r="120" spans="1:3" ht="12">
      <c r="A120" s="675">
        <v>2005</v>
      </c>
      <c r="B120" s="676">
        <v>214</v>
      </c>
      <c r="C120" s="676">
        <v>3</v>
      </c>
    </row>
    <row r="121" spans="1:3" ht="12">
      <c r="A121" s="675">
        <v>2006</v>
      </c>
      <c r="B121" s="676">
        <v>226</v>
      </c>
      <c r="C121" s="676">
        <v>5</v>
      </c>
    </row>
    <row r="122" spans="1:3" ht="12">
      <c r="A122" s="675">
        <v>2007</v>
      </c>
      <c r="B122" s="676">
        <v>245</v>
      </c>
      <c r="C122" s="676">
        <v>6</v>
      </c>
    </row>
    <row r="123" spans="1:3" ht="12">
      <c r="A123" s="675">
        <v>2008</v>
      </c>
      <c r="B123" s="676">
        <v>258</v>
      </c>
      <c r="C123" s="676">
        <v>5</v>
      </c>
    </row>
    <row r="124" spans="1:3" ht="12">
      <c r="A124" s="675">
        <v>2009</v>
      </c>
      <c r="B124" s="676">
        <v>273</v>
      </c>
      <c r="C124" s="676">
        <v>6</v>
      </c>
    </row>
    <row r="125" spans="1:3" ht="12">
      <c r="A125" s="675">
        <v>2010</v>
      </c>
      <c r="B125" s="676">
        <v>304</v>
      </c>
      <c r="C125" s="676">
        <v>6</v>
      </c>
    </row>
    <row r="126" spans="1:3" ht="12">
      <c r="A126" s="675">
        <v>2011</v>
      </c>
      <c r="B126" s="682">
        <v>320</v>
      </c>
      <c r="C126" s="682">
        <v>6</v>
      </c>
    </row>
    <row r="127" spans="1:3" ht="12">
      <c r="A127" s="675">
        <v>2012</v>
      </c>
      <c r="B127" s="678">
        <v>333</v>
      </c>
      <c r="C127" s="678">
        <v>6</v>
      </c>
    </row>
    <row r="128" spans="1:3" ht="12">
      <c r="A128" s="675">
        <v>2013</v>
      </c>
      <c r="B128" s="679">
        <v>341</v>
      </c>
      <c r="C128" s="679">
        <v>7</v>
      </c>
    </row>
    <row r="129" spans="1:3" ht="12">
      <c r="A129" s="675">
        <v>2014</v>
      </c>
      <c r="B129" s="679">
        <v>334</v>
      </c>
      <c r="C129" s="679">
        <v>15</v>
      </c>
    </row>
    <row r="130" spans="1:3" ht="12">
      <c r="A130" s="680">
        <v>2015</v>
      </c>
      <c r="B130" s="679">
        <v>327</v>
      </c>
      <c r="C130" s="679">
        <v>6</v>
      </c>
    </row>
    <row r="131" spans="1:3" s="681" customFormat="1" ht="15" customHeight="1">
      <c r="A131" s="1220" t="s">
        <v>1569</v>
      </c>
      <c r="B131" s="1221"/>
      <c r="C131" s="1221"/>
    </row>
    <row r="132" spans="1:3" ht="12">
      <c r="A132" s="675">
        <v>1999</v>
      </c>
      <c r="B132" s="676" t="s">
        <v>1521</v>
      </c>
      <c r="C132" s="676" t="s">
        <v>1521</v>
      </c>
    </row>
    <row r="133" spans="1:3" ht="12">
      <c r="A133" s="675">
        <v>2000</v>
      </c>
      <c r="B133" s="676" t="s">
        <v>1521</v>
      </c>
      <c r="C133" s="676" t="s">
        <v>1521</v>
      </c>
    </row>
    <row r="134" spans="1:3" ht="12">
      <c r="A134" s="675">
        <v>2001</v>
      </c>
      <c r="B134" s="676">
        <v>89</v>
      </c>
      <c r="C134" s="676">
        <v>2</v>
      </c>
    </row>
    <row r="135" spans="1:3" ht="12">
      <c r="A135" s="675">
        <v>2002</v>
      </c>
      <c r="B135" s="676">
        <v>111</v>
      </c>
      <c r="C135" s="676">
        <v>3</v>
      </c>
    </row>
    <row r="136" spans="1:3" ht="12">
      <c r="A136" s="675">
        <v>2003</v>
      </c>
      <c r="B136" s="676">
        <v>129</v>
      </c>
      <c r="C136" s="676">
        <v>1</v>
      </c>
    </row>
    <row r="137" spans="1:3" ht="12">
      <c r="A137" s="675">
        <v>2004</v>
      </c>
      <c r="B137" s="676">
        <v>180</v>
      </c>
      <c r="C137" s="676">
        <v>3</v>
      </c>
    </row>
    <row r="138" spans="1:3" ht="12">
      <c r="A138" s="675">
        <v>2005</v>
      </c>
      <c r="B138" s="676">
        <v>214</v>
      </c>
      <c r="C138" s="676">
        <v>3</v>
      </c>
    </row>
    <row r="139" spans="1:3" ht="12">
      <c r="A139" s="675">
        <v>2006</v>
      </c>
      <c r="B139" s="676">
        <v>204</v>
      </c>
      <c r="C139" s="676">
        <v>5</v>
      </c>
    </row>
    <row r="140" spans="1:3" ht="12">
      <c r="A140" s="675">
        <v>2007</v>
      </c>
      <c r="B140" s="676">
        <v>218</v>
      </c>
      <c r="C140" s="676">
        <v>6</v>
      </c>
    </row>
    <row r="141" spans="1:3" ht="12">
      <c r="A141" s="675">
        <v>2008</v>
      </c>
      <c r="B141" s="676">
        <v>223</v>
      </c>
      <c r="C141" s="676">
        <v>5</v>
      </c>
    </row>
    <row r="142" spans="1:3" ht="12">
      <c r="A142" s="675">
        <v>2009</v>
      </c>
      <c r="B142" s="676">
        <v>235</v>
      </c>
      <c r="C142" s="676">
        <v>6</v>
      </c>
    </row>
    <row r="143" spans="1:3" ht="12">
      <c r="A143" s="675">
        <v>2010</v>
      </c>
      <c r="B143" s="676">
        <v>264</v>
      </c>
      <c r="C143" s="676">
        <v>6</v>
      </c>
    </row>
    <row r="144" spans="1:3" ht="12">
      <c r="A144" s="675">
        <v>2011</v>
      </c>
      <c r="B144" s="682">
        <v>280</v>
      </c>
      <c r="C144" s="682">
        <v>5</v>
      </c>
    </row>
    <row r="145" spans="1:3" ht="12">
      <c r="A145" s="675">
        <v>2012</v>
      </c>
      <c r="B145" s="678">
        <v>269</v>
      </c>
      <c r="C145" s="678">
        <v>5</v>
      </c>
    </row>
    <row r="146" spans="1:3" ht="12">
      <c r="A146" s="675">
        <v>2013</v>
      </c>
      <c r="B146" s="679">
        <v>272</v>
      </c>
      <c r="C146" s="679">
        <v>6</v>
      </c>
    </row>
    <row r="147" spans="1:3" ht="12">
      <c r="A147" s="675">
        <v>2014</v>
      </c>
      <c r="B147" s="679">
        <v>268</v>
      </c>
      <c r="C147" s="679">
        <v>7</v>
      </c>
    </row>
    <row r="148" spans="1:3" ht="12">
      <c r="A148" s="680">
        <v>2015</v>
      </c>
      <c r="B148" s="679">
        <v>253</v>
      </c>
      <c r="C148" s="679">
        <v>6</v>
      </c>
    </row>
    <row r="149" spans="1:3" s="681" customFormat="1" ht="15" customHeight="1">
      <c r="A149" s="1220" t="s">
        <v>1570</v>
      </c>
      <c r="B149" s="1221"/>
      <c r="C149" s="1221"/>
    </row>
    <row r="150" spans="1:3" ht="12">
      <c r="A150" s="675">
        <v>1999</v>
      </c>
      <c r="B150" s="676" t="s">
        <v>1454</v>
      </c>
      <c r="C150" s="676" t="s">
        <v>1454</v>
      </c>
    </row>
    <row r="151" spans="1:3" ht="12">
      <c r="A151" s="675">
        <v>2000</v>
      </c>
      <c r="B151" s="676" t="s">
        <v>1454</v>
      </c>
      <c r="C151" s="676" t="s">
        <v>1454</v>
      </c>
    </row>
    <row r="152" spans="1:3" ht="12">
      <c r="A152" s="675">
        <v>2001</v>
      </c>
      <c r="B152" s="676" t="s">
        <v>1454</v>
      </c>
      <c r="C152" s="676" t="s">
        <v>1521</v>
      </c>
    </row>
    <row r="153" spans="1:3" ht="12">
      <c r="A153" s="675">
        <v>2002</v>
      </c>
      <c r="B153" s="676" t="s">
        <v>1454</v>
      </c>
      <c r="C153" s="676" t="s">
        <v>1521</v>
      </c>
    </row>
    <row r="154" spans="1:3" ht="12">
      <c r="A154" s="675">
        <v>2003</v>
      </c>
      <c r="B154" s="676" t="s">
        <v>1454</v>
      </c>
      <c r="C154" s="676" t="s">
        <v>1521</v>
      </c>
    </row>
    <row r="155" spans="1:3" ht="12">
      <c r="A155" s="675">
        <v>2004</v>
      </c>
      <c r="B155" s="676" t="s">
        <v>1454</v>
      </c>
      <c r="C155" s="676" t="s">
        <v>1521</v>
      </c>
    </row>
    <row r="156" spans="1:3" ht="12">
      <c r="A156" s="675">
        <v>2005</v>
      </c>
      <c r="B156" s="676" t="s">
        <v>1454</v>
      </c>
      <c r="C156" s="676" t="s">
        <v>1564</v>
      </c>
    </row>
    <row r="157" spans="1:3" ht="12">
      <c r="A157" s="675">
        <v>2006</v>
      </c>
      <c r="B157" s="676">
        <v>22</v>
      </c>
      <c r="C157" s="676" t="s">
        <v>1564</v>
      </c>
    </row>
    <row r="158" spans="1:3" ht="12">
      <c r="A158" s="675">
        <v>2007</v>
      </c>
      <c r="B158" s="676">
        <v>27</v>
      </c>
      <c r="C158" s="676" t="s">
        <v>1564</v>
      </c>
    </row>
    <row r="159" spans="1:3" ht="12">
      <c r="A159" s="675">
        <v>2008</v>
      </c>
      <c r="B159" s="676">
        <v>35</v>
      </c>
      <c r="C159" s="676" t="s">
        <v>1564</v>
      </c>
    </row>
    <row r="160" spans="1:3" ht="12">
      <c r="A160" s="675">
        <v>2009</v>
      </c>
      <c r="B160" s="676">
        <v>38</v>
      </c>
      <c r="C160" s="676" t="s">
        <v>1564</v>
      </c>
    </row>
    <row r="161" spans="1:3" ht="12">
      <c r="A161" s="675">
        <v>2010</v>
      </c>
      <c r="B161" s="676">
        <v>40</v>
      </c>
      <c r="C161" s="676" t="s">
        <v>1564</v>
      </c>
    </row>
    <row r="162" spans="1:3" ht="12">
      <c r="A162" s="675">
        <v>2011</v>
      </c>
      <c r="B162" s="682">
        <v>40</v>
      </c>
      <c r="C162" s="682">
        <v>1</v>
      </c>
    </row>
    <row r="163" spans="1:3" ht="12">
      <c r="A163" s="675">
        <v>2012</v>
      </c>
      <c r="B163" s="678">
        <v>64</v>
      </c>
      <c r="C163" s="678">
        <v>1</v>
      </c>
    </row>
    <row r="164" spans="1:3" ht="12">
      <c r="A164" s="675">
        <v>2013</v>
      </c>
      <c r="B164" s="679">
        <v>69</v>
      </c>
      <c r="C164" s="679">
        <v>1</v>
      </c>
    </row>
    <row r="165" spans="1:3" ht="12">
      <c r="A165" s="680">
        <v>2014</v>
      </c>
      <c r="B165" s="679">
        <v>66</v>
      </c>
      <c r="C165" s="679">
        <v>8</v>
      </c>
    </row>
    <row r="166" spans="1:3" ht="12">
      <c r="A166" s="680">
        <v>2015</v>
      </c>
      <c r="B166" s="679">
        <v>74</v>
      </c>
      <c r="C166" s="679" t="s">
        <v>574</v>
      </c>
    </row>
    <row r="167" spans="1:3" s="681" customFormat="1" ht="15" customHeight="1">
      <c r="A167" s="1222" t="s">
        <v>1571</v>
      </c>
      <c r="B167" s="1223"/>
      <c r="C167" s="1223"/>
    </row>
    <row r="168" spans="1:3" ht="12">
      <c r="A168" s="675">
        <v>1999</v>
      </c>
      <c r="B168" s="676" t="s">
        <v>1521</v>
      </c>
      <c r="C168" s="676" t="s">
        <v>1521</v>
      </c>
    </row>
    <row r="169" spans="1:3" ht="12">
      <c r="A169" s="675">
        <v>2000</v>
      </c>
      <c r="B169" s="676" t="s">
        <v>1521</v>
      </c>
      <c r="C169" s="676" t="s">
        <v>1521</v>
      </c>
    </row>
    <row r="170" spans="1:3" ht="12">
      <c r="A170" s="675">
        <v>2001</v>
      </c>
      <c r="B170" s="676">
        <v>11</v>
      </c>
      <c r="C170" s="676" t="s">
        <v>1564</v>
      </c>
    </row>
    <row r="171" spans="1:3" ht="12">
      <c r="A171" s="675">
        <v>2002</v>
      </c>
      <c r="B171" s="676">
        <v>15</v>
      </c>
      <c r="C171" s="676" t="s">
        <v>1564</v>
      </c>
    </row>
    <row r="172" spans="1:3" ht="12">
      <c r="A172" s="675">
        <v>2003</v>
      </c>
      <c r="B172" s="676">
        <v>14</v>
      </c>
      <c r="C172" s="676" t="s">
        <v>1564</v>
      </c>
    </row>
    <row r="173" spans="1:3" ht="12">
      <c r="A173" s="675">
        <v>2004</v>
      </c>
      <c r="B173" s="676">
        <v>21</v>
      </c>
      <c r="C173" s="676">
        <v>1</v>
      </c>
    </row>
    <row r="174" spans="1:3" ht="12">
      <c r="A174" s="675">
        <v>2005</v>
      </c>
      <c r="B174" s="676">
        <v>23</v>
      </c>
      <c r="C174" s="676" t="s">
        <v>1564</v>
      </c>
    </row>
    <row r="175" spans="1:3" ht="12">
      <c r="A175" s="675">
        <v>2006</v>
      </c>
      <c r="B175" s="676">
        <v>24</v>
      </c>
      <c r="C175" s="676" t="s">
        <v>1564</v>
      </c>
    </row>
    <row r="176" spans="1:3" ht="12">
      <c r="A176" s="675">
        <v>2007</v>
      </c>
      <c r="B176" s="676">
        <v>24</v>
      </c>
      <c r="C176" s="676" t="s">
        <v>1564</v>
      </c>
    </row>
    <row r="177" spans="1:3" ht="12">
      <c r="A177" s="675">
        <v>2008</v>
      </c>
      <c r="B177" s="676">
        <v>21</v>
      </c>
      <c r="C177" s="676" t="s">
        <v>1564</v>
      </c>
    </row>
    <row r="178" spans="1:3" ht="12">
      <c r="A178" s="675">
        <v>2009</v>
      </c>
      <c r="B178" s="676">
        <v>23</v>
      </c>
      <c r="C178" s="676" t="s">
        <v>1564</v>
      </c>
    </row>
    <row r="179" spans="1:3" ht="12">
      <c r="A179" s="675">
        <v>2010</v>
      </c>
      <c r="B179" s="676">
        <v>28</v>
      </c>
      <c r="C179" s="676" t="s">
        <v>1564</v>
      </c>
    </row>
    <row r="180" spans="1:3" ht="12">
      <c r="A180" s="675">
        <v>2011</v>
      </c>
      <c r="B180" s="682">
        <v>23</v>
      </c>
      <c r="C180" s="676" t="s">
        <v>1564</v>
      </c>
    </row>
    <row r="181" spans="1:3" ht="12">
      <c r="A181" s="675">
        <v>2012</v>
      </c>
      <c r="B181" s="678">
        <v>19</v>
      </c>
      <c r="C181" s="678">
        <v>1</v>
      </c>
    </row>
    <row r="182" spans="1:3" ht="12">
      <c r="A182" s="675">
        <v>2013</v>
      </c>
      <c r="B182" s="679">
        <v>17</v>
      </c>
      <c r="C182" s="679">
        <v>1</v>
      </c>
    </row>
    <row r="183" spans="1:3" ht="12">
      <c r="A183" s="675">
        <v>2014</v>
      </c>
      <c r="B183" s="679">
        <v>10</v>
      </c>
      <c r="C183" s="679" t="s">
        <v>1564</v>
      </c>
    </row>
    <row r="184" spans="1:3" ht="12">
      <c r="A184" s="680">
        <v>2015</v>
      </c>
      <c r="B184" s="679">
        <v>18</v>
      </c>
      <c r="C184" s="679">
        <v>1</v>
      </c>
    </row>
    <row r="185" spans="1:3" s="681" customFormat="1" ht="15" customHeight="1">
      <c r="A185" s="1220" t="s">
        <v>1572</v>
      </c>
      <c r="B185" s="1221"/>
      <c r="C185" s="1221"/>
    </row>
    <row r="186" spans="1:3" ht="12">
      <c r="A186" s="675">
        <v>1999</v>
      </c>
      <c r="B186" s="676" t="s">
        <v>1521</v>
      </c>
      <c r="C186" s="676" t="s">
        <v>1521</v>
      </c>
    </row>
    <row r="187" spans="1:3" ht="12">
      <c r="A187" s="675">
        <v>2000</v>
      </c>
      <c r="B187" s="676" t="s">
        <v>1521</v>
      </c>
      <c r="C187" s="676" t="s">
        <v>1521</v>
      </c>
    </row>
    <row r="188" spans="1:3" ht="12">
      <c r="A188" s="675">
        <v>2001</v>
      </c>
      <c r="B188" s="676">
        <v>11</v>
      </c>
      <c r="C188" s="676" t="s">
        <v>1564</v>
      </c>
    </row>
    <row r="189" spans="1:3" ht="12">
      <c r="A189" s="675">
        <v>2002</v>
      </c>
      <c r="B189" s="676">
        <v>15</v>
      </c>
      <c r="C189" s="676" t="s">
        <v>1564</v>
      </c>
    </row>
    <row r="190" spans="1:3" ht="12">
      <c r="A190" s="675">
        <v>2003</v>
      </c>
      <c r="B190" s="676">
        <v>14</v>
      </c>
      <c r="C190" s="676" t="s">
        <v>1564</v>
      </c>
    </row>
    <row r="191" spans="1:3" ht="12">
      <c r="A191" s="675">
        <v>2004</v>
      </c>
      <c r="B191" s="676">
        <v>21</v>
      </c>
      <c r="C191" s="676">
        <v>1</v>
      </c>
    </row>
    <row r="192" spans="1:3" ht="12">
      <c r="A192" s="675">
        <v>2005</v>
      </c>
      <c r="B192" s="676">
        <v>23</v>
      </c>
      <c r="C192" s="676" t="s">
        <v>1564</v>
      </c>
    </row>
    <row r="193" spans="1:3" ht="12">
      <c r="A193" s="675">
        <v>2006</v>
      </c>
      <c r="B193" s="676">
        <v>18</v>
      </c>
      <c r="C193" s="676" t="s">
        <v>1564</v>
      </c>
    </row>
    <row r="194" spans="1:3" ht="12">
      <c r="A194" s="675">
        <v>2007</v>
      </c>
      <c r="B194" s="676">
        <v>24</v>
      </c>
      <c r="C194" s="676" t="s">
        <v>1564</v>
      </c>
    </row>
    <row r="195" spans="1:3" ht="12">
      <c r="A195" s="675">
        <v>2008</v>
      </c>
      <c r="B195" s="676">
        <v>20</v>
      </c>
      <c r="C195" s="676" t="s">
        <v>1564</v>
      </c>
    </row>
    <row r="196" spans="1:3" ht="12">
      <c r="A196" s="675">
        <v>2009</v>
      </c>
      <c r="B196" s="676">
        <v>21</v>
      </c>
      <c r="C196" s="676" t="s">
        <v>1564</v>
      </c>
    </row>
    <row r="197" spans="1:3" ht="12">
      <c r="A197" s="675">
        <v>2010</v>
      </c>
      <c r="B197" s="676">
        <v>26</v>
      </c>
      <c r="C197" s="676" t="s">
        <v>1564</v>
      </c>
    </row>
    <row r="198" spans="1:3" ht="12">
      <c r="A198" s="675">
        <v>2011</v>
      </c>
      <c r="B198" s="682">
        <v>22</v>
      </c>
      <c r="C198" s="676" t="s">
        <v>1564</v>
      </c>
    </row>
    <row r="199" spans="1:3" ht="12">
      <c r="A199" s="675">
        <v>2012</v>
      </c>
      <c r="B199" s="678">
        <v>19</v>
      </c>
      <c r="C199" s="678">
        <v>1</v>
      </c>
    </row>
    <row r="200" spans="1:3" ht="12">
      <c r="A200" s="675">
        <v>2013</v>
      </c>
      <c r="B200" s="679">
        <v>17</v>
      </c>
      <c r="C200" s="679">
        <v>1</v>
      </c>
    </row>
    <row r="201" spans="1:3" ht="12">
      <c r="A201" s="675">
        <v>2014</v>
      </c>
      <c r="B201" s="679">
        <v>9</v>
      </c>
      <c r="C201" s="679" t="s">
        <v>1564</v>
      </c>
    </row>
    <row r="202" spans="1:3" ht="12">
      <c r="A202" s="680">
        <v>2015</v>
      </c>
      <c r="B202" s="679">
        <v>14</v>
      </c>
      <c r="C202" s="679">
        <v>1</v>
      </c>
    </row>
    <row r="203" spans="1:3" s="681" customFormat="1" ht="15" customHeight="1">
      <c r="A203" s="1220" t="s">
        <v>1573</v>
      </c>
      <c r="B203" s="1221"/>
      <c r="C203" s="1221"/>
    </row>
    <row r="204" spans="1:3" ht="12">
      <c r="A204" s="675">
        <v>1999</v>
      </c>
      <c r="B204" s="676" t="s">
        <v>1454</v>
      </c>
      <c r="C204" s="676" t="s">
        <v>1454</v>
      </c>
    </row>
    <row r="205" spans="1:3" ht="12">
      <c r="A205" s="675">
        <v>2000</v>
      </c>
      <c r="B205" s="676" t="s">
        <v>1454</v>
      </c>
      <c r="C205" s="676" t="s">
        <v>1454</v>
      </c>
    </row>
    <row r="206" spans="1:3" ht="12">
      <c r="A206" s="675">
        <v>2001</v>
      </c>
      <c r="B206" s="676" t="s">
        <v>1454</v>
      </c>
      <c r="C206" s="676" t="s">
        <v>1521</v>
      </c>
    </row>
    <row r="207" spans="1:3" ht="12">
      <c r="A207" s="675">
        <v>2002</v>
      </c>
      <c r="B207" s="676" t="s">
        <v>1454</v>
      </c>
      <c r="C207" s="676" t="s">
        <v>1521</v>
      </c>
    </row>
    <row r="208" spans="1:3" ht="12">
      <c r="A208" s="675">
        <v>2003</v>
      </c>
      <c r="B208" s="676" t="s">
        <v>1454</v>
      </c>
      <c r="C208" s="676" t="s">
        <v>1521</v>
      </c>
    </row>
    <row r="209" spans="1:3" ht="12">
      <c r="A209" s="675">
        <v>2004</v>
      </c>
      <c r="B209" s="676" t="s">
        <v>1454</v>
      </c>
      <c r="C209" s="676" t="s">
        <v>1521</v>
      </c>
    </row>
    <row r="210" spans="1:3" ht="12">
      <c r="A210" s="675">
        <v>2005</v>
      </c>
      <c r="B210" s="676" t="s">
        <v>1454</v>
      </c>
      <c r="C210" s="676" t="s">
        <v>1564</v>
      </c>
    </row>
    <row r="211" spans="1:3" ht="12">
      <c r="A211" s="675">
        <v>2006</v>
      </c>
      <c r="B211" s="676">
        <v>6</v>
      </c>
      <c r="C211" s="676" t="s">
        <v>1564</v>
      </c>
    </row>
    <row r="212" spans="1:3" ht="12">
      <c r="A212" s="675">
        <v>2007</v>
      </c>
      <c r="B212" s="676" t="s">
        <v>1564</v>
      </c>
      <c r="C212" s="676" t="s">
        <v>1564</v>
      </c>
    </row>
    <row r="213" spans="1:3" ht="12">
      <c r="A213" s="675">
        <v>2008</v>
      </c>
      <c r="B213" s="676">
        <v>1</v>
      </c>
      <c r="C213" s="676" t="s">
        <v>1564</v>
      </c>
    </row>
    <row r="214" spans="1:3" ht="12">
      <c r="A214" s="675">
        <v>2009</v>
      </c>
      <c r="B214" s="676">
        <v>2</v>
      </c>
      <c r="C214" s="676" t="s">
        <v>1564</v>
      </c>
    </row>
    <row r="215" spans="1:3" ht="12">
      <c r="A215" s="675">
        <v>2010</v>
      </c>
      <c r="B215" s="676">
        <v>2</v>
      </c>
      <c r="C215" s="676" t="s">
        <v>1564</v>
      </c>
    </row>
    <row r="216" spans="1:3" ht="12">
      <c r="A216" s="675">
        <v>2011</v>
      </c>
      <c r="B216" s="682">
        <v>1</v>
      </c>
      <c r="C216" s="676" t="s">
        <v>1564</v>
      </c>
    </row>
    <row r="217" spans="1:3" ht="12">
      <c r="A217" s="675">
        <v>2012</v>
      </c>
      <c r="B217" s="676" t="s">
        <v>1564</v>
      </c>
      <c r="C217" s="676" t="s">
        <v>1564</v>
      </c>
    </row>
    <row r="218" spans="1:3" ht="12">
      <c r="A218" s="675">
        <v>2013</v>
      </c>
      <c r="B218" s="676" t="s">
        <v>1564</v>
      </c>
      <c r="C218" s="676" t="s">
        <v>1564</v>
      </c>
    </row>
    <row r="219" spans="1:3" ht="12">
      <c r="A219" s="680">
        <v>2014</v>
      </c>
      <c r="B219" s="679">
        <v>1</v>
      </c>
      <c r="C219" s="679" t="s">
        <v>1564</v>
      </c>
    </row>
    <row r="220" spans="1:3" ht="12">
      <c r="A220" s="680">
        <v>2015</v>
      </c>
      <c r="B220" s="679">
        <v>4</v>
      </c>
      <c r="C220" s="679" t="s">
        <v>574</v>
      </c>
    </row>
    <row r="223" spans="1:3">
      <c r="A223" s="683" t="s">
        <v>1574</v>
      </c>
    </row>
  </sheetData>
  <mergeCells count="12">
    <mergeCell ref="A203:C203"/>
    <mergeCell ref="A5:C5"/>
    <mergeCell ref="A23:C23"/>
    <mergeCell ref="A41:C41"/>
    <mergeCell ref="A59:C59"/>
    <mergeCell ref="A77:C77"/>
    <mergeCell ref="A95:C95"/>
    <mergeCell ref="A113:C113"/>
    <mergeCell ref="A131:C131"/>
    <mergeCell ref="A149:C149"/>
    <mergeCell ref="A167:C167"/>
    <mergeCell ref="A185:C185"/>
  </mergeCells>
  <hyperlinks>
    <hyperlink ref="A1" r:id="rId1" display="https://bdoz.rzeszow.uw.gov.pl/"/>
  </hyperlinks>
  <pageMargins left="0.7" right="0.7" top="0.75" bottom="0.75" header="0.3" footer="0.3"/>
  <pageSetup paperSize="9" orientation="portrait" r:id="rId2"/>
</worksheet>
</file>

<file path=xl/worksheets/sheet74.xml><?xml version="1.0" encoding="utf-8"?>
<worksheet xmlns="http://schemas.openxmlformats.org/spreadsheetml/2006/main" xmlns:r="http://schemas.openxmlformats.org/officeDocument/2006/relationships">
  <dimension ref="A1:B11"/>
  <sheetViews>
    <sheetView workbookViewId="0">
      <selection activeCell="C7" sqref="C7"/>
    </sheetView>
  </sheetViews>
  <sheetFormatPr defaultRowHeight="15"/>
  <cols>
    <col min="1" max="1" width="19.28515625" customWidth="1"/>
    <col min="2" max="2" width="18.42578125" customWidth="1"/>
    <col min="3" max="3" width="32.85546875" customWidth="1"/>
  </cols>
  <sheetData>
    <row r="1" spans="1:2">
      <c r="A1" t="s">
        <v>1632</v>
      </c>
    </row>
    <row r="3" spans="1:2" ht="15.75" thickBot="1">
      <c r="A3" s="710" t="s">
        <v>1624</v>
      </c>
    </row>
    <row r="4" spans="1:2" ht="15.75" thickBot="1">
      <c r="A4" s="708" t="s">
        <v>1625</v>
      </c>
      <c r="B4" s="709" t="s">
        <v>1626</v>
      </c>
    </row>
    <row r="5" spans="1:2" ht="15.75" thickBot="1">
      <c r="A5" s="701" t="s">
        <v>1512</v>
      </c>
      <c r="B5" s="691">
        <v>202</v>
      </c>
    </row>
    <row r="6" spans="1:2" ht="15.75" thickBot="1">
      <c r="A6" s="701" t="s">
        <v>1627</v>
      </c>
      <c r="B6" s="691">
        <v>245</v>
      </c>
    </row>
    <row r="7" spans="1:2" ht="15.75" thickBot="1">
      <c r="A7" s="701" t="s">
        <v>1628</v>
      </c>
      <c r="B7" s="691">
        <v>66</v>
      </c>
    </row>
    <row r="8" spans="1:2" ht="30.75" thickBot="1">
      <c r="A8" s="701" t="s">
        <v>1629</v>
      </c>
      <c r="B8" s="691">
        <v>42</v>
      </c>
    </row>
    <row r="9" spans="1:2" ht="15.75" thickBot="1">
      <c r="A9" s="701" t="s">
        <v>1630</v>
      </c>
      <c r="B9" s="691">
        <v>617</v>
      </c>
    </row>
    <row r="10" spans="1:2" ht="15.75" thickBot="1">
      <c r="A10" s="701" t="s">
        <v>1518</v>
      </c>
      <c r="B10" s="691">
        <v>78</v>
      </c>
    </row>
    <row r="11" spans="1:2" ht="15.75" thickBot="1">
      <c r="A11" s="701" t="s">
        <v>1631</v>
      </c>
      <c r="B11" s="691">
        <v>2</v>
      </c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>
  <dimension ref="A1:AD154"/>
  <sheetViews>
    <sheetView topLeftCell="A16" zoomScaleNormal="100" workbookViewId="0">
      <selection activeCell="E14" sqref="E14"/>
    </sheetView>
  </sheetViews>
  <sheetFormatPr defaultRowHeight="15"/>
  <cols>
    <col min="1" max="1" width="9.5703125" style="27" customWidth="1"/>
    <col min="2" max="2" width="19.42578125" style="16" customWidth="1"/>
    <col min="3" max="3" width="7.85546875" style="16" customWidth="1"/>
    <col min="4" max="4" width="15.42578125" style="16" customWidth="1"/>
    <col min="5" max="6" width="19.42578125" style="16" customWidth="1"/>
    <col min="7" max="7" width="7.85546875" style="16" customWidth="1"/>
    <col min="8" max="8" width="15.28515625" style="16" customWidth="1"/>
    <col min="9" max="9" width="19.140625" style="16" customWidth="1"/>
    <col min="10" max="10" width="17.42578125" style="16" customWidth="1"/>
    <col min="11" max="11" width="9.140625" style="16"/>
    <col min="12" max="12" width="15.7109375" style="16" customWidth="1"/>
    <col min="13" max="13" width="15.28515625" style="16" customWidth="1"/>
    <col min="14" max="14" width="14.42578125" style="16" customWidth="1"/>
    <col min="15" max="15" width="9.140625" style="16"/>
    <col min="16" max="16" width="11.42578125" style="16" customWidth="1"/>
    <col min="17" max="17" width="14.28515625" style="16" customWidth="1"/>
    <col min="18" max="18" width="13.42578125" style="16" customWidth="1"/>
    <col min="19" max="19" width="9.140625" style="16"/>
    <col min="20" max="20" width="15.42578125" style="16" customWidth="1"/>
    <col min="21" max="21" width="15.5703125" style="16" customWidth="1"/>
    <col min="22" max="22" width="19.42578125" style="16" customWidth="1"/>
    <col min="23" max="23" width="9.140625" style="16"/>
    <col min="24" max="24" width="10.42578125" style="16" customWidth="1"/>
    <col min="25" max="25" width="14" style="16" customWidth="1"/>
    <col min="26" max="26" width="13.140625" style="16" customWidth="1"/>
    <col min="27" max="27" width="9.140625" style="16"/>
    <col min="28" max="28" width="12.7109375" style="16" customWidth="1"/>
    <col min="29" max="29" width="15.7109375" style="16" customWidth="1"/>
    <col min="30" max="30" width="17.7109375" style="16" customWidth="1"/>
    <col min="31" max="31" width="9.140625" style="16"/>
    <col min="32" max="32" width="11.42578125" style="16" customWidth="1"/>
    <col min="33" max="33" width="12.140625" style="16" customWidth="1"/>
    <col min="34" max="34" width="12" style="16" customWidth="1"/>
    <col min="35" max="16384" width="9.140625" style="16"/>
  </cols>
  <sheetData>
    <row r="1" spans="1:30">
      <c r="B1" s="16" t="s">
        <v>2079</v>
      </c>
    </row>
    <row r="3" spans="1:30">
      <c r="B3" s="16" t="s">
        <v>2080</v>
      </c>
    </row>
    <row r="5" spans="1:30">
      <c r="A5" s="176" t="s">
        <v>370</v>
      </c>
      <c r="D5" s="44" t="s">
        <v>371</v>
      </c>
      <c r="H5" s="44" t="s">
        <v>138</v>
      </c>
      <c r="L5" s="44" t="s">
        <v>160</v>
      </c>
      <c r="P5" s="44" t="s">
        <v>165</v>
      </c>
      <c r="T5" s="44" t="s">
        <v>167</v>
      </c>
      <c r="X5" s="44" t="s">
        <v>170</v>
      </c>
      <c r="AB5" s="177"/>
      <c r="AC5" s="177"/>
      <c r="AD5" s="177"/>
    </row>
    <row r="6" spans="1:30">
      <c r="AB6" s="177"/>
      <c r="AC6" s="177"/>
      <c r="AD6" s="177"/>
    </row>
    <row r="7" spans="1:30">
      <c r="A7" s="24" t="s">
        <v>361</v>
      </c>
      <c r="B7" s="14" t="s">
        <v>289</v>
      </c>
      <c r="C7" s="145"/>
      <c r="D7" s="24" t="s">
        <v>204</v>
      </c>
      <c r="E7" s="24" t="s">
        <v>290</v>
      </c>
      <c r="F7" s="24" t="s">
        <v>2</v>
      </c>
      <c r="G7" s="145"/>
      <c r="H7" s="24" t="s">
        <v>204</v>
      </c>
      <c r="I7" s="24" t="s">
        <v>290</v>
      </c>
      <c r="J7" s="24" t="s">
        <v>2</v>
      </c>
      <c r="L7" s="24" t="s">
        <v>204</v>
      </c>
      <c r="M7" s="24" t="s">
        <v>290</v>
      </c>
      <c r="N7" s="24" t="s">
        <v>2</v>
      </c>
      <c r="P7" s="24" t="s">
        <v>204</v>
      </c>
      <c r="Q7" s="24" t="s">
        <v>290</v>
      </c>
      <c r="R7" s="24" t="s">
        <v>2</v>
      </c>
      <c r="T7" s="24" t="s">
        <v>204</v>
      </c>
      <c r="U7" s="24" t="s">
        <v>290</v>
      </c>
      <c r="V7" s="24" t="s">
        <v>2</v>
      </c>
      <c r="X7" s="24" t="s">
        <v>204</v>
      </c>
      <c r="Y7" s="24" t="s">
        <v>290</v>
      </c>
      <c r="Z7" s="24" t="s">
        <v>2</v>
      </c>
      <c r="AB7" s="174"/>
      <c r="AC7" s="174"/>
      <c r="AD7" s="174"/>
    </row>
    <row r="8" spans="1:30">
      <c r="A8" s="20" t="s">
        <v>104</v>
      </c>
      <c r="B8" s="13" t="s">
        <v>4</v>
      </c>
      <c r="C8" s="178"/>
      <c r="D8" s="179">
        <v>3302.2080000000001</v>
      </c>
      <c r="E8" s="179">
        <v>512859.19999999995</v>
      </c>
      <c r="F8" s="179">
        <v>516161.40799999994</v>
      </c>
      <c r="G8" s="178"/>
      <c r="H8" s="179"/>
      <c r="I8" s="179">
        <v>391245.576</v>
      </c>
      <c r="J8" s="179">
        <v>391245.576</v>
      </c>
      <c r="L8" s="179">
        <v>3302.2080000000001</v>
      </c>
      <c r="M8" s="179"/>
      <c r="N8" s="179">
        <v>3302.2080000000001</v>
      </c>
      <c r="P8" s="179"/>
      <c r="Q8" s="179">
        <v>285.60000000000002</v>
      </c>
      <c r="R8" s="179">
        <v>285.60000000000002</v>
      </c>
      <c r="T8" s="179"/>
      <c r="U8" s="179">
        <v>27837.72</v>
      </c>
      <c r="V8" s="179">
        <v>27837.72</v>
      </c>
      <c r="X8" s="179"/>
      <c r="Y8" s="179">
        <v>93490.304000000004</v>
      </c>
      <c r="Z8" s="179">
        <v>93490.304000000004</v>
      </c>
      <c r="AB8" s="180"/>
      <c r="AC8" s="180"/>
      <c r="AD8" s="180"/>
    </row>
    <row r="9" spans="1:30">
      <c r="A9" s="20" t="s">
        <v>5</v>
      </c>
      <c r="B9" s="13" t="s">
        <v>111</v>
      </c>
      <c r="C9" s="178"/>
      <c r="D9" s="179">
        <v>43318.8</v>
      </c>
      <c r="E9" s="179">
        <v>858755.9047999999</v>
      </c>
      <c r="F9" s="179">
        <v>902074.70479999995</v>
      </c>
      <c r="G9" s="178"/>
      <c r="H9" s="179"/>
      <c r="I9" s="179">
        <v>763928.22</v>
      </c>
      <c r="J9" s="179">
        <v>763928.22</v>
      </c>
      <c r="L9" s="179">
        <v>43318.8</v>
      </c>
      <c r="M9" s="179"/>
      <c r="N9" s="179">
        <v>43318.8</v>
      </c>
      <c r="P9" s="179"/>
      <c r="Q9" s="179"/>
      <c r="R9" s="179"/>
      <c r="T9" s="179"/>
      <c r="U9" s="179">
        <v>11301.72</v>
      </c>
      <c r="V9" s="179">
        <v>11301.72</v>
      </c>
      <c r="X9" s="179"/>
      <c r="Y9" s="179">
        <v>83525.964800000002</v>
      </c>
      <c r="Z9" s="179">
        <v>83525.964800000002</v>
      </c>
      <c r="AB9" s="180"/>
      <c r="AC9" s="180"/>
      <c r="AD9" s="180"/>
    </row>
    <row r="10" spans="1:30">
      <c r="A10" s="20" t="s">
        <v>7</v>
      </c>
      <c r="B10" s="13" t="s">
        <v>112</v>
      </c>
      <c r="C10" s="178"/>
      <c r="D10" s="179">
        <v>66572.731200000009</v>
      </c>
      <c r="E10" s="179">
        <v>2269917.9624000001</v>
      </c>
      <c r="F10" s="179">
        <v>2336490.6935999999</v>
      </c>
      <c r="G10" s="178"/>
      <c r="H10" s="179">
        <v>6996</v>
      </c>
      <c r="I10" s="179">
        <v>2250635.46</v>
      </c>
      <c r="J10" s="179">
        <v>2257631.46</v>
      </c>
      <c r="L10" s="179">
        <v>59576.731200000002</v>
      </c>
      <c r="M10" s="179"/>
      <c r="N10" s="179">
        <v>59576.731200000002</v>
      </c>
      <c r="P10" s="179"/>
      <c r="Q10" s="179"/>
      <c r="R10" s="179"/>
      <c r="T10" s="179"/>
      <c r="U10" s="179"/>
      <c r="V10" s="179"/>
      <c r="X10" s="179"/>
      <c r="Y10" s="179">
        <v>19282.502400000001</v>
      </c>
      <c r="Z10" s="179">
        <v>19282.502400000001</v>
      </c>
      <c r="AB10" s="180"/>
      <c r="AC10" s="180"/>
      <c r="AD10" s="180"/>
    </row>
    <row r="11" spans="1:30">
      <c r="A11" s="20" t="s">
        <v>9</v>
      </c>
      <c r="B11" s="13" t="s">
        <v>113</v>
      </c>
      <c r="C11" s="178"/>
      <c r="D11" s="179">
        <v>106078.728</v>
      </c>
      <c r="E11" s="179">
        <v>5129445.8500000006</v>
      </c>
      <c r="F11" s="179">
        <v>5235524.5780000007</v>
      </c>
      <c r="G11" s="178"/>
      <c r="H11" s="179">
        <v>14313.18</v>
      </c>
      <c r="I11" s="179">
        <v>3371138.67</v>
      </c>
      <c r="J11" s="179">
        <v>3385451.85</v>
      </c>
      <c r="L11" s="179">
        <v>91765.547999999995</v>
      </c>
      <c r="M11" s="179"/>
      <c r="N11" s="179">
        <v>91765.547999999995</v>
      </c>
      <c r="P11" s="179"/>
      <c r="Q11" s="179">
        <v>624313.03200000001</v>
      </c>
      <c r="R11" s="179">
        <v>624313.03200000001</v>
      </c>
      <c r="T11" s="179"/>
      <c r="U11" s="179">
        <v>49760.004000000001</v>
      </c>
      <c r="V11" s="179">
        <v>49760.004000000001</v>
      </c>
      <c r="X11" s="179"/>
      <c r="Y11" s="179">
        <v>1084234.1440000001</v>
      </c>
      <c r="Z11" s="179">
        <v>1084234.1440000001</v>
      </c>
      <c r="AB11" s="180"/>
      <c r="AC11" s="180"/>
      <c r="AD11" s="180"/>
    </row>
    <row r="12" spans="1:30">
      <c r="A12" s="20" t="s">
        <v>11</v>
      </c>
      <c r="B12" s="13" t="s">
        <v>114</v>
      </c>
      <c r="C12" s="178"/>
      <c r="D12" s="179">
        <v>99089.863200000007</v>
      </c>
      <c r="E12" s="179">
        <v>1436143.65</v>
      </c>
      <c r="F12" s="179">
        <v>1535233.5131999999</v>
      </c>
      <c r="G12" s="178"/>
      <c r="H12" s="179">
        <v>5853.7439999999997</v>
      </c>
      <c r="I12" s="179">
        <v>1426679.97</v>
      </c>
      <c r="J12" s="179">
        <v>1432533.7139999999</v>
      </c>
      <c r="L12" s="179">
        <v>93236.119200000001</v>
      </c>
      <c r="M12" s="179"/>
      <c r="N12" s="179">
        <v>93236.119200000001</v>
      </c>
      <c r="P12" s="179"/>
      <c r="Q12" s="179"/>
      <c r="R12" s="179"/>
      <c r="T12" s="179"/>
      <c r="U12" s="179"/>
      <c r="V12" s="179"/>
      <c r="X12" s="179"/>
      <c r="Y12" s="179">
        <v>9463.68</v>
      </c>
      <c r="Z12" s="179">
        <v>9463.68</v>
      </c>
      <c r="AB12" s="180"/>
      <c r="AC12" s="180"/>
      <c r="AD12" s="180"/>
    </row>
    <row r="13" spans="1:30">
      <c r="A13" s="20" t="s">
        <v>13</v>
      </c>
      <c r="B13" s="13" t="s">
        <v>115</v>
      </c>
      <c r="C13" s="178"/>
      <c r="D13" s="179">
        <v>93229.288800000009</v>
      </c>
      <c r="E13" s="179">
        <v>1356875.1783999999</v>
      </c>
      <c r="F13" s="179">
        <v>1450104.4671999998</v>
      </c>
      <c r="G13" s="178"/>
      <c r="H13" s="179">
        <v>20357.088</v>
      </c>
      <c r="I13" s="179">
        <v>1294114.3559999999</v>
      </c>
      <c r="J13" s="179">
        <v>1314471.4439999999</v>
      </c>
      <c r="L13" s="179">
        <v>72872.200800000006</v>
      </c>
      <c r="M13" s="179"/>
      <c r="N13" s="179">
        <v>72872.200800000006</v>
      </c>
      <c r="P13" s="179"/>
      <c r="Q13" s="179">
        <v>26619.062399999999</v>
      </c>
      <c r="R13" s="179">
        <v>26619.062399999999</v>
      </c>
      <c r="T13" s="179"/>
      <c r="U13" s="179"/>
      <c r="V13" s="179"/>
      <c r="X13" s="179"/>
      <c r="Y13" s="179">
        <v>36141.760000000002</v>
      </c>
      <c r="Z13" s="179">
        <v>36141.760000000002</v>
      </c>
      <c r="AB13" s="180"/>
      <c r="AC13" s="180"/>
      <c r="AD13" s="180"/>
    </row>
    <row r="14" spans="1:30">
      <c r="A14" s="20" t="s">
        <v>15</v>
      </c>
      <c r="B14" s="13" t="s">
        <v>116</v>
      </c>
      <c r="C14" s="178"/>
      <c r="D14" s="179">
        <v>31245.96</v>
      </c>
      <c r="E14" s="179">
        <v>1269853.97</v>
      </c>
      <c r="F14" s="179">
        <v>1301099.93</v>
      </c>
      <c r="G14" s="178"/>
      <c r="H14" s="179">
        <v>10335</v>
      </c>
      <c r="I14" s="179">
        <v>1165926.966</v>
      </c>
      <c r="J14" s="179">
        <v>1176261.966</v>
      </c>
      <c r="L14" s="179">
        <v>20910.96</v>
      </c>
      <c r="M14" s="179"/>
      <c r="N14" s="179">
        <v>20910.96</v>
      </c>
      <c r="P14" s="179"/>
      <c r="Q14" s="179">
        <v>25912.488000000001</v>
      </c>
      <c r="R14" s="179">
        <v>25912.488000000001</v>
      </c>
      <c r="T14" s="179"/>
      <c r="U14" s="179">
        <v>23630.58</v>
      </c>
      <c r="V14" s="179">
        <v>23630.58</v>
      </c>
      <c r="X14" s="179"/>
      <c r="Y14" s="179">
        <v>54383.936000000002</v>
      </c>
      <c r="Z14" s="179">
        <v>54383.936000000002</v>
      </c>
      <c r="AB14" s="180"/>
      <c r="AC14" s="180"/>
      <c r="AD14" s="180"/>
    </row>
    <row r="15" spans="1:30">
      <c r="A15" s="20" t="s">
        <v>19</v>
      </c>
      <c r="B15" s="13" t="s">
        <v>117</v>
      </c>
      <c r="C15" s="178"/>
      <c r="D15" s="179">
        <v>37154.375999999997</v>
      </c>
      <c r="E15" s="179">
        <v>1833212.976</v>
      </c>
      <c r="F15" s="179">
        <v>1870367.352</v>
      </c>
      <c r="G15" s="178"/>
      <c r="H15" s="179"/>
      <c r="I15" s="179">
        <v>1747132.7039999999</v>
      </c>
      <c r="J15" s="179">
        <v>1747132.7039999999</v>
      </c>
      <c r="L15" s="179">
        <v>37154.375999999997</v>
      </c>
      <c r="M15" s="179"/>
      <c r="N15" s="179">
        <v>37154.375999999997</v>
      </c>
      <c r="P15" s="179"/>
      <c r="Q15" s="179">
        <v>57719.76</v>
      </c>
      <c r="R15" s="179">
        <v>57719.76</v>
      </c>
      <c r="T15" s="179"/>
      <c r="U15" s="179"/>
      <c r="V15" s="179"/>
      <c r="X15" s="179"/>
      <c r="Y15" s="179">
        <v>28360.511999999999</v>
      </c>
      <c r="Z15" s="179">
        <v>28360.511999999999</v>
      </c>
      <c r="AB15" s="180"/>
      <c r="AC15" s="180"/>
      <c r="AD15" s="180"/>
    </row>
    <row r="16" spans="1:30">
      <c r="A16" s="20" t="s">
        <v>21</v>
      </c>
      <c r="B16" s="13" t="s">
        <v>118</v>
      </c>
      <c r="C16" s="178"/>
      <c r="D16" s="179">
        <v>67686.239999999991</v>
      </c>
      <c r="E16" s="179">
        <v>1559145.0103999998</v>
      </c>
      <c r="F16" s="179">
        <v>1626831.2503999998</v>
      </c>
      <c r="G16" s="178"/>
      <c r="H16" s="179">
        <v>6042</v>
      </c>
      <c r="I16" s="179">
        <v>1245893.79</v>
      </c>
      <c r="J16" s="179">
        <v>1251935.79</v>
      </c>
      <c r="L16" s="179">
        <v>61644.24</v>
      </c>
      <c r="M16" s="179"/>
      <c r="N16" s="179">
        <v>61644.24</v>
      </c>
      <c r="P16" s="179"/>
      <c r="Q16" s="179">
        <v>64987.7088</v>
      </c>
      <c r="R16" s="179">
        <v>64987.7088</v>
      </c>
      <c r="T16" s="179"/>
      <c r="U16" s="179">
        <v>28437.15</v>
      </c>
      <c r="V16" s="179">
        <v>28437.15</v>
      </c>
      <c r="X16" s="179"/>
      <c r="Y16" s="179">
        <v>219826.3616</v>
      </c>
      <c r="Z16" s="179">
        <v>219826.3616</v>
      </c>
      <c r="AB16" s="180"/>
      <c r="AC16" s="180"/>
      <c r="AD16" s="180"/>
    </row>
    <row r="17" spans="1:30">
      <c r="A17" s="20" t="s">
        <v>23</v>
      </c>
      <c r="B17" s="13" t="s">
        <v>119</v>
      </c>
      <c r="C17" s="178"/>
      <c r="D17" s="179">
        <v>159771.52799999999</v>
      </c>
      <c r="E17" s="179">
        <v>1333372.7127999999</v>
      </c>
      <c r="F17" s="179">
        <v>1493144.2407999998</v>
      </c>
      <c r="G17" s="178"/>
      <c r="H17" s="179"/>
      <c r="I17" s="179">
        <v>1155577.02</v>
      </c>
      <c r="J17" s="179">
        <v>1155577.02</v>
      </c>
      <c r="L17" s="179">
        <v>159771.52799999999</v>
      </c>
      <c r="M17" s="179"/>
      <c r="N17" s="179">
        <v>159771.52799999999</v>
      </c>
      <c r="P17" s="179"/>
      <c r="Q17" s="179">
        <v>85398.969599999997</v>
      </c>
      <c r="R17" s="179">
        <v>85398.969599999997</v>
      </c>
      <c r="T17" s="179"/>
      <c r="U17" s="179"/>
      <c r="V17" s="179"/>
      <c r="X17" s="179"/>
      <c r="Y17" s="179">
        <v>92396.723199999993</v>
      </c>
      <c r="Z17" s="179">
        <v>92396.723199999993</v>
      </c>
      <c r="AB17" s="180"/>
      <c r="AC17" s="180"/>
      <c r="AD17" s="180"/>
    </row>
    <row r="18" spans="1:30">
      <c r="A18" s="20" t="s">
        <v>25</v>
      </c>
      <c r="B18" s="13" t="s">
        <v>120</v>
      </c>
      <c r="C18" s="178"/>
      <c r="D18" s="179">
        <v>133249.8768</v>
      </c>
      <c r="E18" s="179">
        <v>1605221.52</v>
      </c>
      <c r="F18" s="179">
        <v>1738471.3968000002</v>
      </c>
      <c r="G18" s="178"/>
      <c r="H18" s="179">
        <v>3230.88</v>
      </c>
      <c r="I18" s="179">
        <v>1592178.936</v>
      </c>
      <c r="J18" s="179">
        <v>1595409.8160000001</v>
      </c>
      <c r="L18" s="179">
        <v>130018.99679999999</v>
      </c>
      <c r="M18" s="179"/>
      <c r="N18" s="179">
        <v>130018.99679999999</v>
      </c>
      <c r="P18" s="179"/>
      <c r="Q18" s="179">
        <v>3570</v>
      </c>
      <c r="R18" s="179">
        <v>3570</v>
      </c>
      <c r="T18" s="179"/>
      <c r="U18" s="179">
        <v>9472.5840000000007</v>
      </c>
      <c r="V18" s="179">
        <v>9472.5840000000007</v>
      </c>
      <c r="X18" s="179"/>
      <c r="Y18" s="179"/>
      <c r="Z18" s="179"/>
      <c r="AB18" s="180"/>
      <c r="AC18" s="180"/>
      <c r="AD18" s="180"/>
    </row>
    <row r="19" spans="1:30">
      <c r="A19" s="20" t="s">
        <v>27</v>
      </c>
      <c r="B19" s="13" t="s">
        <v>121</v>
      </c>
      <c r="C19" s="178"/>
      <c r="D19" s="179">
        <v>55972.480799999998</v>
      </c>
      <c r="E19" s="179">
        <v>859184.31600000011</v>
      </c>
      <c r="F19" s="179">
        <v>915156.79679999989</v>
      </c>
      <c r="G19" s="178"/>
      <c r="H19" s="179">
        <v>3943.2</v>
      </c>
      <c r="I19" s="179">
        <v>840637.45200000005</v>
      </c>
      <c r="J19" s="179">
        <v>844580.652</v>
      </c>
      <c r="L19" s="179">
        <v>52029.2808</v>
      </c>
      <c r="M19" s="179"/>
      <c r="N19" s="179">
        <v>52029.2808</v>
      </c>
      <c r="P19" s="179"/>
      <c r="Q19" s="179">
        <v>18546.864000000001</v>
      </c>
      <c r="R19" s="179">
        <v>18546.864000000001</v>
      </c>
      <c r="T19" s="179"/>
      <c r="U19" s="179"/>
      <c r="V19" s="179"/>
      <c r="X19" s="179"/>
      <c r="Y19" s="179"/>
      <c r="Z19" s="179"/>
      <c r="AB19" s="180"/>
      <c r="AC19" s="180"/>
      <c r="AD19" s="180"/>
    </row>
    <row r="20" spans="1:30">
      <c r="A20" s="20" t="s">
        <v>29</v>
      </c>
      <c r="B20" s="13" t="s">
        <v>122</v>
      </c>
      <c r="C20" s="178"/>
      <c r="D20" s="179">
        <v>50442.336000000003</v>
      </c>
      <c r="E20" s="179">
        <v>2315177.7275999999</v>
      </c>
      <c r="F20" s="179">
        <v>2365620.0636</v>
      </c>
      <c r="G20" s="178"/>
      <c r="H20" s="179">
        <v>13356</v>
      </c>
      <c r="I20" s="179">
        <v>1580376.6839999999</v>
      </c>
      <c r="J20" s="179">
        <v>1593732.6839999999</v>
      </c>
      <c r="L20" s="179">
        <v>37086.336000000003</v>
      </c>
      <c r="M20" s="179"/>
      <c r="N20" s="179">
        <v>37086.336000000003</v>
      </c>
      <c r="P20" s="179"/>
      <c r="Q20" s="179">
        <v>33118.461600000002</v>
      </c>
      <c r="R20" s="179">
        <v>33118.461600000002</v>
      </c>
      <c r="T20" s="179"/>
      <c r="U20" s="179">
        <v>456013.59</v>
      </c>
      <c r="V20" s="179">
        <v>456013.59</v>
      </c>
      <c r="X20" s="179"/>
      <c r="Y20" s="179">
        <v>245668.992</v>
      </c>
      <c r="Z20" s="179">
        <v>245668.992</v>
      </c>
      <c r="AB20" s="180"/>
      <c r="AC20" s="180"/>
      <c r="AD20" s="180"/>
    </row>
    <row r="21" spans="1:30">
      <c r="A21" s="20" t="s">
        <v>31</v>
      </c>
      <c r="B21" s="13" t="s">
        <v>123</v>
      </c>
      <c r="C21" s="178"/>
      <c r="D21" s="179">
        <v>90492.607199999999</v>
      </c>
      <c r="E21" s="179">
        <v>2771354.2391999997</v>
      </c>
      <c r="F21" s="179">
        <v>2861846.8463999997</v>
      </c>
      <c r="G21" s="178"/>
      <c r="H21" s="179">
        <v>7721.04</v>
      </c>
      <c r="I21" s="179">
        <v>2175226.2119999998</v>
      </c>
      <c r="J21" s="179">
        <v>2182947.2519999999</v>
      </c>
      <c r="L21" s="179">
        <v>82771.567200000005</v>
      </c>
      <c r="M21" s="179"/>
      <c r="N21" s="179">
        <v>82771.567200000005</v>
      </c>
      <c r="P21" s="179"/>
      <c r="Q21" s="179">
        <v>356647.56959999999</v>
      </c>
      <c r="R21" s="179">
        <v>356647.56959999999</v>
      </c>
      <c r="T21" s="179"/>
      <c r="U21" s="179">
        <v>9222</v>
      </c>
      <c r="V21" s="179">
        <v>9222</v>
      </c>
      <c r="X21" s="179"/>
      <c r="Y21" s="179">
        <v>230258.45759999999</v>
      </c>
      <c r="Z21" s="179">
        <v>230258.45759999999</v>
      </c>
      <c r="AB21" s="180"/>
      <c r="AC21" s="180"/>
      <c r="AD21" s="180"/>
    </row>
    <row r="22" spans="1:30">
      <c r="A22" s="20" t="s">
        <v>33</v>
      </c>
      <c r="B22" s="13" t="s">
        <v>124</v>
      </c>
      <c r="C22" s="178"/>
      <c r="D22" s="179">
        <v>13807.8</v>
      </c>
      <c r="E22" s="179">
        <v>1187398.2707999998</v>
      </c>
      <c r="F22" s="179">
        <v>1201206.0707999999</v>
      </c>
      <c r="G22" s="178"/>
      <c r="H22" s="179">
        <v>5552.28</v>
      </c>
      <c r="I22" s="179">
        <v>1132470.8219999999</v>
      </c>
      <c r="J22" s="179">
        <v>1138023.102</v>
      </c>
      <c r="L22" s="179">
        <v>8255.52</v>
      </c>
      <c r="M22" s="179"/>
      <c r="N22" s="179">
        <v>8255.52</v>
      </c>
      <c r="P22" s="179"/>
      <c r="Q22" s="179">
        <v>54927.448799999998</v>
      </c>
      <c r="R22" s="179">
        <v>54927.448799999998</v>
      </c>
      <c r="T22" s="179"/>
      <c r="U22" s="179"/>
      <c r="V22" s="179"/>
      <c r="X22" s="179"/>
      <c r="Y22" s="179"/>
      <c r="Z22" s="179"/>
      <c r="AB22" s="180"/>
      <c r="AC22" s="180"/>
      <c r="AD22" s="180"/>
    </row>
    <row r="23" spans="1:30">
      <c r="A23" s="20" t="s">
        <v>35</v>
      </c>
      <c r="B23" s="13" t="s">
        <v>125</v>
      </c>
      <c r="C23" s="178"/>
      <c r="D23" s="179">
        <v>140871.0852</v>
      </c>
      <c r="E23" s="179">
        <v>2232833.9179999996</v>
      </c>
      <c r="F23" s="179">
        <v>2373705.0031999997</v>
      </c>
      <c r="G23" s="178"/>
      <c r="H23" s="179">
        <v>9453.1859999999997</v>
      </c>
      <c r="I23" s="179">
        <v>1809618.75</v>
      </c>
      <c r="J23" s="179">
        <v>1819071.936</v>
      </c>
      <c r="L23" s="179">
        <v>131417.89920000001</v>
      </c>
      <c r="M23" s="179"/>
      <c r="N23" s="179">
        <v>131417.89920000001</v>
      </c>
      <c r="P23" s="179"/>
      <c r="Q23" s="179">
        <v>130427.5224</v>
      </c>
      <c r="R23" s="179">
        <v>130427.5224</v>
      </c>
      <c r="T23" s="179"/>
      <c r="U23" s="179">
        <v>41949.923999999999</v>
      </c>
      <c r="V23" s="179">
        <v>41949.923999999999</v>
      </c>
      <c r="X23" s="179"/>
      <c r="Y23" s="179">
        <v>250837.72159999999</v>
      </c>
      <c r="Z23" s="179">
        <v>250837.72159999999</v>
      </c>
      <c r="AB23" s="180"/>
      <c r="AC23" s="180"/>
      <c r="AD23" s="180"/>
    </row>
    <row r="24" spans="1:30">
      <c r="A24" s="20" t="s">
        <v>37</v>
      </c>
      <c r="B24" s="13" t="s">
        <v>126</v>
      </c>
      <c r="C24" s="178"/>
      <c r="D24" s="179">
        <v>112696.67039999999</v>
      </c>
      <c r="E24" s="179">
        <v>948341.9776000001</v>
      </c>
      <c r="F24" s="179">
        <v>1061038.648</v>
      </c>
      <c r="G24" s="178"/>
      <c r="H24" s="179">
        <v>14259.12</v>
      </c>
      <c r="I24" s="179">
        <v>772281.44400000002</v>
      </c>
      <c r="J24" s="179">
        <v>786540.56400000001</v>
      </c>
      <c r="L24" s="179">
        <v>98437.550399999993</v>
      </c>
      <c r="M24" s="179"/>
      <c r="N24" s="179">
        <v>98437.550399999993</v>
      </c>
      <c r="P24" s="179"/>
      <c r="Q24" s="179">
        <v>36730.444799999997</v>
      </c>
      <c r="R24" s="179">
        <v>36730.444799999997</v>
      </c>
      <c r="T24" s="179"/>
      <c r="U24" s="179">
        <v>36445.980000000003</v>
      </c>
      <c r="V24" s="179">
        <v>36445.980000000003</v>
      </c>
      <c r="X24" s="179"/>
      <c r="Y24" s="179">
        <v>102884.1088</v>
      </c>
      <c r="Z24" s="179">
        <v>102884.1088</v>
      </c>
      <c r="AB24" s="180"/>
      <c r="AC24" s="180"/>
      <c r="AD24" s="180"/>
    </row>
    <row r="25" spans="1:30">
      <c r="A25" s="20" t="s">
        <v>39</v>
      </c>
      <c r="B25" s="13" t="s">
        <v>127</v>
      </c>
      <c r="C25" s="178"/>
      <c r="D25" s="179">
        <v>143536.7928</v>
      </c>
      <c r="E25" s="179">
        <v>1968399.452</v>
      </c>
      <c r="F25" s="179">
        <v>2111936.2448</v>
      </c>
      <c r="G25" s="178"/>
      <c r="H25" s="179">
        <v>25284.18</v>
      </c>
      <c r="I25" s="179">
        <v>1910292.3559999999</v>
      </c>
      <c r="J25" s="179">
        <v>1935576.5360000001</v>
      </c>
      <c r="L25" s="179">
        <v>118252.6128</v>
      </c>
      <c r="M25" s="179"/>
      <c r="N25" s="179">
        <v>118252.6128</v>
      </c>
      <c r="P25" s="179"/>
      <c r="Q25" s="179">
        <v>48480.6</v>
      </c>
      <c r="R25" s="179">
        <v>48480.6</v>
      </c>
      <c r="T25" s="179"/>
      <c r="U25" s="179"/>
      <c r="V25" s="179"/>
      <c r="X25" s="179"/>
      <c r="Y25" s="179">
        <v>9626.4959999999992</v>
      </c>
      <c r="Z25" s="179">
        <v>9626.4959999999992</v>
      </c>
      <c r="AB25" s="180"/>
      <c r="AC25" s="180"/>
      <c r="AD25" s="180"/>
    </row>
    <row r="26" spans="1:30">
      <c r="A26" s="20" t="s">
        <v>41</v>
      </c>
      <c r="B26" s="13" t="s">
        <v>128</v>
      </c>
      <c r="C26" s="178"/>
      <c r="D26" s="179">
        <v>21976.92</v>
      </c>
      <c r="E26" s="179">
        <v>747364.03600000008</v>
      </c>
      <c r="F26" s="179">
        <v>769340.95600000012</v>
      </c>
      <c r="G26" s="178"/>
      <c r="H26" s="179"/>
      <c r="I26" s="179">
        <v>645859.90800000005</v>
      </c>
      <c r="J26" s="179">
        <v>645859.90800000005</v>
      </c>
      <c r="L26" s="179">
        <v>21976.92</v>
      </c>
      <c r="M26" s="179"/>
      <c r="N26" s="179">
        <v>21976.92</v>
      </c>
      <c r="P26" s="179"/>
      <c r="Q26" s="179">
        <v>57211.392</v>
      </c>
      <c r="R26" s="179">
        <v>57211.392</v>
      </c>
      <c r="T26" s="179"/>
      <c r="U26" s="179"/>
      <c r="V26" s="179"/>
      <c r="X26" s="179"/>
      <c r="Y26" s="179">
        <v>44292.735999999997</v>
      </c>
      <c r="Z26" s="179">
        <v>44292.735999999997</v>
      </c>
      <c r="AB26" s="180"/>
      <c r="AC26" s="180"/>
      <c r="AD26" s="180"/>
    </row>
    <row r="27" spans="1:30">
      <c r="A27" s="20" t="s">
        <v>43</v>
      </c>
      <c r="B27" s="13" t="s">
        <v>129</v>
      </c>
      <c r="C27" s="178"/>
      <c r="D27" s="179">
        <v>21578.712</v>
      </c>
      <c r="E27" s="179">
        <v>1618700.892</v>
      </c>
      <c r="F27" s="179">
        <v>1640279.6040000001</v>
      </c>
      <c r="G27" s="178"/>
      <c r="H27" s="179">
        <v>9050.2800000000007</v>
      </c>
      <c r="I27" s="179">
        <v>1546555.476</v>
      </c>
      <c r="J27" s="179">
        <v>1555605.7560000001</v>
      </c>
      <c r="L27" s="179">
        <v>12528.432000000001</v>
      </c>
      <c r="M27" s="179"/>
      <c r="N27" s="179">
        <v>12528.432000000001</v>
      </c>
      <c r="P27" s="179"/>
      <c r="Q27" s="179">
        <v>72145.415999999997</v>
      </c>
      <c r="R27" s="179">
        <v>72145.415999999997</v>
      </c>
      <c r="T27" s="179"/>
      <c r="U27" s="179"/>
      <c r="V27" s="179"/>
      <c r="X27" s="179"/>
      <c r="Y27" s="179"/>
      <c r="Z27" s="179"/>
      <c r="AB27" s="180"/>
      <c r="AC27" s="180"/>
      <c r="AD27" s="180"/>
    </row>
    <row r="28" spans="1:30">
      <c r="A28" s="20" t="s">
        <v>17</v>
      </c>
      <c r="B28" s="13" t="s">
        <v>130</v>
      </c>
      <c r="C28" s="178"/>
      <c r="D28" s="179">
        <v>18408.902399999999</v>
      </c>
      <c r="E28" s="179">
        <v>448810.55440000002</v>
      </c>
      <c r="F28" s="179">
        <v>467219.45680000004</v>
      </c>
      <c r="G28" s="178"/>
      <c r="H28" s="179"/>
      <c r="I28" s="179">
        <v>401319.18</v>
      </c>
      <c r="J28" s="179">
        <v>401319.18</v>
      </c>
      <c r="L28" s="179">
        <v>18408.902399999999</v>
      </c>
      <c r="M28" s="179"/>
      <c r="N28" s="179">
        <v>18408.902399999999</v>
      </c>
      <c r="P28" s="179"/>
      <c r="Q28" s="179">
        <v>31180.094400000002</v>
      </c>
      <c r="R28" s="179">
        <v>31180.094400000002</v>
      </c>
      <c r="T28" s="179"/>
      <c r="U28" s="179">
        <v>2912.88</v>
      </c>
      <c r="V28" s="179">
        <v>2912.88</v>
      </c>
      <c r="X28" s="179"/>
      <c r="Y28" s="179">
        <v>13398.4</v>
      </c>
      <c r="Z28" s="179">
        <v>13398.4</v>
      </c>
      <c r="AB28" s="180"/>
      <c r="AC28" s="180"/>
      <c r="AD28" s="180"/>
    </row>
    <row r="29" spans="1:30">
      <c r="A29" s="20" t="s">
        <v>252</v>
      </c>
      <c r="B29" s="13" t="s">
        <v>45</v>
      </c>
      <c r="C29" s="178"/>
      <c r="D29" s="179">
        <v>22249.533599999999</v>
      </c>
      <c r="E29" s="179">
        <v>864656.65720000013</v>
      </c>
      <c r="F29" s="179">
        <v>886906.1908000001</v>
      </c>
      <c r="G29" s="178"/>
      <c r="H29" s="179"/>
      <c r="I29" s="179">
        <v>790459.27800000005</v>
      </c>
      <c r="J29" s="179">
        <v>790459.27800000005</v>
      </c>
      <c r="L29" s="179">
        <v>22249.533599999999</v>
      </c>
      <c r="M29" s="179"/>
      <c r="N29" s="179">
        <v>22249.533599999999</v>
      </c>
      <c r="P29" s="179"/>
      <c r="Q29" s="179">
        <v>7211.4</v>
      </c>
      <c r="R29" s="179">
        <v>7211.4</v>
      </c>
      <c r="T29" s="179"/>
      <c r="U29" s="179">
        <v>17633.736000000001</v>
      </c>
      <c r="V29" s="179">
        <v>17633.736000000001</v>
      </c>
      <c r="X29" s="179"/>
      <c r="Y29" s="179">
        <v>49352.243199999997</v>
      </c>
      <c r="Z29" s="179">
        <v>49352.243199999997</v>
      </c>
      <c r="AB29" s="180"/>
      <c r="AC29" s="180"/>
      <c r="AD29" s="180"/>
    </row>
    <row r="30" spans="1:30">
      <c r="A30" s="20" t="s">
        <v>253</v>
      </c>
      <c r="B30" s="13" t="s">
        <v>46</v>
      </c>
      <c r="C30" s="178"/>
      <c r="D30" s="179">
        <v>97594.070400000011</v>
      </c>
      <c r="E30" s="179">
        <v>3030432.4024</v>
      </c>
      <c r="F30" s="179">
        <v>3128026.4728000001</v>
      </c>
      <c r="G30" s="178"/>
      <c r="H30" s="179">
        <v>11081.664000000001</v>
      </c>
      <c r="I30" s="179">
        <v>1843777.6740000001</v>
      </c>
      <c r="J30" s="179">
        <v>1854859.338</v>
      </c>
      <c r="L30" s="179">
        <v>86512.406400000007</v>
      </c>
      <c r="M30" s="179"/>
      <c r="N30" s="179">
        <v>86512.406400000007</v>
      </c>
      <c r="P30" s="179"/>
      <c r="Q30" s="179">
        <v>126754.1352</v>
      </c>
      <c r="R30" s="179">
        <v>126754.1352</v>
      </c>
      <c r="T30" s="179"/>
      <c r="U30" s="179">
        <v>745865.50199999998</v>
      </c>
      <c r="V30" s="179">
        <v>745865.50199999998</v>
      </c>
      <c r="X30" s="179"/>
      <c r="Y30" s="179">
        <v>314035.09120000002</v>
      </c>
      <c r="Z30" s="179">
        <v>314035.09120000002</v>
      </c>
      <c r="AB30" s="180"/>
      <c r="AC30" s="180"/>
      <c r="AD30" s="180"/>
    </row>
    <row r="31" spans="1:30">
      <c r="A31" s="20" t="s">
        <v>254</v>
      </c>
      <c r="B31" s="13" t="s">
        <v>47</v>
      </c>
      <c r="C31" s="178"/>
      <c r="D31" s="179">
        <v>224732.94</v>
      </c>
      <c r="E31" s="179">
        <v>2405189.7379999999</v>
      </c>
      <c r="F31" s="179">
        <v>2629922.6779999998</v>
      </c>
      <c r="G31" s="178"/>
      <c r="H31" s="179">
        <v>33653.94</v>
      </c>
      <c r="I31" s="179">
        <v>2024760.378</v>
      </c>
      <c r="J31" s="179">
        <v>2058414.318</v>
      </c>
      <c r="L31" s="179">
        <v>191079</v>
      </c>
      <c r="M31" s="179"/>
      <c r="N31" s="179">
        <v>191079</v>
      </c>
      <c r="P31" s="179"/>
      <c r="Q31" s="179">
        <v>105159.0624</v>
      </c>
      <c r="R31" s="179">
        <v>105159.0624</v>
      </c>
      <c r="T31" s="179"/>
      <c r="U31" s="179">
        <v>8797.152</v>
      </c>
      <c r="V31" s="179">
        <v>8797.152</v>
      </c>
      <c r="X31" s="179"/>
      <c r="Y31" s="179">
        <v>266473.14559999999</v>
      </c>
      <c r="Z31" s="179">
        <v>266473.14559999999</v>
      </c>
      <c r="AB31" s="180"/>
      <c r="AC31" s="180"/>
      <c r="AD31" s="180"/>
    </row>
    <row r="32" spans="1:30">
      <c r="A32" s="20" t="s">
        <v>255</v>
      </c>
      <c r="B32" s="13" t="s">
        <v>48</v>
      </c>
      <c r="C32" s="178"/>
      <c r="D32" s="179">
        <v>60164.596799999999</v>
      </c>
      <c r="E32" s="179">
        <v>1330236.5399999998</v>
      </c>
      <c r="F32" s="179">
        <v>1390401.1367999997</v>
      </c>
      <c r="G32" s="178"/>
      <c r="H32" s="179"/>
      <c r="I32" s="179">
        <v>1223866.2479999999</v>
      </c>
      <c r="J32" s="179">
        <v>1223866.2479999999</v>
      </c>
      <c r="L32" s="179">
        <v>60164.596799999999</v>
      </c>
      <c r="M32" s="179"/>
      <c r="N32" s="179">
        <v>60164.596799999999</v>
      </c>
      <c r="P32" s="179"/>
      <c r="Q32" s="179">
        <v>106370.292</v>
      </c>
      <c r="R32" s="179">
        <v>106370.292</v>
      </c>
      <c r="T32" s="179"/>
      <c r="U32" s="179"/>
      <c r="V32" s="179"/>
      <c r="X32" s="179"/>
      <c r="Y32" s="179"/>
      <c r="Z32" s="179"/>
      <c r="AB32" s="180"/>
      <c r="AC32" s="180"/>
      <c r="AD32" s="180"/>
    </row>
    <row r="33" spans="1:30">
      <c r="A33" s="20" t="s">
        <v>256</v>
      </c>
      <c r="B33" s="13" t="s">
        <v>131</v>
      </c>
      <c r="C33" s="178"/>
      <c r="D33" s="179">
        <v>133086.07440000001</v>
      </c>
      <c r="E33" s="179">
        <v>2202388.4500000007</v>
      </c>
      <c r="F33" s="179">
        <v>2335474.5244000005</v>
      </c>
      <c r="G33" s="178"/>
      <c r="H33" s="179">
        <v>15697.116</v>
      </c>
      <c r="I33" s="179">
        <v>2017796.8140000007</v>
      </c>
      <c r="J33" s="179">
        <v>2033493.9300000006</v>
      </c>
      <c r="L33" s="179">
        <v>117388.9584</v>
      </c>
      <c r="M33" s="179"/>
      <c r="N33" s="179">
        <v>117388.9584</v>
      </c>
      <c r="P33" s="179"/>
      <c r="Q33" s="179">
        <v>53355.791999999994</v>
      </c>
      <c r="R33" s="179">
        <v>53355.791999999994</v>
      </c>
      <c r="T33" s="179"/>
      <c r="U33" s="179">
        <v>50411.268000000004</v>
      </c>
      <c r="V33" s="179">
        <v>50411.268000000004</v>
      </c>
      <c r="X33" s="179"/>
      <c r="Y33" s="179">
        <v>80824.576000000001</v>
      </c>
      <c r="Z33" s="179">
        <v>80824.576000000001</v>
      </c>
      <c r="AB33" s="180"/>
      <c r="AC33" s="180"/>
      <c r="AD33" s="180"/>
    </row>
    <row r="34" spans="1:30">
      <c r="C34" s="178"/>
      <c r="D34" s="178"/>
      <c r="E34" s="178"/>
      <c r="F34" s="178"/>
      <c r="G34" s="178"/>
    </row>
    <row r="36" spans="1:30">
      <c r="A36" s="176" t="s">
        <v>372</v>
      </c>
      <c r="D36" s="16" t="s">
        <v>373</v>
      </c>
      <c r="H36" s="44" t="s">
        <v>374</v>
      </c>
      <c r="L36" s="44" t="s">
        <v>375</v>
      </c>
      <c r="P36" s="44" t="s">
        <v>376</v>
      </c>
      <c r="T36" s="44" t="s">
        <v>377</v>
      </c>
      <c r="X36" s="44" t="s">
        <v>378</v>
      </c>
      <c r="AB36" s="44" t="s">
        <v>379</v>
      </c>
    </row>
    <row r="37" spans="1:30">
      <c r="A37" s="142"/>
      <c r="B37" s="181"/>
      <c r="C37" s="181"/>
    </row>
    <row r="38" spans="1:30">
      <c r="A38" s="24" t="s">
        <v>361</v>
      </c>
      <c r="B38" s="14" t="s">
        <v>362</v>
      </c>
      <c r="C38" s="145"/>
      <c r="D38" s="24" t="s">
        <v>204</v>
      </c>
      <c r="E38" s="24" t="s">
        <v>290</v>
      </c>
      <c r="F38" s="24" t="s">
        <v>2</v>
      </c>
      <c r="H38" s="24" t="s">
        <v>204</v>
      </c>
      <c r="I38" s="24" t="s">
        <v>290</v>
      </c>
      <c r="J38" s="24" t="s">
        <v>2</v>
      </c>
      <c r="L38" s="24" t="s">
        <v>204</v>
      </c>
      <c r="M38" s="24" t="s">
        <v>290</v>
      </c>
      <c r="N38" s="24" t="s">
        <v>2</v>
      </c>
      <c r="P38" s="24" t="s">
        <v>204</v>
      </c>
      <c r="Q38" s="24" t="s">
        <v>290</v>
      </c>
      <c r="R38" s="24" t="s">
        <v>2</v>
      </c>
      <c r="T38" s="24" t="s">
        <v>204</v>
      </c>
      <c r="U38" s="24" t="s">
        <v>290</v>
      </c>
      <c r="V38" s="24" t="s">
        <v>2</v>
      </c>
      <c r="X38" s="24" t="s">
        <v>204</v>
      </c>
      <c r="Y38" s="24" t="s">
        <v>290</v>
      </c>
      <c r="Z38" s="24" t="s">
        <v>2</v>
      </c>
      <c r="AB38" s="24" t="s">
        <v>204</v>
      </c>
      <c r="AC38" s="24" t="s">
        <v>290</v>
      </c>
      <c r="AD38" s="24" t="s">
        <v>2</v>
      </c>
    </row>
    <row r="39" spans="1:30">
      <c r="A39" s="20" t="s">
        <v>104</v>
      </c>
      <c r="B39" s="13" t="s">
        <v>4</v>
      </c>
      <c r="D39" s="179">
        <v>0</v>
      </c>
      <c r="E39" s="179">
        <v>26408.9928</v>
      </c>
      <c r="F39" s="179">
        <v>26408.9928</v>
      </c>
      <c r="H39" s="179"/>
      <c r="I39" s="179">
        <v>22992.124800000001</v>
      </c>
      <c r="J39" s="179">
        <v>22992.124800000001</v>
      </c>
      <c r="L39" s="179"/>
      <c r="M39" s="179">
        <v>3416.8679999999999</v>
      </c>
      <c r="N39" s="179">
        <v>3416.8679999999999</v>
      </c>
      <c r="P39" s="179"/>
      <c r="Q39" s="179"/>
      <c r="R39" s="179"/>
      <c r="T39" s="179"/>
      <c r="U39" s="179"/>
      <c r="V39" s="179"/>
      <c r="X39" s="179"/>
      <c r="Y39" s="179"/>
      <c r="Z39" s="179"/>
      <c r="AB39" s="179"/>
      <c r="AC39" s="179"/>
      <c r="AD39" s="179"/>
    </row>
    <row r="40" spans="1:30">
      <c r="A40" s="20" t="s">
        <v>5</v>
      </c>
      <c r="B40" s="13" t="s">
        <v>111</v>
      </c>
      <c r="D40" s="179">
        <v>3561.5160000000001</v>
      </c>
      <c r="E40" s="179">
        <v>364296.36</v>
      </c>
      <c r="F40" s="179">
        <v>367857.87599999999</v>
      </c>
      <c r="H40" s="179"/>
      <c r="I40" s="179">
        <v>361171.39199999999</v>
      </c>
      <c r="J40" s="179">
        <v>361171.39199999999</v>
      </c>
      <c r="L40" s="179">
        <v>3561.5160000000001</v>
      </c>
      <c r="M40" s="179"/>
      <c r="N40" s="179">
        <v>3561.5160000000001</v>
      </c>
      <c r="P40" s="179"/>
      <c r="Q40" s="179"/>
      <c r="R40" s="179"/>
      <c r="T40" s="179"/>
      <c r="U40" s="179"/>
      <c r="V40" s="179"/>
      <c r="X40" s="179"/>
      <c r="Y40" s="179"/>
      <c r="Z40" s="179"/>
      <c r="AB40" s="179"/>
      <c r="AC40" s="179">
        <v>3124.9679999999998</v>
      </c>
      <c r="AD40" s="179">
        <v>3124.9679999999998</v>
      </c>
    </row>
    <row r="41" spans="1:30">
      <c r="A41" s="20" t="s">
        <v>7</v>
      </c>
      <c r="B41" s="13" t="s">
        <v>112</v>
      </c>
      <c r="D41" s="179">
        <v>3572.4920000000002</v>
      </c>
      <c r="E41" s="179">
        <v>113322.288</v>
      </c>
      <c r="F41" s="179">
        <v>116894.78</v>
      </c>
      <c r="H41" s="179"/>
      <c r="I41" s="179">
        <v>112557.216</v>
      </c>
      <c r="J41" s="179">
        <v>112557.216</v>
      </c>
      <c r="L41" s="179">
        <v>3572.4920000000002</v>
      </c>
      <c r="M41" s="179"/>
      <c r="N41" s="179">
        <v>3572.4920000000002</v>
      </c>
      <c r="P41" s="179"/>
      <c r="Q41" s="179"/>
      <c r="R41" s="179"/>
      <c r="T41" s="179"/>
      <c r="U41" s="179"/>
      <c r="V41" s="179"/>
      <c r="X41" s="179"/>
      <c r="Y41" s="179"/>
      <c r="Z41" s="179"/>
      <c r="AB41" s="179"/>
      <c r="AC41" s="179">
        <v>765.072</v>
      </c>
      <c r="AD41" s="179">
        <v>765.072</v>
      </c>
    </row>
    <row r="42" spans="1:30">
      <c r="A42" s="20" t="s">
        <v>9</v>
      </c>
      <c r="B42" s="13" t="s">
        <v>113</v>
      </c>
      <c r="D42" s="179">
        <v>73395.146999999997</v>
      </c>
      <c r="E42" s="179">
        <v>639823.43999999994</v>
      </c>
      <c r="F42" s="179">
        <v>713218.58699999994</v>
      </c>
      <c r="H42" s="179"/>
      <c r="I42" s="179">
        <v>631786.07999999996</v>
      </c>
      <c r="J42" s="179">
        <v>631786.07999999996</v>
      </c>
      <c r="L42" s="179">
        <v>69214.361999999994</v>
      </c>
      <c r="M42" s="179"/>
      <c r="N42" s="179">
        <v>69214.361999999994</v>
      </c>
      <c r="P42" s="179">
        <v>4180.7849999999999</v>
      </c>
      <c r="Q42" s="179"/>
      <c r="R42" s="179">
        <v>4180.7849999999999</v>
      </c>
      <c r="T42" s="179"/>
      <c r="U42" s="179">
        <v>8037.36</v>
      </c>
      <c r="V42" s="179">
        <v>8037.36</v>
      </c>
      <c r="X42" s="179"/>
      <c r="Y42" s="179"/>
      <c r="Z42" s="179"/>
      <c r="AB42" s="179"/>
      <c r="AC42" s="179"/>
      <c r="AD42" s="179"/>
    </row>
    <row r="43" spans="1:30">
      <c r="A43" s="20" t="s">
        <v>11</v>
      </c>
      <c r="B43" s="13" t="s">
        <v>114</v>
      </c>
      <c r="D43" s="179">
        <v>0</v>
      </c>
      <c r="E43" s="179">
        <v>328040.0208</v>
      </c>
      <c r="F43" s="179">
        <v>328040.0208</v>
      </c>
      <c r="H43" s="179"/>
      <c r="I43" s="179">
        <v>315465.79200000002</v>
      </c>
      <c r="J43" s="179">
        <v>315465.79200000002</v>
      </c>
      <c r="L43" s="179"/>
      <c r="M43" s="179"/>
      <c r="N43" s="179"/>
      <c r="P43" s="179"/>
      <c r="Q43" s="179"/>
      <c r="R43" s="179"/>
      <c r="T43" s="179"/>
      <c r="U43" s="179"/>
      <c r="V43" s="179"/>
      <c r="X43" s="179"/>
      <c r="Y43" s="179"/>
      <c r="Z43" s="179"/>
      <c r="AB43" s="179"/>
      <c r="AC43" s="179">
        <v>12574.228800000001</v>
      </c>
      <c r="AD43" s="179">
        <v>12574.228800000001</v>
      </c>
    </row>
    <row r="44" spans="1:30">
      <c r="A44" s="20" t="s">
        <v>13</v>
      </c>
      <c r="B44" s="13" t="s">
        <v>115</v>
      </c>
      <c r="D44" s="179">
        <v>6579.9160000000002</v>
      </c>
      <c r="E44" s="179">
        <v>497043.59039999999</v>
      </c>
      <c r="F44" s="179">
        <v>503623.50640000001</v>
      </c>
      <c r="H44" s="179"/>
      <c r="I44" s="179">
        <v>492861.59039999999</v>
      </c>
      <c r="J44" s="179">
        <v>492861.59039999999</v>
      </c>
      <c r="L44" s="179">
        <v>6579.9160000000002</v>
      </c>
      <c r="M44" s="179"/>
      <c r="N44" s="179">
        <v>6579.9160000000002</v>
      </c>
      <c r="P44" s="179"/>
      <c r="Q44" s="179"/>
      <c r="R44" s="179"/>
      <c r="T44" s="179"/>
      <c r="U44" s="179"/>
      <c r="V44" s="179"/>
      <c r="X44" s="179"/>
      <c r="Y44" s="179">
        <v>4182</v>
      </c>
      <c r="Z44" s="179">
        <v>4182</v>
      </c>
      <c r="AB44" s="179"/>
      <c r="AC44" s="179"/>
      <c r="AD44" s="179"/>
    </row>
    <row r="45" spans="1:30">
      <c r="A45" s="20" t="s">
        <v>15</v>
      </c>
      <c r="B45" s="13" t="s">
        <v>116</v>
      </c>
      <c r="D45" s="179">
        <v>3831.364</v>
      </c>
      <c r="E45" s="179">
        <v>262167.22039999999</v>
      </c>
      <c r="F45" s="179">
        <v>265998.58439999999</v>
      </c>
      <c r="H45" s="179">
        <v>1987.2</v>
      </c>
      <c r="I45" s="179">
        <v>154794.71040000001</v>
      </c>
      <c r="J45" s="179">
        <v>156781.91039999999</v>
      </c>
      <c r="L45" s="179">
        <v>1844.164</v>
      </c>
      <c r="M45" s="179"/>
      <c r="N45" s="179">
        <v>1844.164</v>
      </c>
      <c r="P45" s="179"/>
      <c r="Q45" s="179"/>
      <c r="R45" s="179"/>
      <c r="T45" s="179"/>
      <c r="U45" s="179"/>
      <c r="V45" s="179"/>
      <c r="X45" s="179"/>
      <c r="Y45" s="179"/>
      <c r="Z45" s="179"/>
      <c r="AB45" s="179"/>
      <c r="AC45" s="179">
        <v>107372.51</v>
      </c>
      <c r="AD45" s="179">
        <v>107372.51</v>
      </c>
    </row>
    <row r="46" spans="1:30">
      <c r="A46" s="20" t="s">
        <v>19</v>
      </c>
      <c r="B46" s="13" t="s">
        <v>117</v>
      </c>
      <c r="D46" s="179">
        <v>0</v>
      </c>
      <c r="E46" s="179">
        <v>37162.360999999997</v>
      </c>
      <c r="F46" s="179">
        <v>37162.360999999997</v>
      </c>
      <c r="H46" s="179"/>
      <c r="I46" s="179">
        <v>14451.36</v>
      </c>
      <c r="J46" s="179">
        <v>14451.36</v>
      </c>
      <c r="L46" s="179"/>
      <c r="M46" s="179"/>
      <c r="N46" s="179"/>
      <c r="P46" s="179"/>
      <c r="Q46" s="179"/>
      <c r="R46" s="179"/>
      <c r="T46" s="179"/>
      <c r="U46" s="179">
        <v>16234.56</v>
      </c>
      <c r="V46" s="179">
        <v>16234.56</v>
      </c>
      <c r="X46" s="179"/>
      <c r="Y46" s="179"/>
      <c r="Z46" s="179"/>
      <c r="AB46" s="179"/>
      <c r="AC46" s="179">
        <v>6476.4409999999998</v>
      </c>
      <c r="AD46" s="179">
        <v>6476.4409999999998</v>
      </c>
    </row>
    <row r="47" spans="1:30">
      <c r="A47" s="20" t="s">
        <v>21</v>
      </c>
      <c r="B47" s="13" t="s">
        <v>118</v>
      </c>
      <c r="D47" s="179">
        <v>0</v>
      </c>
      <c r="E47" s="179">
        <v>9101.3760000000002</v>
      </c>
      <c r="F47" s="179">
        <v>9101.3760000000002</v>
      </c>
      <c r="H47" s="179"/>
      <c r="I47" s="179">
        <v>9101.3760000000002</v>
      </c>
      <c r="J47" s="179">
        <v>9101.3760000000002</v>
      </c>
      <c r="L47" s="179"/>
      <c r="M47" s="179"/>
      <c r="N47" s="179"/>
      <c r="P47" s="179"/>
      <c r="Q47" s="179"/>
      <c r="R47" s="179"/>
      <c r="T47" s="179"/>
      <c r="U47" s="179"/>
      <c r="V47" s="179"/>
      <c r="X47" s="179"/>
      <c r="Y47" s="179"/>
      <c r="Z47" s="179"/>
      <c r="AB47" s="179"/>
      <c r="AC47" s="179"/>
      <c r="AD47" s="179"/>
    </row>
    <row r="48" spans="1:30">
      <c r="A48" s="20" t="s">
        <v>23</v>
      </c>
      <c r="B48" s="13" t="s">
        <v>119</v>
      </c>
      <c r="D48" s="179">
        <v>416274.50199999998</v>
      </c>
      <c r="E48" s="179">
        <v>83686.251000000004</v>
      </c>
      <c r="F48" s="179">
        <v>499960.75299999997</v>
      </c>
      <c r="H48" s="179"/>
      <c r="I48" s="179">
        <v>28337.472000000002</v>
      </c>
      <c r="J48" s="179">
        <v>28337.472000000002</v>
      </c>
      <c r="L48" s="179">
        <v>416274.50199999998</v>
      </c>
      <c r="M48" s="179"/>
      <c r="N48" s="179">
        <v>416274.50199999998</v>
      </c>
      <c r="P48" s="179"/>
      <c r="Q48" s="179"/>
      <c r="R48" s="179"/>
      <c r="T48" s="179"/>
      <c r="U48" s="179">
        <v>31955.040000000001</v>
      </c>
      <c r="V48" s="179">
        <v>31955.040000000001</v>
      </c>
      <c r="X48" s="179"/>
      <c r="Y48" s="179"/>
      <c r="Z48" s="179"/>
      <c r="AB48" s="179"/>
      <c r="AC48" s="179">
        <v>23393.739000000001</v>
      </c>
      <c r="AD48" s="179">
        <v>23393.739000000001</v>
      </c>
    </row>
    <row r="49" spans="1:30">
      <c r="A49" s="20" t="s">
        <v>25</v>
      </c>
      <c r="B49" s="13" t="s">
        <v>120</v>
      </c>
      <c r="D49" s="179">
        <v>0</v>
      </c>
      <c r="E49" s="179">
        <v>33370.077400000002</v>
      </c>
      <c r="F49" s="179">
        <v>33370.077400000002</v>
      </c>
      <c r="H49" s="179"/>
      <c r="I49" s="179">
        <v>23996.544000000002</v>
      </c>
      <c r="J49" s="179">
        <v>23996.544000000002</v>
      </c>
      <c r="L49" s="179"/>
      <c r="M49" s="179"/>
      <c r="N49" s="179"/>
      <c r="P49" s="179"/>
      <c r="Q49" s="179"/>
      <c r="R49" s="179"/>
      <c r="T49" s="179"/>
      <c r="U49" s="179"/>
      <c r="V49" s="179"/>
      <c r="X49" s="179"/>
      <c r="Y49" s="179"/>
      <c r="Z49" s="179"/>
      <c r="AB49" s="179"/>
      <c r="AC49" s="179">
        <v>9373.5334000000003</v>
      </c>
      <c r="AD49" s="179">
        <v>9373.5334000000003</v>
      </c>
    </row>
    <row r="50" spans="1:30">
      <c r="A50" s="20" t="s">
        <v>27</v>
      </c>
      <c r="B50" s="13" t="s">
        <v>121</v>
      </c>
      <c r="D50" s="179">
        <v>26668.25</v>
      </c>
      <c r="E50" s="179">
        <v>86341.785600000003</v>
      </c>
      <c r="F50" s="179">
        <v>113010.0356</v>
      </c>
      <c r="H50" s="179"/>
      <c r="I50" s="179">
        <v>85048.185599999997</v>
      </c>
      <c r="J50" s="179">
        <v>85048.185599999997</v>
      </c>
      <c r="L50" s="179">
        <v>26668.25</v>
      </c>
      <c r="M50" s="179">
        <v>1293.5999999999999</v>
      </c>
      <c r="N50" s="179">
        <v>27961.85</v>
      </c>
      <c r="P50" s="179"/>
      <c r="Q50" s="179"/>
      <c r="R50" s="179"/>
      <c r="T50" s="179"/>
      <c r="U50" s="179"/>
      <c r="V50" s="179"/>
      <c r="X50" s="179"/>
      <c r="Y50" s="179"/>
      <c r="Z50" s="179"/>
      <c r="AB50" s="179"/>
      <c r="AC50" s="179"/>
      <c r="AD50" s="179"/>
    </row>
    <row r="51" spans="1:30">
      <c r="A51" s="20" t="s">
        <v>29</v>
      </c>
      <c r="B51" s="13" t="s">
        <v>122</v>
      </c>
      <c r="D51" s="179">
        <v>18805.738000000001</v>
      </c>
      <c r="E51" s="179">
        <v>313611.07199999999</v>
      </c>
      <c r="F51" s="179">
        <v>332416.81</v>
      </c>
      <c r="H51" s="179">
        <v>2318.4</v>
      </c>
      <c r="I51" s="179">
        <v>313611.07199999999</v>
      </c>
      <c r="J51" s="179">
        <v>315929.47200000001</v>
      </c>
      <c r="L51" s="179">
        <v>12162.388000000001</v>
      </c>
      <c r="M51" s="179"/>
      <c r="N51" s="179">
        <v>12162.388000000001</v>
      </c>
      <c r="P51" s="179">
        <v>4324.95</v>
      </c>
      <c r="Q51" s="179"/>
      <c r="R51" s="179">
        <v>4324.95</v>
      </c>
      <c r="T51" s="179"/>
      <c r="U51" s="179"/>
      <c r="V51" s="179"/>
      <c r="X51" s="179"/>
      <c r="Y51" s="179"/>
      <c r="Z51" s="179"/>
      <c r="AB51" s="179"/>
      <c r="AC51" s="179"/>
      <c r="AD51" s="179"/>
    </row>
    <row r="52" spans="1:30">
      <c r="A52" s="20" t="s">
        <v>31</v>
      </c>
      <c r="B52" s="13" t="s">
        <v>123</v>
      </c>
      <c r="D52" s="179">
        <v>46357.038</v>
      </c>
      <c r="E52" s="179">
        <v>88931.73599999999</v>
      </c>
      <c r="F52" s="179">
        <v>135288.774</v>
      </c>
      <c r="H52" s="179"/>
      <c r="I52" s="179">
        <v>80026.751999999993</v>
      </c>
      <c r="J52" s="179">
        <v>80026.751999999993</v>
      </c>
      <c r="L52" s="179">
        <v>46357.038</v>
      </c>
      <c r="M52" s="179"/>
      <c r="N52" s="179">
        <v>46357.038</v>
      </c>
      <c r="P52" s="179"/>
      <c r="Q52" s="179"/>
      <c r="R52" s="179"/>
      <c r="T52" s="179"/>
      <c r="U52" s="179"/>
      <c r="V52" s="179"/>
      <c r="X52" s="179"/>
      <c r="Y52" s="179"/>
      <c r="Z52" s="179"/>
      <c r="AB52" s="179"/>
      <c r="AC52" s="179">
        <v>8904.9840000000004</v>
      </c>
      <c r="AD52" s="179">
        <v>8904.9840000000004</v>
      </c>
    </row>
    <row r="53" spans="1:30">
      <c r="A53" s="20" t="s">
        <v>33</v>
      </c>
      <c r="B53" s="13" t="s">
        <v>124</v>
      </c>
      <c r="D53" s="179">
        <v>14339.262000000001</v>
      </c>
      <c r="E53" s="179">
        <v>56697.634400000003</v>
      </c>
      <c r="F53" s="179">
        <v>71036.896399999998</v>
      </c>
      <c r="H53" s="179"/>
      <c r="I53" s="179">
        <v>34723.008000000002</v>
      </c>
      <c r="J53" s="179">
        <v>34723.008000000002</v>
      </c>
      <c r="L53" s="179">
        <v>14339.262000000001</v>
      </c>
      <c r="M53" s="179"/>
      <c r="N53" s="179">
        <v>14339.262000000001</v>
      </c>
      <c r="P53" s="179"/>
      <c r="Q53" s="179"/>
      <c r="R53" s="179"/>
      <c r="T53" s="179"/>
      <c r="U53" s="179">
        <v>9454.32</v>
      </c>
      <c r="V53" s="179">
        <v>9454.32</v>
      </c>
      <c r="X53" s="179"/>
      <c r="Y53" s="179"/>
      <c r="Z53" s="179"/>
      <c r="AB53" s="179"/>
      <c r="AC53" s="179">
        <v>12520.306399999999</v>
      </c>
      <c r="AD53" s="179">
        <v>12520.306399999999</v>
      </c>
    </row>
    <row r="54" spans="1:30">
      <c r="A54" s="20" t="s">
        <v>35</v>
      </c>
      <c r="B54" s="13" t="s">
        <v>125</v>
      </c>
      <c r="D54" s="179">
        <v>230577.63399999999</v>
      </c>
      <c r="E54" s="179">
        <v>265171.40740000003</v>
      </c>
      <c r="F54" s="179">
        <v>495749.04139999999</v>
      </c>
      <c r="H54" s="179"/>
      <c r="I54" s="179">
        <v>152841.2928</v>
      </c>
      <c r="J54" s="179">
        <v>152841.2928</v>
      </c>
      <c r="L54" s="179">
        <v>230577.63399999999</v>
      </c>
      <c r="M54" s="179"/>
      <c r="N54" s="179">
        <v>230577.63399999999</v>
      </c>
      <c r="P54" s="179"/>
      <c r="Q54" s="179"/>
      <c r="R54" s="179"/>
      <c r="T54" s="179"/>
      <c r="U54" s="179">
        <v>64841.04</v>
      </c>
      <c r="V54" s="179">
        <v>64841.04</v>
      </c>
      <c r="X54" s="179"/>
      <c r="Y54" s="179">
        <v>14688</v>
      </c>
      <c r="Z54" s="179">
        <v>14688</v>
      </c>
      <c r="AB54" s="179"/>
      <c r="AC54" s="179">
        <v>32801.0746</v>
      </c>
      <c r="AD54" s="179">
        <v>32801.0746</v>
      </c>
    </row>
    <row r="55" spans="1:30">
      <c r="A55" s="20" t="s">
        <v>37</v>
      </c>
      <c r="B55" s="13" t="s">
        <v>126</v>
      </c>
      <c r="D55" s="179">
        <v>9777.4599999999991</v>
      </c>
      <c r="E55" s="179">
        <v>178157.06880000001</v>
      </c>
      <c r="F55" s="179">
        <v>187934.5288</v>
      </c>
      <c r="H55" s="179"/>
      <c r="I55" s="179">
        <v>176747.3088</v>
      </c>
      <c r="J55" s="179">
        <v>176747.3088</v>
      </c>
      <c r="L55" s="179">
        <v>9777.4599999999991</v>
      </c>
      <c r="M55" s="179"/>
      <c r="N55" s="179">
        <v>9777.4599999999991</v>
      </c>
      <c r="P55" s="179"/>
      <c r="Q55" s="179"/>
      <c r="R55" s="179"/>
      <c r="T55" s="179"/>
      <c r="U55" s="179"/>
      <c r="V55" s="179"/>
      <c r="X55" s="179"/>
      <c r="Y55" s="179"/>
      <c r="Z55" s="179"/>
      <c r="AB55" s="179"/>
      <c r="AC55" s="179">
        <v>1409.76</v>
      </c>
      <c r="AD55" s="179">
        <v>1409.76</v>
      </c>
    </row>
    <row r="56" spans="1:30">
      <c r="A56" s="20" t="s">
        <v>39</v>
      </c>
      <c r="B56" s="13" t="s">
        <v>127</v>
      </c>
      <c r="D56" s="179">
        <v>34847.156000000003</v>
      </c>
      <c r="E56" s="179">
        <v>287560.63380000001</v>
      </c>
      <c r="F56" s="179">
        <v>322407.78980000003</v>
      </c>
      <c r="H56" s="179">
        <v>2252.16</v>
      </c>
      <c r="I56" s="179">
        <v>275823.5808</v>
      </c>
      <c r="J56" s="179">
        <v>278075.74080000003</v>
      </c>
      <c r="L56" s="179">
        <v>32594.995999999999</v>
      </c>
      <c r="M56" s="179"/>
      <c r="N56" s="179">
        <v>32594.995999999999</v>
      </c>
      <c r="P56" s="179"/>
      <c r="Q56" s="179"/>
      <c r="R56" s="179"/>
      <c r="T56" s="179"/>
      <c r="U56" s="179"/>
      <c r="V56" s="179"/>
      <c r="X56" s="179"/>
      <c r="Y56" s="179"/>
      <c r="Z56" s="179"/>
      <c r="AB56" s="179"/>
      <c r="AC56" s="179">
        <v>11737.053</v>
      </c>
      <c r="AD56" s="179">
        <v>11737.053</v>
      </c>
    </row>
    <row r="57" spans="1:30">
      <c r="A57" s="20" t="s">
        <v>41</v>
      </c>
      <c r="B57" s="13" t="s">
        <v>128</v>
      </c>
      <c r="D57" s="179">
        <v>24710.112000000001</v>
      </c>
      <c r="E57" s="179">
        <v>51030.04</v>
      </c>
      <c r="F57" s="179">
        <v>75740.152000000002</v>
      </c>
      <c r="H57" s="179"/>
      <c r="I57" s="179">
        <v>29370.815999999999</v>
      </c>
      <c r="J57" s="179">
        <v>29370.815999999999</v>
      </c>
      <c r="L57" s="179">
        <v>24710.112000000001</v>
      </c>
      <c r="M57" s="179"/>
      <c r="N57" s="179">
        <v>24710.112000000001</v>
      </c>
      <c r="P57" s="179"/>
      <c r="Q57" s="179"/>
      <c r="R57" s="179"/>
      <c r="T57" s="179"/>
      <c r="U57" s="179">
        <v>16956</v>
      </c>
      <c r="V57" s="179">
        <v>16956</v>
      </c>
      <c r="X57" s="179"/>
      <c r="Y57" s="179"/>
      <c r="Z57" s="179"/>
      <c r="AB57" s="179"/>
      <c r="AC57" s="179">
        <v>4703.2240000000002</v>
      </c>
      <c r="AD57" s="179">
        <v>4703.2240000000002</v>
      </c>
    </row>
    <row r="58" spans="1:30">
      <c r="A58" s="20" t="s">
        <v>43</v>
      </c>
      <c r="B58" s="13" t="s">
        <v>129</v>
      </c>
      <c r="D58" s="179">
        <v>1306.3399999999999</v>
      </c>
      <c r="E58" s="179">
        <v>396389.10719999997</v>
      </c>
      <c r="F58" s="179">
        <v>397695.4472</v>
      </c>
      <c r="H58" s="179"/>
      <c r="I58" s="179">
        <v>391044.30719999998</v>
      </c>
      <c r="J58" s="179">
        <v>391044.30719999998</v>
      </c>
      <c r="L58" s="179">
        <v>1306.3399999999999</v>
      </c>
      <c r="M58" s="179"/>
      <c r="N58" s="179">
        <v>1306.3399999999999</v>
      </c>
      <c r="P58" s="179"/>
      <c r="Q58" s="179"/>
      <c r="R58" s="179"/>
      <c r="T58" s="179"/>
      <c r="U58" s="179"/>
      <c r="V58" s="179"/>
      <c r="X58" s="179"/>
      <c r="Y58" s="179">
        <v>5344.8</v>
      </c>
      <c r="Z58" s="179">
        <v>5344.8</v>
      </c>
      <c r="AB58" s="179"/>
      <c r="AC58" s="179"/>
      <c r="AD58" s="179"/>
    </row>
    <row r="59" spans="1:30">
      <c r="A59" s="20" t="s">
        <v>17</v>
      </c>
      <c r="B59" s="13" t="s">
        <v>130</v>
      </c>
      <c r="D59" s="179">
        <v>2037.9839999999999</v>
      </c>
      <c r="E59" s="179">
        <v>203146.59839999999</v>
      </c>
      <c r="F59" s="179">
        <v>205184.58240000001</v>
      </c>
      <c r="H59" s="179">
        <v>2037.9839999999999</v>
      </c>
      <c r="I59" s="179">
        <v>203146.59839999999</v>
      </c>
      <c r="J59" s="179">
        <v>205184.58240000001</v>
      </c>
      <c r="L59" s="179"/>
      <c r="M59" s="179"/>
      <c r="N59" s="179"/>
      <c r="P59" s="179"/>
      <c r="Q59" s="179"/>
      <c r="R59" s="179"/>
      <c r="T59" s="179"/>
      <c r="U59" s="179"/>
      <c r="V59" s="179"/>
      <c r="X59" s="179"/>
      <c r="Y59" s="179"/>
      <c r="Z59" s="179"/>
      <c r="AB59" s="179"/>
      <c r="AC59" s="179"/>
      <c r="AD59" s="179"/>
    </row>
    <row r="60" spans="1:30">
      <c r="A60" s="20" t="s">
        <v>252</v>
      </c>
      <c r="B60" s="13" t="s">
        <v>45</v>
      </c>
      <c r="D60" s="179">
        <v>0</v>
      </c>
      <c r="E60" s="179">
        <v>321108.81699999998</v>
      </c>
      <c r="F60" s="179">
        <v>321108.81699999998</v>
      </c>
      <c r="H60" s="179"/>
      <c r="I60" s="179">
        <v>210987.8688</v>
      </c>
      <c r="J60" s="179">
        <v>210987.8688</v>
      </c>
      <c r="L60" s="179"/>
      <c r="M60" s="179"/>
      <c r="N60" s="179"/>
      <c r="P60" s="179"/>
      <c r="Q60" s="179"/>
      <c r="R60" s="179"/>
      <c r="T60" s="179"/>
      <c r="U60" s="179"/>
      <c r="V60" s="179"/>
      <c r="X60" s="179"/>
      <c r="Y60" s="179"/>
      <c r="Z60" s="179"/>
      <c r="AB60" s="179"/>
      <c r="AC60" s="179">
        <v>110120.9482</v>
      </c>
      <c r="AD60" s="179">
        <v>110120.9482</v>
      </c>
    </row>
    <row r="61" spans="1:30">
      <c r="A61" s="20" t="s">
        <v>253</v>
      </c>
      <c r="B61" s="13" t="s">
        <v>46</v>
      </c>
      <c r="D61" s="179">
        <v>27187.248</v>
      </c>
      <c r="E61" s="179">
        <v>514161.50400000002</v>
      </c>
      <c r="F61" s="179">
        <v>541348.75199999998</v>
      </c>
      <c r="H61" s="179">
        <v>1033.3440000000001</v>
      </c>
      <c r="I61" s="179">
        <v>514161.50400000002</v>
      </c>
      <c r="J61" s="179">
        <v>515194.848</v>
      </c>
      <c r="L61" s="179">
        <v>6835.7939999999999</v>
      </c>
      <c r="M61" s="179"/>
      <c r="N61" s="179">
        <v>6835.7939999999999</v>
      </c>
      <c r="P61" s="179">
        <v>19318.11</v>
      </c>
      <c r="Q61" s="179"/>
      <c r="R61" s="179">
        <v>19318.11</v>
      </c>
      <c r="T61" s="179"/>
      <c r="U61" s="179"/>
      <c r="V61" s="179"/>
      <c r="X61" s="179"/>
      <c r="Y61" s="179"/>
      <c r="Z61" s="179"/>
      <c r="AB61" s="179"/>
      <c r="AC61" s="179"/>
      <c r="AD61" s="179"/>
    </row>
    <row r="62" spans="1:30">
      <c r="A62" s="20" t="s">
        <v>254</v>
      </c>
      <c r="B62" s="13" t="s">
        <v>47</v>
      </c>
      <c r="D62" s="179">
        <v>503940.27679999999</v>
      </c>
      <c r="E62" s="179">
        <v>800792.19819999998</v>
      </c>
      <c r="F62" s="179">
        <v>1304732.4750000001</v>
      </c>
      <c r="H62" s="179">
        <v>225.21600000000001</v>
      </c>
      <c r="I62" s="179">
        <v>360784.99200000003</v>
      </c>
      <c r="J62" s="179">
        <v>361010.20799999998</v>
      </c>
      <c r="L62" s="179">
        <v>503715.06079999998</v>
      </c>
      <c r="M62" s="179"/>
      <c r="N62" s="179">
        <v>503715.06079999998</v>
      </c>
      <c r="P62" s="179"/>
      <c r="Q62" s="179"/>
      <c r="R62" s="179"/>
      <c r="T62" s="179"/>
      <c r="U62" s="179">
        <v>283815.36</v>
      </c>
      <c r="V62" s="179">
        <v>283815.36</v>
      </c>
      <c r="X62" s="179"/>
      <c r="Y62" s="179">
        <v>70269.84</v>
      </c>
      <c r="Z62" s="179">
        <v>70269.84</v>
      </c>
      <c r="AB62" s="179"/>
      <c r="AC62" s="179">
        <v>85922.006200000003</v>
      </c>
      <c r="AD62" s="179">
        <v>85922.006200000003</v>
      </c>
    </row>
    <row r="63" spans="1:30">
      <c r="A63" s="20" t="s">
        <v>255</v>
      </c>
      <c r="B63" s="13" t="s">
        <v>48</v>
      </c>
      <c r="D63" s="179">
        <v>4198.1239999999998</v>
      </c>
      <c r="E63" s="179">
        <v>128629.0224</v>
      </c>
      <c r="F63" s="179">
        <v>132827.1464</v>
      </c>
      <c r="H63" s="179"/>
      <c r="I63" s="179">
        <v>46937.222399999999</v>
      </c>
      <c r="J63" s="179">
        <v>46937.222399999999</v>
      </c>
      <c r="L63" s="179">
        <v>4198.1239999999998</v>
      </c>
      <c r="M63" s="179"/>
      <c r="N63" s="179">
        <v>4198.1239999999998</v>
      </c>
      <c r="P63" s="179"/>
      <c r="Q63" s="179"/>
      <c r="R63" s="179"/>
      <c r="T63" s="179"/>
      <c r="U63" s="179"/>
      <c r="V63" s="179"/>
      <c r="X63" s="179"/>
      <c r="Y63" s="179">
        <v>81691.8</v>
      </c>
      <c r="Z63" s="179">
        <v>81691.8</v>
      </c>
      <c r="AB63" s="13"/>
      <c r="AC63" s="13"/>
      <c r="AD63" s="13"/>
    </row>
    <row r="64" spans="1:30">
      <c r="A64" s="20" t="s">
        <v>256</v>
      </c>
      <c r="B64" s="13" t="s">
        <v>131</v>
      </c>
      <c r="D64" s="179">
        <v>38028.606</v>
      </c>
      <c r="E64" s="179">
        <v>130849.60799999998</v>
      </c>
      <c r="F64" s="179">
        <v>168878.21399999998</v>
      </c>
      <c r="H64" s="179"/>
      <c r="I64" s="179">
        <v>106074.52799999999</v>
      </c>
      <c r="J64" s="179">
        <v>106074.52799999999</v>
      </c>
      <c r="L64" s="179">
        <v>38028.606</v>
      </c>
      <c r="M64" s="179">
        <v>4915.68</v>
      </c>
      <c r="N64" s="179">
        <v>42944.286</v>
      </c>
      <c r="P64" s="179"/>
      <c r="Q64" s="179"/>
      <c r="R64" s="179"/>
      <c r="T64" s="179"/>
      <c r="U64" s="179"/>
      <c r="V64" s="179"/>
      <c r="X64" s="179"/>
      <c r="Y64" s="179">
        <v>19859.399999999998</v>
      </c>
      <c r="Z64" s="179">
        <v>19859.399999999998</v>
      </c>
      <c r="AB64" s="13"/>
      <c r="AC64" s="13"/>
      <c r="AD64" s="13"/>
    </row>
    <row r="66" spans="1:30">
      <c r="A66" s="176" t="s">
        <v>380</v>
      </c>
      <c r="D66" s="44" t="s">
        <v>381</v>
      </c>
      <c r="H66" s="44" t="s">
        <v>209</v>
      </c>
      <c r="L66" s="44" t="s">
        <v>211</v>
      </c>
      <c r="P66" s="44" t="s">
        <v>213</v>
      </c>
      <c r="T66" s="44" t="s">
        <v>215</v>
      </c>
      <c r="X66" s="44" t="s">
        <v>229</v>
      </c>
      <c r="AB66" s="16" t="s">
        <v>382</v>
      </c>
    </row>
    <row r="68" spans="1:30">
      <c r="A68" s="24" t="s">
        <v>383</v>
      </c>
      <c r="B68" s="14" t="s">
        <v>362</v>
      </c>
      <c r="C68" s="145"/>
      <c r="D68" s="24" t="s">
        <v>204</v>
      </c>
      <c r="E68" s="24" t="s">
        <v>290</v>
      </c>
      <c r="F68" s="24" t="s">
        <v>2</v>
      </c>
      <c r="H68" s="182" t="s">
        <v>204</v>
      </c>
      <c r="I68" s="182" t="s">
        <v>290</v>
      </c>
      <c r="J68" s="182" t="s">
        <v>2</v>
      </c>
      <c r="L68" s="182" t="s">
        <v>204</v>
      </c>
      <c r="M68" s="182" t="s">
        <v>290</v>
      </c>
      <c r="N68" s="182" t="s">
        <v>2</v>
      </c>
      <c r="P68" s="182" t="s">
        <v>204</v>
      </c>
      <c r="Q68" s="182" t="s">
        <v>290</v>
      </c>
      <c r="R68" s="182" t="s">
        <v>2</v>
      </c>
      <c r="T68" s="182" t="s">
        <v>204</v>
      </c>
      <c r="U68" s="182" t="s">
        <v>290</v>
      </c>
      <c r="V68" s="182" t="s">
        <v>2</v>
      </c>
      <c r="X68" s="182" t="s">
        <v>204</v>
      </c>
      <c r="Y68" s="182" t="s">
        <v>290</v>
      </c>
      <c r="Z68" s="182" t="s">
        <v>2</v>
      </c>
      <c r="AB68" s="183" t="s">
        <v>204</v>
      </c>
      <c r="AC68" s="183" t="s">
        <v>290</v>
      </c>
      <c r="AD68" s="183" t="s">
        <v>2</v>
      </c>
    </row>
    <row r="69" spans="1:30">
      <c r="A69" s="20" t="s">
        <v>104</v>
      </c>
      <c r="B69" s="13" t="s">
        <v>4</v>
      </c>
      <c r="D69" s="179">
        <v>15961.931</v>
      </c>
      <c r="E69" s="179">
        <v>240873.14600000001</v>
      </c>
      <c r="F69" s="179">
        <v>256835.07699999999</v>
      </c>
      <c r="H69" s="179">
        <v>9490.616</v>
      </c>
      <c r="I69" s="179">
        <v>233124.05</v>
      </c>
      <c r="J69" s="179">
        <v>242614.666</v>
      </c>
      <c r="L69" s="179">
        <v>4845.7259999999997</v>
      </c>
      <c r="M69" s="179"/>
      <c r="N69" s="179">
        <v>4845.7259999999997</v>
      </c>
      <c r="P69" s="179"/>
      <c r="Q69" s="179">
        <v>537.99599999999998</v>
      </c>
      <c r="R69" s="179">
        <v>537.99599999999998</v>
      </c>
      <c r="T69" s="179">
        <v>1512.8430000000001</v>
      </c>
      <c r="U69" s="179"/>
      <c r="V69" s="179">
        <v>1512.8430000000001</v>
      </c>
      <c r="X69" s="179">
        <v>112.746</v>
      </c>
      <c r="Y69" s="179">
        <v>7211.1</v>
      </c>
      <c r="Z69" s="179">
        <v>7323.8459999999995</v>
      </c>
      <c r="AB69" s="179">
        <f t="shared" ref="AB69:AD94" si="0">SUM(H69+L69+P69+T69+X69)</f>
        <v>15961.931</v>
      </c>
      <c r="AC69" s="179">
        <f t="shared" si="0"/>
        <v>240873.14600000001</v>
      </c>
      <c r="AD69" s="179">
        <f t="shared" si="0"/>
        <v>256835.07699999999</v>
      </c>
    </row>
    <row r="70" spans="1:30">
      <c r="A70" s="20" t="s">
        <v>5</v>
      </c>
      <c r="B70" s="13" t="s">
        <v>111</v>
      </c>
      <c r="D70" s="179">
        <v>57378.633999999998</v>
      </c>
      <c r="E70" s="179">
        <v>365531.91300000006</v>
      </c>
      <c r="F70" s="179">
        <v>422910.54700000008</v>
      </c>
      <c r="H70" s="179">
        <v>14171.596</v>
      </c>
      <c r="I70" s="179">
        <v>328659.804</v>
      </c>
      <c r="J70" s="179">
        <v>342831.4</v>
      </c>
      <c r="L70" s="179">
        <v>18932.418000000001</v>
      </c>
      <c r="M70" s="179">
        <v>289.36200000000002</v>
      </c>
      <c r="N70" s="179">
        <v>19221.78</v>
      </c>
      <c r="P70" s="179">
        <v>361.2</v>
      </c>
      <c r="Q70" s="179">
        <v>19552.683000000001</v>
      </c>
      <c r="R70" s="179">
        <v>19913.883000000002</v>
      </c>
      <c r="T70" s="179">
        <v>21525.887999999999</v>
      </c>
      <c r="U70" s="179"/>
      <c r="V70" s="179">
        <v>21525.887999999999</v>
      </c>
      <c r="X70" s="179">
        <v>2387.5320000000002</v>
      </c>
      <c r="Y70" s="179">
        <v>17030.063999999998</v>
      </c>
      <c r="Z70" s="179">
        <v>19417.596000000001</v>
      </c>
      <c r="AB70" s="179">
        <f t="shared" si="0"/>
        <v>57378.633999999998</v>
      </c>
      <c r="AC70" s="179">
        <f t="shared" si="0"/>
        <v>365531.91300000006</v>
      </c>
      <c r="AD70" s="179">
        <f t="shared" si="0"/>
        <v>422910.54700000008</v>
      </c>
    </row>
    <row r="71" spans="1:30">
      <c r="A71" s="20" t="s">
        <v>7</v>
      </c>
      <c r="B71" s="13" t="s">
        <v>112</v>
      </c>
      <c r="D71" s="179">
        <v>70706.922999999995</v>
      </c>
      <c r="E71" s="179">
        <v>533469.84</v>
      </c>
      <c r="F71" s="179">
        <v>604176.76300000004</v>
      </c>
      <c r="H71" s="179">
        <v>6488.674</v>
      </c>
      <c r="I71" s="179">
        <v>512978.42599999998</v>
      </c>
      <c r="J71" s="179">
        <v>519467.1</v>
      </c>
      <c r="L71" s="179">
        <v>29056.695</v>
      </c>
      <c r="M71" s="179">
        <v>58.551000000000002</v>
      </c>
      <c r="N71" s="179">
        <v>29115.245999999999</v>
      </c>
      <c r="P71" s="179"/>
      <c r="Q71" s="179">
        <v>3480.1990000000001</v>
      </c>
      <c r="R71" s="179">
        <v>3480.1990000000001</v>
      </c>
      <c r="T71" s="179">
        <v>34845.762000000002</v>
      </c>
      <c r="U71" s="179"/>
      <c r="V71" s="179">
        <v>34845.762000000002</v>
      </c>
      <c r="X71" s="179">
        <v>315.79199999999997</v>
      </c>
      <c r="Y71" s="179">
        <v>16952.664000000001</v>
      </c>
      <c r="Z71" s="179">
        <v>17268.455999999998</v>
      </c>
      <c r="AB71" s="179">
        <f t="shared" si="0"/>
        <v>70706.922999999995</v>
      </c>
      <c r="AC71" s="179">
        <f t="shared" si="0"/>
        <v>533469.84</v>
      </c>
      <c r="AD71" s="179">
        <f t="shared" si="0"/>
        <v>604176.76300000004</v>
      </c>
    </row>
    <row r="72" spans="1:30">
      <c r="A72" s="20" t="s">
        <v>9</v>
      </c>
      <c r="B72" s="13" t="s">
        <v>113</v>
      </c>
      <c r="D72" s="179">
        <v>126832.425</v>
      </c>
      <c r="E72" s="179">
        <v>662160.28899999987</v>
      </c>
      <c r="F72" s="179">
        <v>788992.71399999992</v>
      </c>
      <c r="H72" s="179">
        <v>7525.0680000000002</v>
      </c>
      <c r="I72" s="179">
        <v>646623.96299999999</v>
      </c>
      <c r="J72" s="179">
        <v>654149.03099999996</v>
      </c>
      <c r="L72" s="179">
        <v>58997.31</v>
      </c>
      <c r="M72" s="179">
        <v>270.22199999999998</v>
      </c>
      <c r="N72" s="179">
        <v>59267.531999999999</v>
      </c>
      <c r="P72" s="179"/>
      <c r="Q72" s="179">
        <v>1368.5039999999999</v>
      </c>
      <c r="R72" s="179">
        <v>1368.5039999999999</v>
      </c>
      <c r="T72" s="179">
        <v>60219.747000000003</v>
      </c>
      <c r="U72" s="179"/>
      <c r="V72" s="179">
        <v>60219.747000000003</v>
      </c>
      <c r="X72" s="179">
        <v>90.3</v>
      </c>
      <c r="Y72" s="179">
        <v>13897.6</v>
      </c>
      <c r="Z72" s="179">
        <v>13987.9</v>
      </c>
      <c r="AB72" s="179">
        <f t="shared" si="0"/>
        <v>126832.425</v>
      </c>
      <c r="AC72" s="179">
        <f t="shared" si="0"/>
        <v>662160.28899999987</v>
      </c>
      <c r="AD72" s="179">
        <f t="shared" si="0"/>
        <v>788992.71399999992</v>
      </c>
    </row>
    <row r="73" spans="1:30">
      <c r="A73" s="20" t="s">
        <v>11</v>
      </c>
      <c r="B73" s="13" t="s">
        <v>114</v>
      </c>
      <c r="D73" s="179">
        <v>88005.878000000012</v>
      </c>
      <c r="E73" s="179">
        <v>722550.68099999998</v>
      </c>
      <c r="F73" s="179">
        <v>810556.55899999989</v>
      </c>
      <c r="H73" s="179">
        <v>52713.73</v>
      </c>
      <c r="I73" s="179">
        <v>645547.31299999997</v>
      </c>
      <c r="J73" s="179">
        <v>698261.04299999995</v>
      </c>
      <c r="L73" s="179">
        <v>19314.522000000001</v>
      </c>
      <c r="M73" s="179"/>
      <c r="N73" s="179">
        <v>19314.522000000001</v>
      </c>
      <c r="P73" s="179">
        <v>1773.4059999999999</v>
      </c>
      <c r="Q73" s="179">
        <v>66537.683999999994</v>
      </c>
      <c r="R73" s="179">
        <v>68311.09</v>
      </c>
      <c r="T73" s="179">
        <v>10402.59</v>
      </c>
      <c r="U73" s="179"/>
      <c r="V73" s="179">
        <v>10402.59</v>
      </c>
      <c r="X73" s="179">
        <v>3801.63</v>
      </c>
      <c r="Y73" s="179">
        <v>10465.683999999999</v>
      </c>
      <c r="Z73" s="179">
        <v>14267.314</v>
      </c>
      <c r="AB73" s="179">
        <f t="shared" si="0"/>
        <v>88005.878000000012</v>
      </c>
      <c r="AC73" s="179">
        <f t="shared" si="0"/>
        <v>722550.68099999998</v>
      </c>
      <c r="AD73" s="179">
        <f t="shared" si="0"/>
        <v>810556.55899999989</v>
      </c>
    </row>
    <row r="74" spans="1:30">
      <c r="A74" s="20" t="s">
        <v>13</v>
      </c>
      <c r="B74" s="13" t="s">
        <v>115</v>
      </c>
      <c r="D74" s="179">
        <v>66254.331000000006</v>
      </c>
      <c r="E74" s="179">
        <v>557424.47399999993</v>
      </c>
      <c r="F74" s="179">
        <v>623678.80499999993</v>
      </c>
      <c r="H74" s="179">
        <v>7820.7939999999999</v>
      </c>
      <c r="I74" s="179">
        <v>534241.44299999997</v>
      </c>
      <c r="J74" s="179">
        <v>542062.23699999996</v>
      </c>
      <c r="L74" s="179">
        <v>49122.896999999997</v>
      </c>
      <c r="M74" s="179">
        <v>153.12</v>
      </c>
      <c r="N74" s="179">
        <v>49276.017</v>
      </c>
      <c r="P74" s="179"/>
      <c r="Q74" s="179">
        <v>3260.489</v>
      </c>
      <c r="R74" s="179">
        <v>3260.489</v>
      </c>
      <c r="T74" s="179">
        <v>6586.0739999999996</v>
      </c>
      <c r="U74" s="179"/>
      <c r="V74" s="179">
        <v>6586.0739999999996</v>
      </c>
      <c r="X74" s="179">
        <v>2724.5659999999998</v>
      </c>
      <c r="Y74" s="179">
        <v>19769.421999999999</v>
      </c>
      <c r="Z74" s="179">
        <v>22493.988000000001</v>
      </c>
      <c r="AB74" s="179">
        <f t="shared" si="0"/>
        <v>66254.331000000006</v>
      </c>
      <c r="AC74" s="179">
        <f t="shared" si="0"/>
        <v>557424.47399999993</v>
      </c>
      <c r="AD74" s="179">
        <f t="shared" si="0"/>
        <v>623678.80499999993</v>
      </c>
    </row>
    <row r="75" spans="1:30">
      <c r="A75" s="20" t="s">
        <v>15</v>
      </c>
      <c r="B75" s="13" t="s">
        <v>116</v>
      </c>
      <c r="D75" s="179">
        <v>95235.631999999998</v>
      </c>
      <c r="E75" s="179">
        <v>812606.326</v>
      </c>
      <c r="F75" s="179">
        <v>907841.9580000001</v>
      </c>
      <c r="H75" s="179">
        <v>37168.169000000002</v>
      </c>
      <c r="I75" s="179">
        <v>578467.90700000001</v>
      </c>
      <c r="J75" s="179">
        <v>615636.076</v>
      </c>
      <c r="L75" s="179">
        <v>23236.133999999998</v>
      </c>
      <c r="M75" s="179">
        <v>925.15800000000002</v>
      </c>
      <c r="N75" s="179">
        <v>24161.292000000001</v>
      </c>
      <c r="P75" s="179">
        <v>8854.3019999999997</v>
      </c>
      <c r="Q75" s="179">
        <v>220862.80100000001</v>
      </c>
      <c r="R75" s="179">
        <v>229717.103</v>
      </c>
      <c r="T75" s="179">
        <v>18536.307000000001</v>
      </c>
      <c r="U75" s="179"/>
      <c r="V75" s="179">
        <v>18536.307000000001</v>
      </c>
      <c r="X75" s="179">
        <v>7440.72</v>
      </c>
      <c r="Y75" s="179">
        <v>12350.46</v>
      </c>
      <c r="Z75" s="179">
        <v>19791.18</v>
      </c>
      <c r="AB75" s="179">
        <f t="shared" si="0"/>
        <v>95235.631999999998</v>
      </c>
      <c r="AC75" s="179">
        <f t="shared" si="0"/>
        <v>812606.326</v>
      </c>
      <c r="AD75" s="179">
        <f t="shared" si="0"/>
        <v>907841.9580000001</v>
      </c>
    </row>
    <row r="76" spans="1:30">
      <c r="A76" s="20" t="s">
        <v>19</v>
      </c>
      <c r="B76" s="13" t="s">
        <v>117</v>
      </c>
      <c r="D76" s="179">
        <v>70905.464000000007</v>
      </c>
      <c r="E76" s="179">
        <v>562829.61800000002</v>
      </c>
      <c r="F76" s="179">
        <v>633735.08200000005</v>
      </c>
      <c r="H76" s="179">
        <v>9405.0949999999993</v>
      </c>
      <c r="I76" s="179">
        <v>529006.52300000004</v>
      </c>
      <c r="J76" s="179">
        <v>538411.61800000002</v>
      </c>
      <c r="L76" s="179">
        <v>13230.438</v>
      </c>
      <c r="M76" s="179">
        <v>440.22</v>
      </c>
      <c r="N76" s="179">
        <v>13670.657999999999</v>
      </c>
      <c r="P76" s="179">
        <v>105.65900000000001</v>
      </c>
      <c r="Q76" s="179">
        <v>6623.5659999999998</v>
      </c>
      <c r="R76" s="179">
        <v>6729.2250000000004</v>
      </c>
      <c r="T76" s="179">
        <v>46505.675999999999</v>
      </c>
      <c r="U76" s="179">
        <v>6103.4849999999997</v>
      </c>
      <c r="V76" s="179">
        <v>52609.161</v>
      </c>
      <c r="X76" s="179">
        <v>1658.596</v>
      </c>
      <c r="Y76" s="179">
        <v>20655.824000000001</v>
      </c>
      <c r="Z76" s="179">
        <v>22314.42</v>
      </c>
      <c r="AB76" s="179">
        <f t="shared" si="0"/>
        <v>70905.464000000007</v>
      </c>
      <c r="AC76" s="179">
        <f t="shared" si="0"/>
        <v>562829.61800000002</v>
      </c>
      <c r="AD76" s="179">
        <f t="shared" si="0"/>
        <v>633735.08200000005</v>
      </c>
    </row>
    <row r="77" spans="1:30">
      <c r="A77" s="20" t="s">
        <v>21</v>
      </c>
      <c r="B77" s="13" t="s">
        <v>118</v>
      </c>
      <c r="D77" s="179">
        <v>112051.524</v>
      </c>
      <c r="E77" s="179">
        <v>346719.46100000001</v>
      </c>
      <c r="F77" s="179">
        <v>458770.98499999993</v>
      </c>
      <c r="H77" s="179">
        <v>68605.812000000005</v>
      </c>
      <c r="I77" s="179">
        <v>336102.908</v>
      </c>
      <c r="J77" s="179">
        <v>404708.72</v>
      </c>
      <c r="L77" s="179">
        <v>19094.585999999999</v>
      </c>
      <c r="M77" s="179">
        <v>474.93299999999999</v>
      </c>
      <c r="N77" s="179">
        <v>19569.519</v>
      </c>
      <c r="P77" s="179"/>
      <c r="Q77" s="179">
        <v>738.03599999999994</v>
      </c>
      <c r="R77" s="179">
        <v>738.03599999999994</v>
      </c>
      <c r="T77" s="179">
        <v>24351.126</v>
      </c>
      <c r="U77" s="179"/>
      <c r="V77" s="179">
        <v>24351.126</v>
      </c>
      <c r="X77" s="179"/>
      <c r="Y77" s="179">
        <v>9403.5840000000007</v>
      </c>
      <c r="Z77" s="179">
        <v>9403.5840000000007</v>
      </c>
      <c r="AB77" s="179">
        <f t="shared" si="0"/>
        <v>112051.524</v>
      </c>
      <c r="AC77" s="179">
        <f t="shared" si="0"/>
        <v>346719.46100000001</v>
      </c>
      <c r="AD77" s="179">
        <f t="shared" si="0"/>
        <v>458770.98499999993</v>
      </c>
    </row>
    <row r="78" spans="1:30">
      <c r="A78" s="20" t="s">
        <v>23</v>
      </c>
      <c r="B78" s="13" t="s">
        <v>119</v>
      </c>
      <c r="D78" s="179">
        <v>268772.98700000002</v>
      </c>
      <c r="E78" s="179">
        <v>878323.13500000001</v>
      </c>
      <c r="F78" s="179">
        <v>1147096.122</v>
      </c>
      <c r="H78" s="179">
        <v>8012.4459999999999</v>
      </c>
      <c r="I78" s="179">
        <v>762922.26800000004</v>
      </c>
      <c r="J78" s="179">
        <v>770934.71400000004</v>
      </c>
      <c r="L78" s="179">
        <v>197715.85200000001</v>
      </c>
      <c r="M78" s="179">
        <v>4501.902</v>
      </c>
      <c r="N78" s="179">
        <v>202217.75399999999</v>
      </c>
      <c r="P78" s="179"/>
      <c r="Q78" s="179">
        <v>26448.082999999999</v>
      </c>
      <c r="R78" s="179">
        <v>26448.082999999999</v>
      </c>
      <c r="T78" s="179">
        <v>56539.821000000004</v>
      </c>
      <c r="U78" s="179"/>
      <c r="V78" s="179">
        <v>56539.821000000004</v>
      </c>
      <c r="X78" s="179">
        <v>6504.8680000000004</v>
      </c>
      <c r="Y78" s="179">
        <v>84450.881999999998</v>
      </c>
      <c r="Z78" s="179">
        <v>90955.75</v>
      </c>
      <c r="AB78" s="179">
        <f t="shared" si="0"/>
        <v>268772.98700000002</v>
      </c>
      <c r="AC78" s="179">
        <f t="shared" si="0"/>
        <v>878323.13500000001</v>
      </c>
      <c r="AD78" s="179">
        <f t="shared" si="0"/>
        <v>1147096.122</v>
      </c>
    </row>
    <row r="79" spans="1:30">
      <c r="A79" s="20" t="s">
        <v>25</v>
      </c>
      <c r="B79" s="13" t="s">
        <v>120</v>
      </c>
      <c r="D79" s="179">
        <v>106116.982</v>
      </c>
      <c r="E79" s="179">
        <v>747247.6939999999</v>
      </c>
      <c r="F79" s="179">
        <v>853364.67599999986</v>
      </c>
      <c r="H79" s="179">
        <v>11450.696</v>
      </c>
      <c r="I79" s="179">
        <v>714042.01899999997</v>
      </c>
      <c r="J79" s="179">
        <v>725492.71499999997</v>
      </c>
      <c r="L79" s="179">
        <v>62624.775000000001</v>
      </c>
      <c r="M79" s="179">
        <v>572.63400000000001</v>
      </c>
      <c r="N79" s="179">
        <v>63197.409</v>
      </c>
      <c r="P79" s="179"/>
      <c r="Q79" s="179">
        <v>2319.933</v>
      </c>
      <c r="R79" s="179">
        <v>2319.933</v>
      </c>
      <c r="T79" s="179">
        <v>31010.715</v>
      </c>
      <c r="U79" s="179"/>
      <c r="V79" s="179">
        <v>31010.715</v>
      </c>
      <c r="X79" s="179">
        <v>1030.796</v>
      </c>
      <c r="Y79" s="179">
        <v>30313.108</v>
      </c>
      <c r="Z79" s="179">
        <v>31343.903999999999</v>
      </c>
      <c r="AB79" s="179">
        <f t="shared" si="0"/>
        <v>106116.982</v>
      </c>
      <c r="AC79" s="179">
        <f t="shared" si="0"/>
        <v>747247.6939999999</v>
      </c>
      <c r="AD79" s="179">
        <f t="shared" si="0"/>
        <v>853364.67599999986</v>
      </c>
    </row>
    <row r="80" spans="1:30">
      <c r="A80" s="20" t="s">
        <v>27</v>
      </c>
      <c r="B80" s="13" t="s">
        <v>121</v>
      </c>
      <c r="D80" s="179">
        <v>51597.813999999998</v>
      </c>
      <c r="E80" s="179">
        <v>344326.70199999999</v>
      </c>
      <c r="F80" s="179">
        <v>395924.51599999995</v>
      </c>
      <c r="H80" s="179">
        <v>2152.8380000000002</v>
      </c>
      <c r="I80" s="179">
        <v>338513.946</v>
      </c>
      <c r="J80" s="179">
        <v>340666.78399999999</v>
      </c>
      <c r="L80" s="179">
        <v>17122.991999999998</v>
      </c>
      <c r="M80" s="179"/>
      <c r="N80" s="179">
        <v>17122.991999999998</v>
      </c>
      <c r="P80" s="179"/>
      <c r="Q80" s="179">
        <v>345.197</v>
      </c>
      <c r="R80" s="179">
        <v>345.197</v>
      </c>
      <c r="T80" s="179">
        <v>30631.482</v>
      </c>
      <c r="U80" s="179">
        <v>218.97900000000001</v>
      </c>
      <c r="V80" s="179">
        <v>30850.460999999999</v>
      </c>
      <c r="X80" s="179">
        <v>1690.502</v>
      </c>
      <c r="Y80" s="179">
        <v>5248.58</v>
      </c>
      <c r="Z80" s="179">
        <v>6939.0820000000003</v>
      </c>
      <c r="AB80" s="179">
        <f t="shared" si="0"/>
        <v>51597.813999999998</v>
      </c>
      <c r="AC80" s="179">
        <f t="shared" si="0"/>
        <v>344326.70199999999</v>
      </c>
      <c r="AD80" s="179">
        <f t="shared" si="0"/>
        <v>395924.51599999995</v>
      </c>
    </row>
    <row r="81" spans="1:30">
      <c r="A81" s="20" t="s">
        <v>29</v>
      </c>
      <c r="B81" s="13" t="s">
        <v>122</v>
      </c>
      <c r="D81" s="179">
        <v>77501.159</v>
      </c>
      <c r="E81" s="179">
        <v>447514.73299999995</v>
      </c>
      <c r="F81" s="179">
        <v>525015.89199999999</v>
      </c>
      <c r="H81" s="179">
        <v>14860.628000000001</v>
      </c>
      <c r="I81" s="179">
        <v>429139.91899999999</v>
      </c>
      <c r="J81" s="179">
        <v>444000.54700000002</v>
      </c>
      <c r="L81" s="179">
        <v>51448.754999999997</v>
      </c>
      <c r="M81" s="179">
        <v>1092.3720000000001</v>
      </c>
      <c r="N81" s="179">
        <v>52541.127</v>
      </c>
      <c r="P81" s="179"/>
      <c r="Q81" s="179">
        <v>5162.0320000000002</v>
      </c>
      <c r="R81" s="179">
        <v>5162.0320000000002</v>
      </c>
      <c r="T81" s="179">
        <v>11065.356</v>
      </c>
      <c r="U81" s="179"/>
      <c r="V81" s="179">
        <v>11065.356</v>
      </c>
      <c r="X81" s="179">
        <v>126.42</v>
      </c>
      <c r="Y81" s="179">
        <v>12120.41</v>
      </c>
      <c r="Z81" s="179">
        <v>12246.83</v>
      </c>
      <c r="AB81" s="179">
        <f t="shared" si="0"/>
        <v>77501.159</v>
      </c>
      <c r="AC81" s="179">
        <f t="shared" si="0"/>
        <v>447514.73299999995</v>
      </c>
      <c r="AD81" s="179">
        <f t="shared" si="0"/>
        <v>525015.89199999999</v>
      </c>
    </row>
    <row r="82" spans="1:30">
      <c r="A82" s="20" t="s">
        <v>31</v>
      </c>
      <c r="B82" s="13" t="s">
        <v>123</v>
      </c>
      <c r="D82" s="179">
        <v>128734.53299999998</v>
      </c>
      <c r="E82" s="179">
        <v>592688.13099999994</v>
      </c>
      <c r="F82" s="179">
        <v>721422.66399999999</v>
      </c>
      <c r="H82" s="179">
        <v>3360.4839999999999</v>
      </c>
      <c r="I82" s="179">
        <v>575135.61</v>
      </c>
      <c r="J82" s="179">
        <v>578496.09400000004</v>
      </c>
      <c r="L82" s="179">
        <v>65919.03</v>
      </c>
      <c r="M82" s="179">
        <v>58.551000000000002</v>
      </c>
      <c r="N82" s="179">
        <v>65977.581000000006</v>
      </c>
      <c r="P82" s="179"/>
      <c r="Q82" s="179">
        <v>9497.69</v>
      </c>
      <c r="R82" s="179">
        <v>9497.69</v>
      </c>
      <c r="T82" s="179">
        <v>57008.576999999997</v>
      </c>
      <c r="U82" s="179"/>
      <c r="V82" s="179">
        <v>57008.576999999997</v>
      </c>
      <c r="X82" s="179">
        <v>2446.442</v>
      </c>
      <c r="Y82" s="179">
        <v>7996.28</v>
      </c>
      <c r="Z82" s="179">
        <v>10442.722</v>
      </c>
      <c r="AB82" s="179">
        <f t="shared" si="0"/>
        <v>128734.53299999998</v>
      </c>
      <c r="AC82" s="179">
        <f t="shared" si="0"/>
        <v>592688.13099999994</v>
      </c>
      <c r="AD82" s="179">
        <f t="shared" si="0"/>
        <v>721422.66399999999</v>
      </c>
    </row>
    <row r="83" spans="1:30">
      <c r="A83" s="20" t="s">
        <v>33</v>
      </c>
      <c r="B83" s="13" t="s">
        <v>124</v>
      </c>
      <c r="D83" s="179">
        <v>81910.85100000001</v>
      </c>
      <c r="E83" s="179">
        <v>665471.93500000006</v>
      </c>
      <c r="F83" s="179">
        <v>747382.78600000008</v>
      </c>
      <c r="H83" s="179">
        <v>9868.3770000000004</v>
      </c>
      <c r="I83" s="179">
        <v>614330.78599999996</v>
      </c>
      <c r="J83" s="179">
        <v>624199.16299999994</v>
      </c>
      <c r="L83" s="179">
        <v>55447.71</v>
      </c>
      <c r="M83" s="179">
        <v>289.79700000000003</v>
      </c>
      <c r="N83" s="179">
        <v>55737.506999999998</v>
      </c>
      <c r="P83" s="179"/>
      <c r="Q83" s="179">
        <v>16160.93</v>
      </c>
      <c r="R83" s="179">
        <v>16160.93</v>
      </c>
      <c r="T83" s="179">
        <v>12018.876</v>
      </c>
      <c r="U83" s="179"/>
      <c r="V83" s="179">
        <v>12018.876</v>
      </c>
      <c r="X83" s="179">
        <v>4575.8879999999999</v>
      </c>
      <c r="Y83" s="179">
        <v>34690.421999999999</v>
      </c>
      <c r="Z83" s="179">
        <v>39266.31</v>
      </c>
      <c r="AB83" s="179">
        <f t="shared" si="0"/>
        <v>81910.85100000001</v>
      </c>
      <c r="AC83" s="179">
        <f t="shared" si="0"/>
        <v>665471.93500000006</v>
      </c>
      <c r="AD83" s="179">
        <f t="shared" si="0"/>
        <v>747382.78600000008</v>
      </c>
    </row>
    <row r="84" spans="1:30">
      <c r="A84" s="20" t="s">
        <v>35</v>
      </c>
      <c r="B84" s="13" t="s">
        <v>125</v>
      </c>
      <c r="D84" s="179">
        <v>455985.66399999993</v>
      </c>
      <c r="E84" s="179">
        <v>1656793.605</v>
      </c>
      <c r="F84" s="179">
        <v>2112779.2689999999</v>
      </c>
      <c r="H84" s="179">
        <v>15965.630999999999</v>
      </c>
      <c r="I84" s="179">
        <v>1284690.676</v>
      </c>
      <c r="J84" s="179">
        <v>1300656.307</v>
      </c>
      <c r="L84" s="179">
        <v>317195.03999999998</v>
      </c>
      <c r="M84" s="179">
        <v>4618.482</v>
      </c>
      <c r="N84" s="179">
        <v>321813.522</v>
      </c>
      <c r="P84" s="179">
        <v>78.435000000000002</v>
      </c>
      <c r="Q84" s="179">
        <v>62364.290999999997</v>
      </c>
      <c r="R84" s="179">
        <v>62442.726000000002</v>
      </c>
      <c r="T84" s="179">
        <v>77727.191999999995</v>
      </c>
      <c r="U84" s="179">
        <v>95.7</v>
      </c>
      <c r="V84" s="179">
        <v>77822.892000000007</v>
      </c>
      <c r="X84" s="179">
        <v>45019.366000000002</v>
      </c>
      <c r="Y84" s="179">
        <v>305024.45600000001</v>
      </c>
      <c r="Z84" s="179">
        <v>350043.82199999999</v>
      </c>
      <c r="AB84" s="179">
        <f t="shared" si="0"/>
        <v>455985.66399999993</v>
      </c>
      <c r="AC84" s="179">
        <f t="shared" si="0"/>
        <v>1656793.605</v>
      </c>
      <c r="AD84" s="179">
        <f t="shared" si="0"/>
        <v>2112779.2689999999</v>
      </c>
    </row>
    <row r="85" spans="1:30">
      <c r="A85" s="20" t="s">
        <v>37</v>
      </c>
      <c r="B85" s="13" t="s">
        <v>126</v>
      </c>
      <c r="D85" s="179">
        <v>60895.766000000003</v>
      </c>
      <c r="E85" s="179">
        <v>526645.17099999997</v>
      </c>
      <c r="F85" s="179">
        <v>587540.93699999992</v>
      </c>
      <c r="H85" s="179">
        <v>18704.618999999999</v>
      </c>
      <c r="I85" s="179">
        <v>499548.95600000001</v>
      </c>
      <c r="J85" s="179">
        <v>518253.57500000001</v>
      </c>
      <c r="L85" s="179">
        <v>25197.026999999998</v>
      </c>
      <c r="M85" s="179"/>
      <c r="N85" s="179">
        <v>25197.026999999998</v>
      </c>
      <c r="P85" s="179">
        <v>1330.7639999999999</v>
      </c>
      <c r="Q85" s="179">
        <v>6176.027</v>
      </c>
      <c r="R85" s="179">
        <v>7506.7910000000002</v>
      </c>
      <c r="T85" s="179">
        <v>15353.412</v>
      </c>
      <c r="U85" s="179"/>
      <c r="V85" s="179">
        <v>15353.412</v>
      </c>
      <c r="X85" s="179">
        <v>309.94400000000002</v>
      </c>
      <c r="Y85" s="179">
        <v>20920.187999999998</v>
      </c>
      <c r="Z85" s="179">
        <v>21230.132000000001</v>
      </c>
      <c r="AB85" s="179">
        <f t="shared" si="0"/>
        <v>60895.766000000003</v>
      </c>
      <c r="AC85" s="179">
        <f t="shared" si="0"/>
        <v>526645.17099999997</v>
      </c>
      <c r="AD85" s="179">
        <f t="shared" si="0"/>
        <v>587540.93699999992</v>
      </c>
    </row>
    <row r="86" spans="1:30">
      <c r="A86" s="20" t="s">
        <v>39</v>
      </c>
      <c r="B86" s="13" t="s">
        <v>127</v>
      </c>
      <c r="D86" s="179">
        <v>94451.482999999993</v>
      </c>
      <c r="E86" s="179">
        <v>525181.51399999997</v>
      </c>
      <c r="F86" s="179">
        <v>619632.99699999997</v>
      </c>
      <c r="H86" s="179">
        <v>4430.7709999999997</v>
      </c>
      <c r="I86" s="179">
        <v>512361.71399999998</v>
      </c>
      <c r="J86" s="179">
        <v>516792.48499999999</v>
      </c>
      <c r="L86" s="179">
        <v>44211.747000000003</v>
      </c>
      <c r="M86" s="179">
        <v>2718.924</v>
      </c>
      <c r="N86" s="179">
        <v>46930.671000000002</v>
      </c>
      <c r="P86" s="179"/>
      <c r="Q86" s="179">
        <v>839.79399999999998</v>
      </c>
      <c r="R86" s="179">
        <v>839.79399999999998</v>
      </c>
      <c r="T86" s="179">
        <v>45373.718999999997</v>
      </c>
      <c r="U86" s="179"/>
      <c r="V86" s="179">
        <v>45373.718999999997</v>
      </c>
      <c r="X86" s="179">
        <v>435.24599999999998</v>
      </c>
      <c r="Y86" s="179">
        <v>9261.0820000000003</v>
      </c>
      <c r="Z86" s="179">
        <v>9696.3279999999995</v>
      </c>
      <c r="AB86" s="179">
        <f t="shared" si="0"/>
        <v>94451.482999999993</v>
      </c>
      <c r="AC86" s="179">
        <f t="shared" si="0"/>
        <v>525181.51399999997</v>
      </c>
      <c r="AD86" s="179">
        <f t="shared" si="0"/>
        <v>619632.99699999997</v>
      </c>
    </row>
    <row r="87" spans="1:30">
      <c r="A87" s="20" t="s">
        <v>41</v>
      </c>
      <c r="B87" s="13" t="s">
        <v>128</v>
      </c>
      <c r="D87" s="179">
        <v>88776.793999999994</v>
      </c>
      <c r="E87" s="179">
        <v>537164.16399999999</v>
      </c>
      <c r="F87" s="179">
        <v>625940.9580000001</v>
      </c>
      <c r="H87" s="179">
        <v>18391.233</v>
      </c>
      <c r="I87" s="179">
        <v>450178.03700000001</v>
      </c>
      <c r="J87" s="179">
        <v>468569.27</v>
      </c>
      <c r="L87" s="179">
        <v>42420.678</v>
      </c>
      <c r="M87" s="179">
        <v>928.29</v>
      </c>
      <c r="N87" s="179">
        <v>43348.968000000001</v>
      </c>
      <c r="P87" s="179"/>
      <c r="Q87" s="179">
        <v>30817.285</v>
      </c>
      <c r="R87" s="179">
        <v>30817.285</v>
      </c>
      <c r="T87" s="179">
        <v>23882.978999999999</v>
      </c>
      <c r="U87" s="179"/>
      <c r="V87" s="179">
        <v>23882.978999999999</v>
      </c>
      <c r="X87" s="179">
        <v>4081.904</v>
      </c>
      <c r="Y87" s="179">
        <v>55240.552000000003</v>
      </c>
      <c r="Z87" s="179">
        <v>59322.455999999998</v>
      </c>
      <c r="AB87" s="179">
        <f t="shared" si="0"/>
        <v>88776.793999999994</v>
      </c>
      <c r="AC87" s="179">
        <f t="shared" si="0"/>
        <v>537164.16399999999</v>
      </c>
      <c r="AD87" s="179">
        <f t="shared" si="0"/>
        <v>625940.9580000001</v>
      </c>
    </row>
    <row r="88" spans="1:30">
      <c r="A88" s="20" t="s">
        <v>43</v>
      </c>
      <c r="B88" s="13" t="s">
        <v>129</v>
      </c>
      <c r="D88" s="179">
        <v>42281.607000000004</v>
      </c>
      <c r="E88" s="179">
        <v>358207.14399999997</v>
      </c>
      <c r="F88" s="179">
        <v>400488.75099999999</v>
      </c>
      <c r="H88" s="179">
        <v>5250.0569999999998</v>
      </c>
      <c r="I88" s="179">
        <v>356337.96799999999</v>
      </c>
      <c r="J88" s="179">
        <v>361588.02500000002</v>
      </c>
      <c r="L88" s="179">
        <v>22576.760999999999</v>
      </c>
      <c r="M88" s="179"/>
      <c r="N88" s="179">
        <v>22576.760999999999</v>
      </c>
      <c r="P88" s="179"/>
      <c r="Q88" s="179">
        <v>131.804</v>
      </c>
      <c r="R88" s="179">
        <v>131.804</v>
      </c>
      <c r="T88" s="179">
        <v>14454.789000000001</v>
      </c>
      <c r="U88" s="179"/>
      <c r="V88" s="179">
        <v>14454.789000000001</v>
      </c>
      <c r="X88" s="179"/>
      <c r="Y88" s="179">
        <v>1737.3720000000001</v>
      </c>
      <c r="Z88" s="179">
        <v>1737.3720000000001</v>
      </c>
      <c r="AB88" s="179">
        <f t="shared" si="0"/>
        <v>42281.607000000004</v>
      </c>
      <c r="AC88" s="179">
        <f t="shared" si="0"/>
        <v>358207.14399999997</v>
      </c>
      <c r="AD88" s="179">
        <f t="shared" si="0"/>
        <v>400488.75099999999</v>
      </c>
    </row>
    <row r="89" spans="1:30">
      <c r="A89" s="20" t="s">
        <v>17</v>
      </c>
      <c r="B89" s="13" t="s">
        <v>130</v>
      </c>
      <c r="D89" s="179">
        <v>46830.078999999998</v>
      </c>
      <c r="E89" s="179">
        <v>212617.092</v>
      </c>
      <c r="F89" s="179">
        <v>259447.17100000003</v>
      </c>
      <c r="H89" s="179">
        <v>32249.14</v>
      </c>
      <c r="I89" s="179">
        <v>207444.98699999999</v>
      </c>
      <c r="J89" s="179">
        <v>239694.12700000001</v>
      </c>
      <c r="L89" s="179">
        <v>10752.939</v>
      </c>
      <c r="M89" s="179"/>
      <c r="N89" s="179">
        <v>10752.939</v>
      </c>
      <c r="P89" s="179"/>
      <c r="Q89" s="179">
        <v>296.67899999999997</v>
      </c>
      <c r="R89" s="179">
        <v>296.67899999999997</v>
      </c>
      <c r="T89" s="179">
        <v>3828</v>
      </c>
      <c r="U89" s="179"/>
      <c r="V89" s="179">
        <v>3828</v>
      </c>
      <c r="X89" s="179"/>
      <c r="Y89" s="179">
        <v>4875.4260000000004</v>
      </c>
      <c r="Z89" s="179">
        <v>4875.4260000000004</v>
      </c>
      <c r="AB89" s="179">
        <f t="shared" si="0"/>
        <v>46830.078999999998</v>
      </c>
      <c r="AC89" s="179">
        <f t="shared" si="0"/>
        <v>212617.092</v>
      </c>
      <c r="AD89" s="179">
        <f t="shared" si="0"/>
        <v>259447.17100000003</v>
      </c>
    </row>
    <row r="90" spans="1:30">
      <c r="A90" s="20" t="s">
        <v>252</v>
      </c>
      <c r="B90" s="13" t="s">
        <v>45</v>
      </c>
      <c r="D90" s="179">
        <v>29476.865999999998</v>
      </c>
      <c r="E90" s="179">
        <v>527601.51800000004</v>
      </c>
      <c r="F90" s="179">
        <v>557078.38399999996</v>
      </c>
      <c r="H90" s="179">
        <v>8190.64</v>
      </c>
      <c r="I90" s="179">
        <v>318243.66399999999</v>
      </c>
      <c r="J90" s="179">
        <v>326434.304</v>
      </c>
      <c r="L90" s="179">
        <v>15417.444</v>
      </c>
      <c r="M90" s="179">
        <v>219.066</v>
      </c>
      <c r="N90" s="179">
        <v>15636.51</v>
      </c>
      <c r="P90" s="179">
        <v>3432.26</v>
      </c>
      <c r="Q90" s="179">
        <v>200418.64600000001</v>
      </c>
      <c r="R90" s="179">
        <v>203850.90599999999</v>
      </c>
      <c r="T90" s="179">
        <v>2436.5219999999999</v>
      </c>
      <c r="U90" s="179"/>
      <c r="V90" s="179">
        <v>2436.5219999999999</v>
      </c>
      <c r="X90" s="179"/>
      <c r="Y90" s="179">
        <v>8720.1419999999998</v>
      </c>
      <c r="Z90" s="179">
        <v>8720.1419999999998</v>
      </c>
      <c r="AB90" s="179">
        <f t="shared" si="0"/>
        <v>29476.865999999998</v>
      </c>
      <c r="AC90" s="179">
        <f t="shared" si="0"/>
        <v>527601.51800000004</v>
      </c>
      <c r="AD90" s="179">
        <f t="shared" si="0"/>
        <v>557078.38399999996</v>
      </c>
    </row>
    <row r="91" spans="1:30">
      <c r="A91" s="20" t="s">
        <v>253</v>
      </c>
      <c r="B91" s="13" t="s">
        <v>46</v>
      </c>
      <c r="D91" s="179">
        <v>67273.345000000001</v>
      </c>
      <c r="E91" s="179">
        <v>571371.88500000001</v>
      </c>
      <c r="F91" s="179">
        <v>638645.23</v>
      </c>
      <c r="H91" s="179">
        <v>9905.1360000000004</v>
      </c>
      <c r="I91" s="179">
        <v>563065.08299999998</v>
      </c>
      <c r="J91" s="179">
        <v>572970.21900000004</v>
      </c>
      <c r="L91" s="179">
        <v>40424.027999999998</v>
      </c>
      <c r="M91" s="179"/>
      <c r="N91" s="179">
        <v>40424.027999999998</v>
      </c>
      <c r="P91" s="179"/>
      <c r="Q91" s="179">
        <v>372.33800000000002</v>
      </c>
      <c r="R91" s="179">
        <v>372.33800000000002</v>
      </c>
      <c r="T91" s="179">
        <v>16859.643</v>
      </c>
      <c r="U91" s="179">
        <v>2799.8339999999998</v>
      </c>
      <c r="V91" s="179">
        <v>19659.476999999999</v>
      </c>
      <c r="X91" s="179">
        <v>84.537999999999997</v>
      </c>
      <c r="Y91" s="179">
        <v>5134.63</v>
      </c>
      <c r="Z91" s="179">
        <v>5219.1679999999997</v>
      </c>
      <c r="AB91" s="179">
        <f t="shared" si="0"/>
        <v>67273.345000000001</v>
      </c>
      <c r="AC91" s="179">
        <f t="shared" si="0"/>
        <v>571371.88500000001</v>
      </c>
      <c r="AD91" s="179">
        <f t="shared" si="0"/>
        <v>638645.23</v>
      </c>
    </row>
    <row r="92" spans="1:30">
      <c r="A92" s="20" t="s">
        <v>254</v>
      </c>
      <c r="B92" s="13" t="s">
        <v>47</v>
      </c>
      <c r="D92" s="179">
        <v>517425.72000000003</v>
      </c>
      <c r="E92" s="179">
        <v>3094548.3829999994</v>
      </c>
      <c r="F92" s="179">
        <v>3611974.1030000001</v>
      </c>
      <c r="H92" s="179">
        <v>26550.913</v>
      </c>
      <c r="I92" s="179">
        <v>2226360.6239999998</v>
      </c>
      <c r="J92" s="179">
        <v>2252911.537</v>
      </c>
      <c r="L92" s="179">
        <v>355340.016</v>
      </c>
      <c r="M92" s="179">
        <v>8378.9699999999993</v>
      </c>
      <c r="N92" s="179">
        <v>363718.98599999998</v>
      </c>
      <c r="P92" s="179">
        <v>158.447</v>
      </c>
      <c r="Q92" s="179">
        <v>185734.587</v>
      </c>
      <c r="R92" s="179">
        <v>185893.03400000001</v>
      </c>
      <c r="T92" s="179">
        <v>79088.741999999998</v>
      </c>
      <c r="U92" s="179">
        <v>5515.1040000000003</v>
      </c>
      <c r="V92" s="179">
        <v>84603.846000000005</v>
      </c>
      <c r="X92" s="179">
        <v>56287.601999999999</v>
      </c>
      <c r="Y92" s="179">
        <v>668559.098</v>
      </c>
      <c r="Z92" s="179">
        <v>724846.7</v>
      </c>
      <c r="AB92" s="179">
        <f t="shared" si="0"/>
        <v>517425.72000000003</v>
      </c>
      <c r="AC92" s="179">
        <f t="shared" si="0"/>
        <v>3094548.3829999994</v>
      </c>
      <c r="AD92" s="179">
        <f t="shared" si="0"/>
        <v>3611974.1030000001</v>
      </c>
    </row>
    <row r="93" spans="1:30">
      <c r="A93" s="20" t="s">
        <v>255</v>
      </c>
      <c r="B93" s="13" t="s">
        <v>48</v>
      </c>
      <c r="D93" s="179">
        <v>49993.331999999995</v>
      </c>
      <c r="E93" s="179">
        <v>404386.89</v>
      </c>
      <c r="F93" s="179">
        <v>454380.22200000001</v>
      </c>
      <c r="H93" s="179">
        <v>6890.9219999999996</v>
      </c>
      <c r="I93" s="179">
        <v>402119.886</v>
      </c>
      <c r="J93" s="179">
        <v>409010.80800000002</v>
      </c>
      <c r="L93" s="179">
        <v>21500.571</v>
      </c>
      <c r="M93" s="179">
        <v>86.13</v>
      </c>
      <c r="N93" s="179">
        <v>21586.701000000001</v>
      </c>
      <c r="P93" s="179"/>
      <c r="Q93" s="179"/>
      <c r="R93" s="179"/>
      <c r="T93" s="179">
        <v>21601.839</v>
      </c>
      <c r="U93" s="179"/>
      <c r="V93" s="179">
        <v>21601.839</v>
      </c>
      <c r="X93" s="179"/>
      <c r="Y93" s="179">
        <v>2180.8739999999998</v>
      </c>
      <c r="Z93" s="179">
        <v>2180.8739999999998</v>
      </c>
      <c r="AB93" s="179">
        <f t="shared" si="0"/>
        <v>49993.331999999995</v>
      </c>
      <c r="AC93" s="179">
        <f t="shared" si="0"/>
        <v>404386.89</v>
      </c>
      <c r="AD93" s="179">
        <f t="shared" si="0"/>
        <v>454380.22200000001</v>
      </c>
    </row>
    <row r="94" spans="1:30">
      <c r="A94" s="20" t="s">
        <v>256</v>
      </c>
      <c r="B94" s="13" t="s">
        <v>131</v>
      </c>
      <c r="D94" s="179">
        <v>103946.72799999999</v>
      </c>
      <c r="E94" s="179">
        <v>415545.11799999973</v>
      </c>
      <c r="F94" s="179">
        <v>519491.84599999967</v>
      </c>
      <c r="H94" s="179">
        <v>15093.205</v>
      </c>
      <c r="I94" s="179">
        <v>320806.78399999969</v>
      </c>
      <c r="J94" s="179">
        <v>335899.98899999971</v>
      </c>
      <c r="L94" s="179">
        <v>47204.024999999987</v>
      </c>
      <c r="M94" s="179">
        <v>833.98199999999997</v>
      </c>
      <c r="N94" s="179">
        <v>48038.006999999991</v>
      </c>
      <c r="P94" s="179"/>
      <c r="Q94" s="179">
        <v>16684.436000000002</v>
      </c>
      <c r="R94" s="179">
        <v>16684.436000000002</v>
      </c>
      <c r="T94" s="179">
        <v>40159.547999999995</v>
      </c>
      <c r="U94" s="179"/>
      <c r="V94" s="179">
        <v>40159.547999999995</v>
      </c>
      <c r="X94" s="179">
        <v>1489.95</v>
      </c>
      <c r="Y94" s="179">
        <v>77219.916000000012</v>
      </c>
      <c r="Z94" s="179">
        <v>78709.865999999995</v>
      </c>
      <c r="AB94" s="179">
        <f t="shared" si="0"/>
        <v>103946.72799999999</v>
      </c>
      <c r="AC94" s="179">
        <f t="shared" si="0"/>
        <v>415545.11799999973</v>
      </c>
      <c r="AD94" s="179">
        <f t="shared" si="0"/>
        <v>519491.84599999967</v>
      </c>
    </row>
    <row r="96" spans="1:30">
      <c r="A96" s="176" t="s">
        <v>384</v>
      </c>
      <c r="D96" s="44" t="s">
        <v>245</v>
      </c>
    </row>
    <row r="97" spans="1:6">
      <c r="A97" s="142"/>
      <c r="B97" s="181"/>
      <c r="C97" s="181"/>
      <c r="D97" s="181"/>
      <c r="E97" s="181"/>
      <c r="F97" s="181"/>
    </row>
    <row r="98" spans="1:6">
      <c r="A98" s="24" t="s">
        <v>361</v>
      </c>
      <c r="B98" s="14" t="s">
        <v>362</v>
      </c>
      <c r="C98" s="144"/>
      <c r="D98" s="24" t="s">
        <v>204</v>
      </c>
      <c r="E98" s="24" t="s">
        <v>290</v>
      </c>
      <c r="F98" s="24" t="s">
        <v>2</v>
      </c>
    </row>
    <row r="99" spans="1:6">
      <c r="A99" s="20" t="s">
        <v>104</v>
      </c>
      <c r="B99" s="13" t="s">
        <v>4</v>
      </c>
      <c r="D99" s="179"/>
      <c r="E99" s="179">
        <v>156.52000000000001</v>
      </c>
      <c r="F99" s="179">
        <v>156.52000000000001</v>
      </c>
    </row>
    <row r="100" spans="1:6">
      <c r="A100" s="20" t="s">
        <v>5</v>
      </c>
      <c r="B100" s="13" t="s">
        <v>111</v>
      </c>
      <c r="D100" s="179">
        <v>197.37</v>
      </c>
      <c r="E100" s="179">
        <v>63297.805999999997</v>
      </c>
      <c r="F100" s="179">
        <v>63495.175999999999</v>
      </c>
    </row>
    <row r="101" spans="1:6">
      <c r="A101" s="20" t="s">
        <v>7</v>
      </c>
      <c r="B101" s="13" t="s">
        <v>112</v>
      </c>
      <c r="D101" s="179"/>
      <c r="E101" s="179">
        <v>1081.106</v>
      </c>
      <c r="F101" s="179">
        <v>1081.106</v>
      </c>
    </row>
    <row r="102" spans="1:6">
      <c r="A102" s="20" t="s">
        <v>9</v>
      </c>
      <c r="B102" s="13" t="s">
        <v>113</v>
      </c>
      <c r="D102" s="179"/>
      <c r="E102" s="179">
        <v>198964.87</v>
      </c>
      <c r="F102" s="179">
        <v>198964.87</v>
      </c>
    </row>
    <row r="103" spans="1:6">
      <c r="A103" s="20" t="s">
        <v>11</v>
      </c>
      <c r="B103" s="13" t="s">
        <v>114</v>
      </c>
      <c r="D103" s="179"/>
      <c r="E103" s="179"/>
      <c r="F103" s="179"/>
    </row>
    <row r="104" spans="1:6">
      <c r="A104" s="20" t="s">
        <v>13</v>
      </c>
      <c r="B104" s="13" t="s">
        <v>115</v>
      </c>
      <c r="D104" s="179"/>
      <c r="E104" s="179">
        <v>35794.99</v>
      </c>
      <c r="F104" s="179">
        <v>35794.99</v>
      </c>
    </row>
    <row r="105" spans="1:6">
      <c r="A105" s="20" t="s">
        <v>15</v>
      </c>
      <c r="B105" s="13" t="s">
        <v>116</v>
      </c>
      <c r="D105" s="179"/>
      <c r="E105" s="179">
        <v>2809.018</v>
      </c>
      <c r="F105" s="179">
        <v>2809.018</v>
      </c>
    </row>
    <row r="106" spans="1:6">
      <c r="A106" s="20" t="s">
        <v>19</v>
      </c>
      <c r="B106" s="13" t="s">
        <v>117</v>
      </c>
      <c r="D106" s="179"/>
      <c r="E106" s="179">
        <v>327.66000000000003</v>
      </c>
      <c r="F106" s="179">
        <v>327.66000000000003</v>
      </c>
    </row>
    <row r="107" spans="1:6">
      <c r="A107" s="20" t="s">
        <v>21</v>
      </c>
      <c r="B107" s="13" t="s">
        <v>118</v>
      </c>
      <c r="D107" s="179"/>
      <c r="E107" s="179">
        <v>495.36</v>
      </c>
      <c r="F107" s="179">
        <v>495.36</v>
      </c>
    </row>
    <row r="108" spans="1:6">
      <c r="A108" s="20" t="s">
        <v>23</v>
      </c>
      <c r="B108" s="13" t="s">
        <v>119</v>
      </c>
      <c r="D108" s="179"/>
      <c r="E108" s="179">
        <v>7266.6559999999999</v>
      </c>
      <c r="F108" s="179">
        <v>7266.6559999999999</v>
      </c>
    </row>
    <row r="109" spans="1:6">
      <c r="A109" s="20" t="s">
        <v>25</v>
      </c>
      <c r="B109" s="13" t="s">
        <v>120</v>
      </c>
      <c r="D109" s="179"/>
      <c r="E109" s="179">
        <v>524.428</v>
      </c>
      <c r="F109" s="179">
        <v>524.428</v>
      </c>
    </row>
    <row r="110" spans="1:6">
      <c r="A110" s="20" t="s">
        <v>27</v>
      </c>
      <c r="B110" s="13" t="s">
        <v>121</v>
      </c>
      <c r="D110" s="179"/>
      <c r="E110" s="179">
        <v>96.75</v>
      </c>
      <c r="F110" s="179">
        <v>96.75</v>
      </c>
    </row>
    <row r="111" spans="1:6">
      <c r="A111" s="20" t="s">
        <v>29</v>
      </c>
      <c r="B111" s="13" t="s">
        <v>122</v>
      </c>
      <c r="D111" s="179"/>
      <c r="E111" s="179">
        <v>7837.18</v>
      </c>
      <c r="F111" s="179">
        <v>7837.18</v>
      </c>
    </row>
    <row r="112" spans="1:6">
      <c r="A112" s="20" t="s">
        <v>31</v>
      </c>
      <c r="B112" s="13" t="s">
        <v>123</v>
      </c>
      <c r="D112" s="179"/>
      <c r="E112" s="179">
        <v>13879.11</v>
      </c>
      <c r="F112" s="179">
        <v>13879.11</v>
      </c>
    </row>
    <row r="113" spans="1:6">
      <c r="A113" s="20" t="s">
        <v>33</v>
      </c>
      <c r="B113" s="13" t="s">
        <v>124</v>
      </c>
      <c r="D113" s="179"/>
      <c r="E113" s="179">
        <v>5933.57</v>
      </c>
      <c r="F113" s="179">
        <v>5933.57</v>
      </c>
    </row>
    <row r="114" spans="1:6">
      <c r="A114" s="20" t="s">
        <v>35</v>
      </c>
      <c r="B114" s="13" t="s">
        <v>125</v>
      </c>
      <c r="D114" s="179"/>
      <c r="E114" s="179">
        <v>80096.444000000003</v>
      </c>
      <c r="F114" s="179">
        <v>80096.444000000003</v>
      </c>
    </row>
    <row r="115" spans="1:6">
      <c r="A115" s="20" t="s">
        <v>37</v>
      </c>
      <c r="B115" s="13" t="s">
        <v>126</v>
      </c>
      <c r="D115" s="179"/>
      <c r="E115" s="179">
        <v>304.01</v>
      </c>
      <c r="F115" s="179">
        <v>304.01</v>
      </c>
    </row>
    <row r="116" spans="1:6">
      <c r="A116" s="20" t="s">
        <v>39</v>
      </c>
      <c r="B116" s="13" t="s">
        <v>127</v>
      </c>
      <c r="D116" s="179"/>
      <c r="E116" s="179"/>
      <c r="F116" s="179"/>
    </row>
    <row r="117" spans="1:6">
      <c r="A117" s="20" t="s">
        <v>41</v>
      </c>
      <c r="B117" s="13" t="s">
        <v>128</v>
      </c>
      <c r="D117" s="179"/>
      <c r="E117" s="179">
        <v>13998.477999999999</v>
      </c>
      <c r="F117" s="179">
        <v>13998.477999999999</v>
      </c>
    </row>
    <row r="118" spans="1:6">
      <c r="A118" s="20" t="s">
        <v>43</v>
      </c>
      <c r="B118" s="13" t="s">
        <v>129</v>
      </c>
      <c r="D118" s="179"/>
      <c r="E118" s="179">
        <v>50165.692000000003</v>
      </c>
      <c r="F118" s="179">
        <v>50165.692000000003</v>
      </c>
    </row>
    <row r="119" spans="1:6">
      <c r="A119" s="20" t="s">
        <v>17</v>
      </c>
      <c r="B119" s="13" t="s">
        <v>130</v>
      </c>
      <c r="D119" s="179"/>
      <c r="E119" s="179"/>
      <c r="F119" s="179"/>
    </row>
    <row r="120" spans="1:6">
      <c r="A120" s="20" t="s">
        <v>252</v>
      </c>
      <c r="B120" s="13" t="s">
        <v>45</v>
      </c>
      <c r="D120" s="179"/>
      <c r="E120" s="179">
        <v>65.790000000000006</v>
      </c>
      <c r="F120" s="179">
        <v>65.790000000000006</v>
      </c>
    </row>
    <row r="121" spans="1:6">
      <c r="A121" s="20" t="s">
        <v>253</v>
      </c>
      <c r="B121" s="13" t="s">
        <v>46</v>
      </c>
      <c r="D121" s="179"/>
      <c r="E121" s="179">
        <v>6987.5</v>
      </c>
      <c r="F121" s="179">
        <v>6987.5</v>
      </c>
    </row>
    <row r="122" spans="1:6">
      <c r="A122" s="20" t="s">
        <v>254</v>
      </c>
      <c r="B122" s="13" t="s">
        <v>47</v>
      </c>
      <c r="D122" s="179"/>
      <c r="E122" s="179">
        <v>101691.90399999999</v>
      </c>
      <c r="F122" s="179">
        <v>101691.90399999999</v>
      </c>
    </row>
    <row r="123" spans="1:6">
      <c r="A123" s="20" t="s">
        <v>255</v>
      </c>
      <c r="B123" s="13" t="s">
        <v>48</v>
      </c>
      <c r="D123" s="179"/>
      <c r="E123" s="179"/>
      <c r="F123" s="179"/>
    </row>
    <row r="124" spans="1:6">
      <c r="A124" s="20" t="s">
        <v>256</v>
      </c>
      <c r="B124" s="13" t="s">
        <v>131</v>
      </c>
      <c r="D124" s="179"/>
      <c r="E124" s="179">
        <v>2482.8199999999997</v>
      </c>
      <c r="F124" s="179">
        <v>2482.8199999999997</v>
      </c>
    </row>
    <row r="126" spans="1:6">
      <c r="B126" s="44"/>
      <c r="C126" s="145"/>
      <c r="D126" s="44" t="s">
        <v>195</v>
      </c>
    </row>
    <row r="127" spans="1:6">
      <c r="A127" s="142"/>
      <c r="B127" s="181"/>
      <c r="C127" s="145"/>
      <c r="D127" s="142"/>
      <c r="E127" s="142"/>
      <c r="F127" s="142"/>
    </row>
    <row r="128" spans="1:6">
      <c r="A128" s="24" t="s">
        <v>361</v>
      </c>
      <c r="B128" s="14" t="s">
        <v>362</v>
      </c>
      <c r="C128" s="145"/>
      <c r="D128" s="24" t="s">
        <v>204</v>
      </c>
      <c r="E128" s="24" t="s">
        <v>290</v>
      </c>
      <c r="F128" s="24" t="s">
        <v>2</v>
      </c>
    </row>
    <row r="129" spans="1:6">
      <c r="A129" s="20" t="s">
        <v>104</v>
      </c>
      <c r="B129" s="131" t="s">
        <v>4</v>
      </c>
      <c r="C129" s="177"/>
      <c r="D129" s="143"/>
      <c r="E129" s="143"/>
      <c r="F129" s="143"/>
    </row>
    <row r="130" spans="1:6">
      <c r="A130" s="20" t="s">
        <v>5</v>
      </c>
      <c r="B130" s="13" t="s">
        <v>111</v>
      </c>
      <c r="C130" s="177"/>
      <c r="D130" s="179"/>
      <c r="E130" s="179">
        <v>30875.06</v>
      </c>
      <c r="F130" s="179">
        <v>30875.06</v>
      </c>
    </row>
    <row r="131" spans="1:6">
      <c r="A131" s="20" t="s">
        <v>7</v>
      </c>
      <c r="B131" s="13" t="s">
        <v>112</v>
      </c>
      <c r="C131" s="177"/>
      <c r="D131" s="179"/>
      <c r="E131" s="179">
        <v>125976.8</v>
      </c>
      <c r="F131" s="179">
        <v>125976.8</v>
      </c>
    </row>
    <row r="132" spans="1:6">
      <c r="A132" s="20" t="s">
        <v>9</v>
      </c>
      <c r="B132" s="13" t="s">
        <v>113</v>
      </c>
      <c r="C132" s="177"/>
      <c r="D132" s="179"/>
      <c r="E132" s="179">
        <v>352518.88500000001</v>
      </c>
      <c r="F132" s="179">
        <v>352518.88500000001</v>
      </c>
    </row>
    <row r="133" spans="1:6">
      <c r="A133" s="20" t="s">
        <v>11</v>
      </c>
      <c r="B133" s="13" t="s">
        <v>114</v>
      </c>
      <c r="C133" s="177"/>
      <c r="D133" s="179"/>
      <c r="E133" s="179">
        <v>31443.200000000001</v>
      </c>
      <c r="F133" s="179">
        <v>31443.200000000001</v>
      </c>
    </row>
    <row r="134" spans="1:6">
      <c r="A134" s="20" t="s">
        <v>13</v>
      </c>
      <c r="B134" s="13" t="s">
        <v>115</v>
      </c>
      <c r="C134" s="177"/>
      <c r="D134" s="179"/>
      <c r="E134" s="179">
        <v>125950.79</v>
      </c>
      <c r="F134" s="179">
        <v>125950.79</v>
      </c>
    </row>
    <row r="135" spans="1:6">
      <c r="A135" s="20" t="s">
        <v>15</v>
      </c>
      <c r="B135" s="13" t="s">
        <v>116</v>
      </c>
      <c r="C135" s="177"/>
      <c r="D135" s="179"/>
      <c r="E135" s="179">
        <v>31289.35</v>
      </c>
      <c r="F135" s="179">
        <v>31289.35</v>
      </c>
    </row>
    <row r="136" spans="1:6">
      <c r="A136" s="20" t="s">
        <v>19</v>
      </c>
      <c r="B136" s="13" t="s">
        <v>117</v>
      </c>
      <c r="C136" s="177"/>
      <c r="D136" s="179"/>
      <c r="E136" s="179"/>
      <c r="F136" s="179"/>
    </row>
    <row r="137" spans="1:6">
      <c r="A137" s="20" t="s">
        <v>21</v>
      </c>
      <c r="B137" s="13" t="s">
        <v>118</v>
      </c>
      <c r="C137" s="177"/>
      <c r="D137" s="179"/>
      <c r="E137" s="179">
        <v>133253.99</v>
      </c>
      <c r="F137" s="179">
        <v>133253.99</v>
      </c>
    </row>
    <row r="138" spans="1:6">
      <c r="A138" s="20" t="s">
        <v>23</v>
      </c>
      <c r="B138" s="13" t="s">
        <v>119</v>
      </c>
      <c r="C138" s="177"/>
      <c r="D138" s="179"/>
      <c r="E138" s="179">
        <v>62223.4</v>
      </c>
      <c r="F138" s="179">
        <v>62223.4</v>
      </c>
    </row>
    <row r="139" spans="1:6">
      <c r="A139" s="20" t="s">
        <v>25</v>
      </c>
      <c r="B139" s="13" t="s">
        <v>120</v>
      </c>
      <c r="C139" s="177"/>
      <c r="D139" s="179"/>
      <c r="E139" s="179">
        <v>183986.24</v>
      </c>
      <c r="F139" s="179">
        <v>183986.24</v>
      </c>
    </row>
    <row r="140" spans="1:6">
      <c r="A140" s="20" t="s">
        <v>27</v>
      </c>
      <c r="B140" s="13" t="s">
        <v>121</v>
      </c>
      <c r="C140" s="177"/>
      <c r="D140" s="179"/>
      <c r="E140" s="179">
        <v>135143.54</v>
      </c>
      <c r="F140" s="179">
        <v>135143.54</v>
      </c>
    </row>
    <row r="141" spans="1:6">
      <c r="A141" s="20" t="s">
        <v>29</v>
      </c>
      <c r="B141" s="13" t="s">
        <v>122</v>
      </c>
      <c r="C141" s="177"/>
      <c r="D141" s="179"/>
      <c r="E141" s="179">
        <v>31494.2</v>
      </c>
      <c r="F141" s="179">
        <v>31494.2</v>
      </c>
    </row>
    <row r="142" spans="1:6">
      <c r="A142" s="20" t="s">
        <v>31</v>
      </c>
      <c r="B142" s="13" t="s">
        <v>123</v>
      </c>
      <c r="C142" s="177"/>
      <c r="D142" s="179"/>
      <c r="E142" s="179">
        <v>47178.400000000001</v>
      </c>
      <c r="F142" s="179">
        <v>47178.400000000001</v>
      </c>
    </row>
    <row r="143" spans="1:6">
      <c r="A143" s="20" t="s">
        <v>33</v>
      </c>
      <c r="B143" s="13" t="s">
        <v>124</v>
      </c>
      <c r="C143" s="177"/>
      <c r="D143" s="179"/>
      <c r="E143" s="179">
        <v>149131.65</v>
      </c>
      <c r="F143" s="179">
        <v>149131.65</v>
      </c>
    </row>
    <row r="144" spans="1:6">
      <c r="A144" s="20" t="s">
        <v>35</v>
      </c>
      <c r="B144" s="13" t="s">
        <v>125</v>
      </c>
      <c r="C144" s="177"/>
      <c r="D144" s="179"/>
      <c r="E144" s="179">
        <v>12641.2</v>
      </c>
      <c r="F144" s="179">
        <v>12641.2</v>
      </c>
    </row>
    <row r="145" spans="1:6">
      <c r="A145" s="20" t="s">
        <v>37</v>
      </c>
      <c r="B145" s="13" t="s">
        <v>126</v>
      </c>
      <c r="C145" s="177"/>
      <c r="D145" s="179"/>
      <c r="E145" s="179"/>
      <c r="F145" s="179"/>
    </row>
    <row r="146" spans="1:6">
      <c r="A146" s="20" t="s">
        <v>39</v>
      </c>
      <c r="B146" s="13" t="s">
        <v>127</v>
      </c>
      <c r="C146" s="177"/>
      <c r="D146" s="179"/>
      <c r="E146" s="179">
        <v>49988.160000000003</v>
      </c>
      <c r="F146" s="179">
        <v>49988.160000000003</v>
      </c>
    </row>
    <row r="147" spans="1:6">
      <c r="A147" s="20" t="s">
        <v>41</v>
      </c>
      <c r="B147" s="13" t="s">
        <v>128</v>
      </c>
      <c r="C147" s="177"/>
      <c r="D147" s="179"/>
      <c r="E147" s="179"/>
      <c r="F147" s="179"/>
    </row>
    <row r="148" spans="1:6">
      <c r="A148" s="20" t="s">
        <v>43</v>
      </c>
      <c r="B148" s="13" t="s">
        <v>129</v>
      </c>
      <c r="C148" s="177"/>
      <c r="D148" s="179"/>
      <c r="E148" s="179">
        <v>180822.71</v>
      </c>
      <c r="F148" s="179">
        <v>180822.71</v>
      </c>
    </row>
    <row r="149" spans="1:6">
      <c r="A149" s="20" t="s">
        <v>17</v>
      </c>
      <c r="B149" s="13" t="s">
        <v>130</v>
      </c>
      <c r="C149" s="177"/>
      <c r="D149" s="179"/>
      <c r="E149" s="179"/>
      <c r="F149" s="179"/>
    </row>
    <row r="150" spans="1:6">
      <c r="A150" s="20" t="s">
        <v>252</v>
      </c>
      <c r="B150" s="13" t="s">
        <v>45</v>
      </c>
      <c r="C150" s="177"/>
      <c r="D150" s="179"/>
      <c r="E150" s="179">
        <v>31363.64</v>
      </c>
      <c r="F150" s="179">
        <v>31363.64</v>
      </c>
    </row>
    <row r="151" spans="1:6">
      <c r="A151" s="20" t="s">
        <v>253</v>
      </c>
      <c r="B151" s="13" t="s">
        <v>46</v>
      </c>
      <c r="C151" s="177"/>
      <c r="D151" s="179"/>
      <c r="E151" s="179">
        <v>31494.2</v>
      </c>
      <c r="F151" s="179">
        <v>31494.2</v>
      </c>
    </row>
    <row r="152" spans="1:6">
      <c r="A152" s="20" t="s">
        <v>254</v>
      </c>
      <c r="B152" s="13" t="s">
        <v>47</v>
      </c>
      <c r="C152" s="177"/>
      <c r="D152" s="179"/>
      <c r="E152" s="179">
        <v>20614.2</v>
      </c>
      <c r="F152" s="179">
        <v>20614.2</v>
      </c>
    </row>
    <row r="153" spans="1:6">
      <c r="A153" s="20" t="s">
        <v>255</v>
      </c>
      <c r="B153" s="13" t="s">
        <v>48</v>
      </c>
      <c r="C153" s="177"/>
      <c r="D153" s="179"/>
      <c r="E153" s="179">
        <v>740444.43500000006</v>
      </c>
      <c r="F153" s="179">
        <v>740444.43500000006</v>
      </c>
    </row>
    <row r="154" spans="1:6">
      <c r="A154" s="20" t="s">
        <v>256</v>
      </c>
      <c r="B154" s="13" t="s">
        <v>131</v>
      </c>
      <c r="C154" s="177"/>
      <c r="D154" s="179"/>
      <c r="E154" s="179">
        <v>440003.26500000001</v>
      </c>
      <c r="F154" s="179">
        <v>440003.26500000001</v>
      </c>
    </row>
  </sheetData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>
  <dimension ref="A1:AD101"/>
  <sheetViews>
    <sheetView topLeftCell="A16" zoomScaleNormal="100" workbookViewId="0">
      <pane xSplit="2" topLeftCell="J1" activePane="topRight" state="frozen"/>
      <selection pane="topRight" activeCell="E92" sqref="E92"/>
    </sheetView>
  </sheetViews>
  <sheetFormatPr defaultRowHeight="15"/>
  <cols>
    <col min="1" max="1" width="8" style="16" customWidth="1"/>
    <col min="2" max="2" width="25.42578125" style="16" customWidth="1"/>
    <col min="3" max="3" width="11.7109375" style="16" customWidth="1"/>
    <col min="4" max="4" width="17" style="16" customWidth="1"/>
    <col min="5" max="5" width="19.42578125" style="16" customWidth="1"/>
    <col min="6" max="10" width="18.5703125" style="16" customWidth="1"/>
    <col min="11" max="11" width="9.140625" style="16"/>
    <col min="12" max="12" width="13.28515625" style="16" customWidth="1"/>
    <col min="13" max="13" width="13.7109375" style="16" customWidth="1"/>
    <col min="14" max="14" width="15" style="16" customWidth="1"/>
    <col min="15" max="15" width="5.140625" style="16" customWidth="1"/>
    <col min="16" max="16" width="12" style="16" customWidth="1"/>
    <col min="17" max="18" width="14.7109375" style="16" customWidth="1"/>
    <col min="19" max="19" width="5.5703125" style="16" customWidth="1"/>
    <col min="20" max="20" width="12.28515625" style="16" customWidth="1"/>
    <col min="21" max="21" width="15.140625" style="16" customWidth="1"/>
    <col min="22" max="22" width="13.28515625" style="16" bestFit="1" customWidth="1"/>
    <col min="23" max="23" width="5.28515625" style="16" customWidth="1"/>
    <col min="24" max="24" width="11.140625" style="16" customWidth="1"/>
    <col min="25" max="25" width="13.7109375" style="16" customWidth="1"/>
    <col min="26" max="26" width="12" style="16" customWidth="1"/>
    <col min="27" max="27" width="5.28515625" style="16" customWidth="1"/>
    <col min="28" max="28" width="12.42578125" style="16" customWidth="1"/>
    <col min="29" max="29" width="13.85546875" style="16" customWidth="1"/>
    <col min="30" max="30" width="14.42578125" style="16" customWidth="1"/>
    <col min="31" max="31" width="10.85546875" style="16" customWidth="1"/>
    <col min="32" max="32" width="15.85546875" style="16" customWidth="1"/>
    <col min="33" max="33" width="14.7109375" style="16" customWidth="1"/>
    <col min="34" max="34" width="17.140625" style="16" customWidth="1"/>
    <col min="35" max="16384" width="9.140625" style="16"/>
  </cols>
  <sheetData>
    <row r="1" spans="1:30">
      <c r="B1" s="16" t="s">
        <v>2079</v>
      </c>
    </row>
    <row r="3" spans="1:30">
      <c r="D3" s="16" t="s">
        <v>2081</v>
      </c>
      <c r="L3" s="16" t="s">
        <v>2082</v>
      </c>
      <c r="P3" s="16" t="s">
        <v>373</v>
      </c>
      <c r="T3" s="16" t="s">
        <v>2083</v>
      </c>
      <c r="X3" s="44" t="s">
        <v>245</v>
      </c>
      <c r="AB3" s="44" t="s">
        <v>195</v>
      </c>
    </row>
    <row r="4" spans="1:30">
      <c r="X4" s="125"/>
      <c r="Y4" s="125"/>
      <c r="Z4" s="125"/>
      <c r="AB4" s="26"/>
      <c r="AC4" s="26"/>
      <c r="AD4" s="26"/>
    </row>
    <row r="5" spans="1:30" ht="90">
      <c r="A5" s="824" t="s">
        <v>361</v>
      </c>
      <c r="B5" s="824" t="s">
        <v>249</v>
      </c>
      <c r="C5" s="825"/>
      <c r="D5" s="826" t="s">
        <v>204</v>
      </c>
      <c r="E5" s="826" t="s">
        <v>290</v>
      </c>
      <c r="F5" s="826" t="s">
        <v>2</v>
      </c>
      <c r="G5" s="827" t="s">
        <v>2090</v>
      </c>
      <c r="H5" s="826" t="s">
        <v>2084</v>
      </c>
      <c r="I5" s="826" t="s">
        <v>2085</v>
      </c>
      <c r="J5" s="826" t="s">
        <v>2086</v>
      </c>
      <c r="L5" s="828" t="s">
        <v>204</v>
      </c>
      <c r="M5" s="828" t="s">
        <v>290</v>
      </c>
      <c r="N5" s="828" t="s">
        <v>2</v>
      </c>
      <c r="P5" s="828" t="s">
        <v>204</v>
      </c>
      <c r="Q5" s="828" t="s">
        <v>290</v>
      </c>
      <c r="R5" s="828" t="s">
        <v>2</v>
      </c>
      <c r="T5" s="828" t="s">
        <v>204</v>
      </c>
      <c r="U5" s="828" t="s">
        <v>290</v>
      </c>
      <c r="V5" s="828" t="s">
        <v>2</v>
      </c>
      <c r="X5" s="24" t="s">
        <v>204</v>
      </c>
      <c r="Y5" s="24" t="s">
        <v>290</v>
      </c>
      <c r="Z5" s="24" t="s">
        <v>2</v>
      </c>
      <c r="AB5" s="24" t="s">
        <v>204</v>
      </c>
      <c r="AC5" s="24" t="s">
        <v>290</v>
      </c>
      <c r="AD5" s="24" t="s">
        <v>2</v>
      </c>
    </row>
    <row r="6" spans="1:30">
      <c r="A6" s="13" t="s">
        <v>104</v>
      </c>
      <c r="B6" s="13" t="s">
        <v>4</v>
      </c>
      <c r="C6" s="178"/>
      <c r="D6" s="829">
        <f t="shared" ref="D6:F31" si="0">SUM(L6+P6+T6+X6+AB6)</f>
        <v>19264.138999999999</v>
      </c>
      <c r="E6" s="829">
        <f t="shared" si="0"/>
        <v>780297.85880000005</v>
      </c>
      <c r="F6" s="829">
        <f t="shared" si="0"/>
        <v>799561.99780000001</v>
      </c>
      <c r="G6" s="830">
        <v>18110</v>
      </c>
      <c r="H6" s="831">
        <v>75</v>
      </c>
      <c r="I6" s="829">
        <f>SUM(G6*H6)</f>
        <v>1358250</v>
      </c>
      <c r="J6" s="829">
        <f>SUM(I6-E6)</f>
        <v>577952.14119999995</v>
      </c>
      <c r="L6" s="179">
        <v>3302.2080000000001</v>
      </c>
      <c r="M6" s="179">
        <v>512859.19999999995</v>
      </c>
      <c r="N6" s="179">
        <v>516161.40799999994</v>
      </c>
      <c r="O6" s="42"/>
      <c r="P6" s="179">
        <v>0</v>
      </c>
      <c r="Q6" s="179">
        <v>26408.9928</v>
      </c>
      <c r="R6" s="179">
        <v>26408.9928</v>
      </c>
      <c r="S6" s="42"/>
      <c r="T6" s="832">
        <v>15961.931</v>
      </c>
      <c r="U6" s="832">
        <v>240873.14600000001</v>
      </c>
      <c r="V6" s="832">
        <v>256835.07699999999</v>
      </c>
      <c r="W6" s="42"/>
      <c r="X6" s="179"/>
      <c r="Y6" s="179">
        <v>156.52000000000001</v>
      </c>
      <c r="Z6" s="179">
        <v>156.52000000000001</v>
      </c>
      <c r="AA6" s="42"/>
      <c r="AB6" s="829"/>
      <c r="AC6" s="829"/>
      <c r="AD6" s="829"/>
    </row>
    <row r="7" spans="1:30">
      <c r="A7" s="13" t="s">
        <v>5</v>
      </c>
      <c r="B7" s="13" t="s">
        <v>111</v>
      </c>
      <c r="C7" s="178"/>
      <c r="D7" s="829">
        <f t="shared" si="0"/>
        <v>104456.32000000001</v>
      </c>
      <c r="E7" s="829">
        <f t="shared" si="0"/>
        <v>1682757.0438000003</v>
      </c>
      <c r="F7" s="829">
        <f t="shared" si="0"/>
        <v>1787213.3637999999</v>
      </c>
      <c r="G7" s="833">
        <v>52983</v>
      </c>
      <c r="H7" s="831">
        <v>75</v>
      </c>
      <c r="I7" s="829">
        <f t="shared" ref="I7:I32" si="1">SUM(G7*H7)</f>
        <v>3973725</v>
      </c>
      <c r="J7" s="829">
        <f t="shared" ref="J7:J32" si="2">SUM(I7-E7)</f>
        <v>2290967.9561999999</v>
      </c>
      <c r="L7" s="179">
        <v>43318.8</v>
      </c>
      <c r="M7" s="179">
        <v>858755.9047999999</v>
      </c>
      <c r="N7" s="179">
        <v>902074.70479999995</v>
      </c>
      <c r="O7" s="42"/>
      <c r="P7" s="179">
        <v>3561.5160000000001</v>
      </c>
      <c r="Q7" s="179">
        <v>364296.36</v>
      </c>
      <c r="R7" s="179">
        <v>367857.87599999999</v>
      </c>
      <c r="S7" s="42"/>
      <c r="T7" s="832">
        <v>57378.633999999998</v>
      </c>
      <c r="U7" s="832">
        <v>365531.91300000006</v>
      </c>
      <c r="V7" s="832">
        <v>422910.54700000008</v>
      </c>
      <c r="W7" s="42"/>
      <c r="X7" s="179">
        <v>197.37</v>
      </c>
      <c r="Y7" s="179">
        <v>63297.805999999997</v>
      </c>
      <c r="Z7" s="179">
        <v>63495.175999999999</v>
      </c>
      <c r="AA7" s="42"/>
      <c r="AB7" s="179"/>
      <c r="AC7" s="179">
        <v>30875.06</v>
      </c>
      <c r="AD7" s="179">
        <v>30875.06</v>
      </c>
    </row>
    <row r="8" spans="1:30">
      <c r="A8" s="13" t="s">
        <v>7</v>
      </c>
      <c r="B8" s="13" t="s">
        <v>112</v>
      </c>
      <c r="C8" s="178"/>
      <c r="D8" s="829">
        <f t="shared" si="0"/>
        <v>140852.14620000002</v>
      </c>
      <c r="E8" s="829">
        <f t="shared" si="0"/>
        <v>3043767.9964000001</v>
      </c>
      <c r="F8" s="829">
        <f t="shared" si="0"/>
        <v>3184620.1425999994</v>
      </c>
      <c r="G8" s="833">
        <v>109325</v>
      </c>
      <c r="H8" s="831">
        <v>75</v>
      </c>
      <c r="I8" s="829">
        <f t="shared" si="1"/>
        <v>8199375</v>
      </c>
      <c r="J8" s="829">
        <f t="shared" si="2"/>
        <v>5155607.0035999995</v>
      </c>
      <c r="L8" s="179">
        <v>66572.731200000009</v>
      </c>
      <c r="M8" s="179">
        <v>2269917.9624000001</v>
      </c>
      <c r="N8" s="179">
        <v>2336490.6935999999</v>
      </c>
      <c r="O8" s="42"/>
      <c r="P8" s="179">
        <v>3572.4920000000002</v>
      </c>
      <c r="Q8" s="179">
        <v>113322.288</v>
      </c>
      <c r="R8" s="179">
        <v>116894.78</v>
      </c>
      <c r="S8" s="42"/>
      <c r="T8" s="832">
        <v>70706.922999999995</v>
      </c>
      <c r="U8" s="832">
        <v>533469.84</v>
      </c>
      <c r="V8" s="832">
        <v>604176.76300000004</v>
      </c>
      <c r="W8" s="42"/>
      <c r="X8" s="179"/>
      <c r="Y8" s="179">
        <v>1081.106</v>
      </c>
      <c r="Z8" s="179">
        <v>1081.106</v>
      </c>
      <c r="AA8" s="42"/>
      <c r="AB8" s="179"/>
      <c r="AC8" s="179">
        <v>125976.8</v>
      </c>
      <c r="AD8" s="179">
        <v>125976.8</v>
      </c>
    </row>
    <row r="9" spans="1:30">
      <c r="A9" s="13" t="s">
        <v>9</v>
      </c>
      <c r="B9" s="13" t="s">
        <v>113</v>
      </c>
      <c r="C9" s="178"/>
      <c r="D9" s="829">
        <f t="shared" si="0"/>
        <v>306306.3</v>
      </c>
      <c r="E9" s="829">
        <f t="shared" si="0"/>
        <v>6982913.3340000007</v>
      </c>
      <c r="F9" s="829">
        <f t="shared" si="0"/>
        <v>7289219.6340000005</v>
      </c>
      <c r="G9" s="833">
        <v>99023</v>
      </c>
      <c r="H9" s="831">
        <v>75</v>
      </c>
      <c r="I9" s="829">
        <f t="shared" si="1"/>
        <v>7426725</v>
      </c>
      <c r="J9" s="829">
        <f t="shared" si="2"/>
        <v>443811.66599999927</v>
      </c>
      <c r="L9" s="179">
        <v>106078.728</v>
      </c>
      <c r="M9" s="179">
        <v>5129445.8500000006</v>
      </c>
      <c r="N9" s="179">
        <v>5235524.5780000007</v>
      </c>
      <c r="O9" s="42"/>
      <c r="P9" s="179">
        <v>73395.146999999997</v>
      </c>
      <c r="Q9" s="179">
        <v>639823.43999999994</v>
      </c>
      <c r="R9" s="179">
        <v>713218.58699999994</v>
      </c>
      <c r="S9" s="42"/>
      <c r="T9" s="832">
        <v>126832.425</v>
      </c>
      <c r="U9" s="832">
        <v>662160.28899999987</v>
      </c>
      <c r="V9" s="832">
        <v>788992.71399999992</v>
      </c>
      <c r="W9" s="42"/>
      <c r="X9" s="179"/>
      <c r="Y9" s="179">
        <v>198964.87</v>
      </c>
      <c r="Z9" s="179">
        <v>198964.87</v>
      </c>
      <c r="AA9" s="42"/>
      <c r="AB9" s="179"/>
      <c r="AC9" s="179">
        <v>352518.88500000001</v>
      </c>
      <c r="AD9" s="179">
        <v>352518.88500000001</v>
      </c>
    </row>
    <row r="10" spans="1:30">
      <c r="A10" s="13" t="s">
        <v>11</v>
      </c>
      <c r="B10" s="13" t="s">
        <v>114</v>
      </c>
      <c r="C10" s="178"/>
      <c r="D10" s="829">
        <f t="shared" si="0"/>
        <v>187095.74120000002</v>
      </c>
      <c r="E10" s="829">
        <f t="shared" si="0"/>
        <v>2518177.5518</v>
      </c>
      <c r="F10" s="829">
        <f t="shared" si="0"/>
        <v>2705273.2930000001</v>
      </c>
      <c r="G10" s="833">
        <v>94288</v>
      </c>
      <c r="H10" s="831">
        <v>75</v>
      </c>
      <c r="I10" s="829">
        <f t="shared" si="1"/>
        <v>7071600</v>
      </c>
      <c r="J10" s="829">
        <f t="shared" si="2"/>
        <v>4553422.4482000005</v>
      </c>
      <c r="L10" s="179">
        <v>99089.863200000007</v>
      </c>
      <c r="M10" s="179">
        <v>1436143.65</v>
      </c>
      <c r="N10" s="179">
        <v>1535233.5131999999</v>
      </c>
      <c r="O10" s="42"/>
      <c r="P10" s="179">
        <v>0</v>
      </c>
      <c r="Q10" s="179">
        <v>328040.0208</v>
      </c>
      <c r="R10" s="179">
        <v>328040.0208</v>
      </c>
      <c r="S10" s="42"/>
      <c r="T10" s="832">
        <v>88005.878000000012</v>
      </c>
      <c r="U10" s="832">
        <v>722550.68099999998</v>
      </c>
      <c r="V10" s="832">
        <v>810556.55899999989</v>
      </c>
      <c r="W10" s="42"/>
      <c r="X10" s="179"/>
      <c r="Y10" s="179"/>
      <c r="Z10" s="179"/>
      <c r="AA10" s="42"/>
      <c r="AB10" s="179"/>
      <c r="AC10" s="179">
        <v>31443.200000000001</v>
      </c>
      <c r="AD10" s="179">
        <v>31443.200000000001</v>
      </c>
    </row>
    <row r="11" spans="1:30">
      <c r="A11" s="13" t="s">
        <v>13</v>
      </c>
      <c r="B11" s="13" t="s">
        <v>115</v>
      </c>
      <c r="C11" s="178"/>
      <c r="D11" s="829">
        <f t="shared" si="0"/>
        <v>166063.53580000001</v>
      </c>
      <c r="E11" s="829">
        <f t="shared" si="0"/>
        <v>2573089.0227999999</v>
      </c>
      <c r="F11" s="829">
        <f t="shared" si="0"/>
        <v>2739152.5586000001</v>
      </c>
      <c r="G11" s="833">
        <v>50874</v>
      </c>
      <c r="H11" s="831">
        <v>75</v>
      </c>
      <c r="I11" s="829">
        <f t="shared" si="1"/>
        <v>3815550</v>
      </c>
      <c r="J11" s="829">
        <f t="shared" si="2"/>
        <v>1242460.9772000001</v>
      </c>
      <c r="L11" s="179">
        <v>93229.288800000009</v>
      </c>
      <c r="M11" s="179">
        <v>1356875.1783999999</v>
      </c>
      <c r="N11" s="179">
        <v>1450104.4671999998</v>
      </c>
      <c r="O11" s="42"/>
      <c r="P11" s="179">
        <v>6579.9160000000002</v>
      </c>
      <c r="Q11" s="179">
        <v>497043.59039999999</v>
      </c>
      <c r="R11" s="179">
        <v>503623.50640000001</v>
      </c>
      <c r="S11" s="42"/>
      <c r="T11" s="832">
        <v>66254.331000000006</v>
      </c>
      <c r="U11" s="832">
        <v>557424.47399999993</v>
      </c>
      <c r="V11" s="832">
        <v>623678.80499999993</v>
      </c>
      <c r="W11" s="42"/>
      <c r="X11" s="179"/>
      <c r="Y11" s="179">
        <v>35794.99</v>
      </c>
      <c r="Z11" s="179">
        <v>35794.99</v>
      </c>
      <c r="AA11" s="42"/>
      <c r="AB11" s="179"/>
      <c r="AC11" s="179">
        <v>125950.79</v>
      </c>
      <c r="AD11" s="179">
        <v>125950.79</v>
      </c>
    </row>
    <row r="12" spans="1:30">
      <c r="A12" s="13" t="s">
        <v>15</v>
      </c>
      <c r="B12" s="13" t="s">
        <v>116</v>
      </c>
      <c r="C12" s="178"/>
      <c r="D12" s="829">
        <f t="shared" si="0"/>
        <v>130312.95600000001</v>
      </c>
      <c r="E12" s="829">
        <f t="shared" si="0"/>
        <v>2378725.8844000003</v>
      </c>
      <c r="F12" s="829">
        <f t="shared" si="0"/>
        <v>2509038.8404000006</v>
      </c>
      <c r="G12" s="833">
        <v>90843</v>
      </c>
      <c r="H12" s="831">
        <v>75</v>
      </c>
      <c r="I12" s="829">
        <f t="shared" si="1"/>
        <v>6813225</v>
      </c>
      <c r="J12" s="829">
        <f t="shared" si="2"/>
        <v>4434499.1155999992</v>
      </c>
      <c r="L12" s="179">
        <v>31245.96</v>
      </c>
      <c r="M12" s="179">
        <v>1269853.97</v>
      </c>
      <c r="N12" s="179">
        <v>1301099.93</v>
      </c>
      <c r="O12" s="42"/>
      <c r="P12" s="179">
        <v>3831.364</v>
      </c>
      <c r="Q12" s="179">
        <v>262167.22039999999</v>
      </c>
      <c r="R12" s="179">
        <v>265998.58439999999</v>
      </c>
      <c r="S12" s="42"/>
      <c r="T12" s="832">
        <v>95235.631999999998</v>
      </c>
      <c r="U12" s="832">
        <v>812606.326</v>
      </c>
      <c r="V12" s="832">
        <v>907841.9580000001</v>
      </c>
      <c r="W12" s="42"/>
      <c r="X12" s="179"/>
      <c r="Y12" s="179">
        <v>2809.018</v>
      </c>
      <c r="Z12" s="179">
        <v>2809.018</v>
      </c>
      <c r="AA12" s="42"/>
      <c r="AB12" s="179"/>
      <c r="AC12" s="179">
        <v>31289.35</v>
      </c>
      <c r="AD12" s="179">
        <v>31289.35</v>
      </c>
    </row>
    <row r="13" spans="1:30">
      <c r="A13" s="13" t="s">
        <v>19</v>
      </c>
      <c r="B13" s="13" t="s">
        <v>117</v>
      </c>
      <c r="C13" s="178"/>
      <c r="D13" s="829">
        <f t="shared" si="0"/>
        <v>108059.84</v>
      </c>
      <c r="E13" s="829">
        <f t="shared" si="0"/>
        <v>2433532.6150000002</v>
      </c>
      <c r="F13" s="829">
        <f t="shared" si="0"/>
        <v>2541592.4550000001</v>
      </c>
      <c r="G13" s="833">
        <v>56697</v>
      </c>
      <c r="H13" s="831">
        <v>75</v>
      </c>
      <c r="I13" s="829">
        <f t="shared" si="1"/>
        <v>4252275</v>
      </c>
      <c r="J13" s="829">
        <f t="shared" si="2"/>
        <v>1818742.3849999998</v>
      </c>
      <c r="L13" s="179">
        <v>37154.375999999997</v>
      </c>
      <c r="M13" s="179">
        <v>1833212.976</v>
      </c>
      <c r="N13" s="179">
        <v>1870367.352</v>
      </c>
      <c r="O13" s="42"/>
      <c r="P13" s="179">
        <v>0</v>
      </c>
      <c r="Q13" s="179">
        <v>37162.360999999997</v>
      </c>
      <c r="R13" s="179">
        <v>37162.360999999997</v>
      </c>
      <c r="S13" s="42"/>
      <c r="T13" s="832">
        <v>70905.464000000007</v>
      </c>
      <c r="U13" s="832">
        <v>562829.61800000002</v>
      </c>
      <c r="V13" s="832">
        <v>633735.08200000005</v>
      </c>
      <c r="W13" s="42"/>
      <c r="X13" s="179"/>
      <c r="Y13" s="179">
        <v>327.66000000000003</v>
      </c>
      <c r="Z13" s="179">
        <v>327.66000000000003</v>
      </c>
      <c r="AA13" s="42"/>
      <c r="AB13" s="179"/>
      <c r="AC13" s="179"/>
      <c r="AD13" s="179"/>
    </row>
    <row r="14" spans="1:30">
      <c r="A14" s="13" t="s">
        <v>21</v>
      </c>
      <c r="B14" s="13" t="s">
        <v>118</v>
      </c>
      <c r="C14" s="178"/>
      <c r="D14" s="829">
        <f t="shared" si="0"/>
        <v>179737.764</v>
      </c>
      <c r="E14" s="829">
        <f t="shared" si="0"/>
        <v>2048715.1973999999</v>
      </c>
      <c r="F14" s="829">
        <f t="shared" si="0"/>
        <v>2228452.9613999994</v>
      </c>
      <c r="G14" s="833">
        <v>46329</v>
      </c>
      <c r="H14" s="831">
        <v>75</v>
      </c>
      <c r="I14" s="829">
        <f t="shared" si="1"/>
        <v>3474675</v>
      </c>
      <c r="J14" s="829">
        <f t="shared" si="2"/>
        <v>1425959.8026000001</v>
      </c>
      <c r="L14" s="179">
        <v>67686.239999999991</v>
      </c>
      <c r="M14" s="179">
        <v>1559145.0103999998</v>
      </c>
      <c r="N14" s="179">
        <v>1626831.2503999998</v>
      </c>
      <c r="O14" s="42"/>
      <c r="P14" s="179">
        <v>0</v>
      </c>
      <c r="Q14" s="179">
        <v>9101.3760000000002</v>
      </c>
      <c r="R14" s="179">
        <v>9101.3760000000002</v>
      </c>
      <c r="S14" s="42"/>
      <c r="T14" s="832">
        <v>112051.524</v>
      </c>
      <c r="U14" s="832">
        <v>346719.46100000001</v>
      </c>
      <c r="V14" s="832">
        <v>458770.98499999993</v>
      </c>
      <c r="W14" s="42"/>
      <c r="X14" s="179"/>
      <c r="Y14" s="179">
        <v>495.36</v>
      </c>
      <c r="Z14" s="179">
        <v>495.36</v>
      </c>
      <c r="AA14" s="42"/>
      <c r="AB14" s="179"/>
      <c r="AC14" s="179">
        <v>133253.99</v>
      </c>
      <c r="AD14" s="179">
        <v>133253.99</v>
      </c>
    </row>
    <row r="15" spans="1:30">
      <c r="A15" s="13" t="s">
        <v>23</v>
      </c>
      <c r="B15" s="13" t="s">
        <v>119</v>
      </c>
      <c r="C15" s="178"/>
      <c r="D15" s="829">
        <f t="shared" si="0"/>
        <v>844819.01699999999</v>
      </c>
      <c r="E15" s="829">
        <f t="shared" si="0"/>
        <v>2364872.1547999997</v>
      </c>
      <c r="F15" s="829">
        <f t="shared" si="0"/>
        <v>3209691.1717999997</v>
      </c>
      <c r="G15" s="833">
        <v>64659</v>
      </c>
      <c r="H15" s="831">
        <v>75</v>
      </c>
      <c r="I15" s="829">
        <f t="shared" si="1"/>
        <v>4849425</v>
      </c>
      <c r="J15" s="829">
        <f t="shared" si="2"/>
        <v>2484552.8452000003</v>
      </c>
      <c r="L15" s="179">
        <v>159771.52799999999</v>
      </c>
      <c r="M15" s="179">
        <v>1333372.7127999999</v>
      </c>
      <c r="N15" s="179">
        <v>1493144.2407999998</v>
      </c>
      <c r="O15" s="42"/>
      <c r="P15" s="179">
        <v>416274.50199999998</v>
      </c>
      <c r="Q15" s="179">
        <v>83686.251000000004</v>
      </c>
      <c r="R15" s="179">
        <v>499960.75299999997</v>
      </c>
      <c r="S15" s="42"/>
      <c r="T15" s="832">
        <v>268772.98700000002</v>
      </c>
      <c r="U15" s="832">
        <v>878323.13500000001</v>
      </c>
      <c r="V15" s="832">
        <v>1147096.122</v>
      </c>
      <c r="W15" s="42"/>
      <c r="X15" s="179"/>
      <c r="Y15" s="179">
        <v>7266.6559999999999</v>
      </c>
      <c r="Z15" s="179">
        <v>7266.6559999999999</v>
      </c>
      <c r="AA15" s="42"/>
      <c r="AB15" s="179"/>
      <c r="AC15" s="179">
        <v>62223.4</v>
      </c>
      <c r="AD15" s="179">
        <v>62223.4</v>
      </c>
    </row>
    <row r="16" spans="1:30">
      <c r="A16" s="13" t="s">
        <v>25</v>
      </c>
      <c r="B16" s="13" t="s">
        <v>120</v>
      </c>
      <c r="C16" s="178"/>
      <c r="D16" s="829">
        <f t="shared" si="0"/>
        <v>239366.85879999999</v>
      </c>
      <c r="E16" s="829">
        <f t="shared" si="0"/>
        <v>2570349.9594000001</v>
      </c>
      <c r="F16" s="829">
        <f t="shared" si="0"/>
        <v>2809716.8181999996</v>
      </c>
      <c r="G16" s="833">
        <v>110818</v>
      </c>
      <c r="H16" s="831">
        <v>75</v>
      </c>
      <c r="I16" s="829">
        <f t="shared" si="1"/>
        <v>8311350</v>
      </c>
      <c r="J16" s="829">
        <f t="shared" si="2"/>
        <v>5741000.0405999999</v>
      </c>
      <c r="L16" s="179">
        <v>133249.8768</v>
      </c>
      <c r="M16" s="179">
        <v>1605221.52</v>
      </c>
      <c r="N16" s="179">
        <v>1738471.3968000002</v>
      </c>
      <c r="O16" s="42"/>
      <c r="P16" s="179">
        <v>0</v>
      </c>
      <c r="Q16" s="179">
        <v>33370.077400000002</v>
      </c>
      <c r="R16" s="179">
        <v>33370.077400000002</v>
      </c>
      <c r="S16" s="42"/>
      <c r="T16" s="832">
        <v>106116.982</v>
      </c>
      <c r="U16" s="832">
        <v>747247.6939999999</v>
      </c>
      <c r="V16" s="832">
        <v>853364.67599999986</v>
      </c>
      <c r="W16" s="42"/>
      <c r="X16" s="179"/>
      <c r="Y16" s="179">
        <v>524.428</v>
      </c>
      <c r="Z16" s="179">
        <v>524.428</v>
      </c>
      <c r="AA16" s="42"/>
      <c r="AB16" s="179"/>
      <c r="AC16" s="179">
        <v>183986.24</v>
      </c>
      <c r="AD16" s="179">
        <v>183986.24</v>
      </c>
    </row>
    <row r="17" spans="1:30">
      <c r="A17" s="13" t="s">
        <v>27</v>
      </c>
      <c r="B17" s="13" t="s">
        <v>121</v>
      </c>
      <c r="C17" s="178"/>
      <c r="D17" s="829">
        <f t="shared" si="0"/>
        <v>134238.54479999997</v>
      </c>
      <c r="E17" s="829">
        <f t="shared" si="0"/>
        <v>1425093.0936000003</v>
      </c>
      <c r="F17" s="829">
        <f t="shared" si="0"/>
        <v>1559331.6384000001</v>
      </c>
      <c r="G17" s="833">
        <v>55397</v>
      </c>
      <c r="H17" s="831">
        <v>75</v>
      </c>
      <c r="I17" s="829">
        <f t="shared" si="1"/>
        <v>4154775</v>
      </c>
      <c r="J17" s="829">
        <f t="shared" si="2"/>
        <v>2729681.9063999997</v>
      </c>
      <c r="L17" s="179">
        <v>55972.480799999998</v>
      </c>
      <c r="M17" s="179">
        <v>859184.31600000011</v>
      </c>
      <c r="N17" s="179">
        <v>915156.79679999989</v>
      </c>
      <c r="O17" s="42"/>
      <c r="P17" s="179">
        <v>26668.25</v>
      </c>
      <c r="Q17" s="179">
        <v>86341.785600000003</v>
      </c>
      <c r="R17" s="179">
        <v>113010.0356</v>
      </c>
      <c r="S17" s="42"/>
      <c r="T17" s="832">
        <v>51597.813999999998</v>
      </c>
      <c r="U17" s="832">
        <v>344326.70199999999</v>
      </c>
      <c r="V17" s="832">
        <v>395924.51599999995</v>
      </c>
      <c r="W17" s="42"/>
      <c r="X17" s="179"/>
      <c r="Y17" s="179">
        <v>96.75</v>
      </c>
      <c r="Z17" s="179">
        <v>96.75</v>
      </c>
      <c r="AA17" s="42"/>
      <c r="AB17" s="179"/>
      <c r="AC17" s="179">
        <v>135143.54</v>
      </c>
      <c r="AD17" s="179">
        <v>135143.54</v>
      </c>
    </row>
    <row r="18" spans="1:30">
      <c r="A18" s="13" t="s">
        <v>29</v>
      </c>
      <c r="B18" s="13" t="s">
        <v>122</v>
      </c>
      <c r="C18" s="178"/>
      <c r="D18" s="829">
        <f t="shared" si="0"/>
        <v>146749.23300000001</v>
      </c>
      <c r="E18" s="829">
        <f t="shared" si="0"/>
        <v>3115634.9126000004</v>
      </c>
      <c r="F18" s="829">
        <f t="shared" si="0"/>
        <v>3262384.1456000004</v>
      </c>
      <c r="G18" s="833">
        <v>60438</v>
      </c>
      <c r="H18" s="831">
        <v>75</v>
      </c>
      <c r="I18" s="829">
        <f t="shared" si="1"/>
        <v>4532850</v>
      </c>
      <c r="J18" s="829">
        <f t="shared" si="2"/>
        <v>1417215.0873999996</v>
      </c>
      <c r="L18" s="179">
        <v>50442.336000000003</v>
      </c>
      <c r="M18" s="179">
        <v>2315177.7275999999</v>
      </c>
      <c r="N18" s="179">
        <v>2365620.0636</v>
      </c>
      <c r="O18" s="42"/>
      <c r="P18" s="179">
        <v>18805.738000000001</v>
      </c>
      <c r="Q18" s="179">
        <v>313611.07199999999</v>
      </c>
      <c r="R18" s="179">
        <v>332416.81</v>
      </c>
      <c r="S18" s="42"/>
      <c r="T18" s="832">
        <v>77501.159</v>
      </c>
      <c r="U18" s="832">
        <v>447514.73299999995</v>
      </c>
      <c r="V18" s="832">
        <v>525015.89199999999</v>
      </c>
      <c r="W18" s="42"/>
      <c r="X18" s="179"/>
      <c r="Y18" s="179">
        <v>7837.18</v>
      </c>
      <c r="Z18" s="179">
        <v>7837.18</v>
      </c>
      <c r="AA18" s="42"/>
      <c r="AB18" s="179"/>
      <c r="AC18" s="179">
        <v>31494.2</v>
      </c>
      <c r="AD18" s="179">
        <v>31494.2</v>
      </c>
    </row>
    <row r="19" spans="1:30">
      <c r="A19" s="13" t="s">
        <v>31</v>
      </c>
      <c r="B19" s="13" t="s">
        <v>123</v>
      </c>
      <c r="C19" s="178"/>
      <c r="D19" s="829">
        <f t="shared" si="0"/>
        <v>265584.17819999997</v>
      </c>
      <c r="E19" s="829">
        <f t="shared" si="0"/>
        <v>3514031.6161999996</v>
      </c>
      <c r="F19" s="829">
        <f t="shared" si="0"/>
        <v>3779615.7943999995</v>
      </c>
      <c r="G19" s="833">
        <v>63863</v>
      </c>
      <c r="H19" s="831">
        <v>75</v>
      </c>
      <c r="I19" s="829">
        <f t="shared" si="1"/>
        <v>4789725</v>
      </c>
      <c r="J19" s="829">
        <f t="shared" si="2"/>
        <v>1275693.3838000004</v>
      </c>
      <c r="L19" s="179">
        <v>90492.607199999999</v>
      </c>
      <c r="M19" s="179">
        <v>2771354.2391999997</v>
      </c>
      <c r="N19" s="179">
        <v>2861846.8463999997</v>
      </c>
      <c r="O19" s="42"/>
      <c r="P19" s="179">
        <v>46357.038</v>
      </c>
      <c r="Q19" s="179">
        <v>88931.73599999999</v>
      </c>
      <c r="R19" s="179">
        <v>135288.774</v>
      </c>
      <c r="S19" s="42"/>
      <c r="T19" s="832">
        <v>128734.53299999998</v>
      </c>
      <c r="U19" s="832">
        <v>592688.13099999994</v>
      </c>
      <c r="V19" s="832">
        <v>721422.66399999999</v>
      </c>
      <c r="W19" s="42"/>
      <c r="X19" s="179"/>
      <c r="Y19" s="179">
        <v>13879.11</v>
      </c>
      <c r="Z19" s="179">
        <v>13879.11</v>
      </c>
      <c r="AA19" s="42"/>
      <c r="AB19" s="179"/>
      <c r="AC19" s="179">
        <v>47178.400000000001</v>
      </c>
      <c r="AD19" s="179">
        <v>47178.400000000001</v>
      </c>
    </row>
    <row r="20" spans="1:30">
      <c r="A20" s="13" t="s">
        <v>33</v>
      </c>
      <c r="B20" s="13" t="s">
        <v>124</v>
      </c>
      <c r="C20" s="178"/>
      <c r="D20" s="829">
        <f t="shared" si="0"/>
        <v>110057.913</v>
      </c>
      <c r="E20" s="829">
        <f t="shared" si="0"/>
        <v>2064633.0601999999</v>
      </c>
      <c r="F20" s="829">
        <f t="shared" si="0"/>
        <v>2174690.9731999999</v>
      </c>
      <c r="G20" s="833">
        <v>59028</v>
      </c>
      <c r="H20" s="831">
        <v>75</v>
      </c>
      <c r="I20" s="829">
        <f t="shared" si="1"/>
        <v>4427100</v>
      </c>
      <c r="J20" s="829">
        <f t="shared" si="2"/>
        <v>2362466.9397999998</v>
      </c>
      <c r="L20" s="179">
        <v>13807.8</v>
      </c>
      <c r="M20" s="179">
        <v>1187398.2707999998</v>
      </c>
      <c r="N20" s="179">
        <v>1201206.0707999999</v>
      </c>
      <c r="O20" s="42"/>
      <c r="P20" s="179">
        <v>14339.262000000001</v>
      </c>
      <c r="Q20" s="179">
        <v>56697.634400000003</v>
      </c>
      <c r="R20" s="179">
        <v>71036.896399999998</v>
      </c>
      <c r="S20" s="42"/>
      <c r="T20" s="832">
        <v>81910.85100000001</v>
      </c>
      <c r="U20" s="832">
        <v>665471.93500000006</v>
      </c>
      <c r="V20" s="832">
        <v>747382.78600000008</v>
      </c>
      <c r="W20" s="42"/>
      <c r="X20" s="179"/>
      <c r="Y20" s="179">
        <v>5933.57</v>
      </c>
      <c r="Z20" s="179">
        <v>5933.57</v>
      </c>
      <c r="AA20" s="42"/>
      <c r="AB20" s="179"/>
      <c r="AC20" s="179">
        <v>149131.65</v>
      </c>
      <c r="AD20" s="179">
        <v>149131.65</v>
      </c>
    </row>
    <row r="21" spans="1:30">
      <c r="A21" s="13" t="s">
        <v>35</v>
      </c>
      <c r="B21" s="13" t="s">
        <v>125</v>
      </c>
      <c r="C21" s="178"/>
      <c r="D21" s="829">
        <f t="shared" si="0"/>
        <v>827434.38319999992</v>
      </c>
      <c r="E21" s="829">
        <f t="shared" si="0"/>
        <v>4247536.5743999993</v>
      </c>
      <c r="F21" s="829">
        <f t="shared" si="0"/>
        <v>5074970.9576000003</v>
      </c>
      <c r="G21" s="833">
        <v>134598</v>
      </c>
      <c r="H21" s="834">
        <v>75</v>
      </c>
      <c r="I21" s="829">
        <f t="shared" si="1"/>
        <v>10094850</v>
      </c>
      <c r="J21" s="829">
        <f t="shared" si="2"/>
        <v>5847313.4256000007</v>
      </c>
      <c r="L21" s="179">
        <v>140871.0852</v>
      </c>
      <c r="M21" s="179">
        <v>2232833.9179999996</v>
      </c>
      <c r="N21" s="179">
        <v>2373705.0031999997</v>
      </c>
      <c r="O21" s="42"/>
      <c r="P21" s="179">
        <v>230577.63399999999</v>
      </c>
      <c r="Q21" s="179">
        <v>265171.40740000003</v>
      </c>
      <c r="R21" s="179">
        <v>495749.04139999999</v>
      </c>
      <c r="S21" s="42"/>
      <c r="T21" s="832">
        <v>455985.66399999993</v>
      </c>
      <c r="U21" s="832">
        <v>1656793.605</v>
      </c>
      <c r="V21" s="832">
        <v>2112779.2689999999</v>
      </c>
      <c r="W21" s="42"/>
      <c r="X21" s="179"/>
      <c r="Y21" s="179">
        <v>80096.444000000003</v>
      </c>
      <c r="Z21" s="179">
        <v>80096.444000000003</v>
      </c>
      <c r="AA21" s="42"/>
      <c r="AB21" s="179"/>
      <c r="AC21" s="179">
        <v>12641.2</v>
      </c>
      <c r="AD21" s="179">
        <v>12641.2</v>
      </c>
    </row>
    <row r="22" spans="1:30">
      <c r="A22" s="13" t="s">
        <v>37</v>
      </c>
      <c r="B22" s="13" t="s">
        <v>126</v>
      </c>
      <c r="C22" s="178"/>
      <c r="D22" s="829">
        <f t="shared" si="0"/>
        <v>183369.8964</v>
      </c>
      <c r="E22" s="829">
        <f t="shared" si="0"/>
        <v>1653448.2274</v>
      </c>
      <c r="F22" s="829">
        <f t="shared" si="0"/>
        <v>1836818.1237999999</v>
      </c>
      <c r="G22" s="833">
        <v>78160</v>
      </c>
      <c r="H22" s="831">
        <v>75</v>
      </c>
      <c r="I22" s="829">
        <f t="shared" si="1"/>
        <v>5862000</v>
      </c>
      <c r="J22" s="829">
        <f t="shared" si="2"/>
        <v>4208551.7725999998</v>
      </c>
      <c r="L22" s="179">
        <v>112696.67039999999</v>
      </c>
      <c r="M22" s="179">
        <v>948341.9776000001</v>
      </c>
      <c r="N22" s="179">
        <v>1061038.648</v>
      </c>
      <c r="O22" s="42"/>
      <c r="P22" s="179">
        <v>9777.4599999999991</v>
      </c>
      <c r="Q22" s="179">
        <v>178157.06880000001</v>
      </c>
      <c r="R22" s="179">
        <v>187934.5288</v>
      </c>
      <c r="S22" s="42"/>
      <c r="T22" s="832">
        <v>60895.766000000003</v>
      </c>
      <c r="U22" s="832">
        <v>526645.17099999997</v>
      </c>
      <c r="V22" s="832">
        <v>587540.93699999992</v>
      </c>
      <c r="W22" s="42"/>
      <c r="X22" s="179"/>
      <c r="Y22" s="179">
        <v>304.01</v>
      </c>
      <c r="Z22" s="179">
        <v>304.01</v>
      </c>
      <c r="AA22" s="42"/>
      <c r="AB22" s="179"/>
      <c r="AC22" s="179"/>
      <c r="AD22" s="179"/>
    </row>
    <row r="23" spans="1:30">
      <c r="A23" s="13" t="s">
        <v>39</v>
      </c>
      <c r="B23" s="13" t="s">
        <v>127</v>
      </c>
      <c r="C23" s="178"/>
      <c r="D23" s="829">
        <f t="shared" si="0"/>
        <v>272835.43180000002</v>
      </c>
      <c r="E23" s="829">
        <f t="shared" si="0"/>
        <v>2831129.7598000001</v>
      </c>
      <c r="F23" s="829">
        <f t="shared" si="0"/>
        <v>3103965.1916</v>
      </c>
      <c r="G23" s="833">
        <v>89580</v>
      </c>
      <c r="H23" s="831">
        <v>75</v>
      </c>
      <c r="I23" s="829">
        <f t="shared" si="1"/>
        <v>6718500</v>
      </c>
      <c r="J23" s="829">
        <f t="shared" si="2"/>
        <v>3887370.2401999999</v>
      </c>
      <c r="L23" s="179">
        <v>143536.7928</v>
      </c>
      <c r="M23" s="179">
        <v>1968399.452</v>
      </c>
      <c r="N23" s="179">
        <v>2111936.2448</v>
      </c>
      <c r="O23" s="42"/>
      <c r="P23" s="179">
        <v>34847.156000000003</v>
      </c>
      <c r="Q23" s="179">
        <v>287560.63380000001</v>
      </c>
      <c r="R23" s="179">
        <v>322407.78980000003</v>
      </c>
      <c r="S23" s="42"/>
      <c r="T23" s="832">
        <v>94451.482999999993</v>
      </c>
      <c r="U23" s="832">
        <v>525181.51399999997</v>
      </c>
      <c r="V23" s="832">
        <v>619632.99699999997</v>
      </c>
      <c r="W23" s="42"/>
      <c r="X23" s="179"/>
      <c r="Y23" s="179"/>
      <c r="Z23" s="179"/>
      <c r="AA23" s="42"/>
      <c r="AB23" s="179"/>
      <c r="AC23" s="179">
        <v>49988.160000000003</v>
      </c>
      <c r="AD23" s="179">
        <v>49988.160000000003</v>
      </c>
    </row>
    <row r="24" spans="1:30">
      <c r="A24" s="13" t="s">
        <v>41</v>
      </c>
      <c r="B24" s="13" t="s">
        <v>128</v>
      </c>
      <c r="C24" s="178"/>
      <c r="D24" s="829">
        <f t="shared" si="0"/>
        <v>135463.826</v>
      </c>
      <c r="E24" s="829">
        <f t="shared" si="0"/>
        <v>1349556.7180000001</v>
      </c>
      <c r="F24" s="829">
        <f t="shared" si="0"/>
        <v>1485020.544</v>
      </c>
      <c r="G24" s="833">
        <v>50357</v>
      </c>
      <c r="H24" s="831">
        <v>75</v>
      </c>
      <c r="I24" s="829">
        <f t="shared" si="1"/>
        <v>3776775</v>
      </c>
      <c r="J24" s="829">
        <f t="shared" si="2"/>
        <v>2427218.2819999997</v>
      </c>
      <c r="L24" s="179">
        <v>21976.92</v>
      </c>
      <c r="M24" s="179">
        <v>747364.03600000008</v>
      </c>
      <c r="N24" s="179">
        <v>769340.95600000012</v>
      </c>
      <c r="O24" s="42"/>
      <c r="P24" s="179">
        <v>24710.112000000001</v>
      </c>
      <c r="Q24" s="179">
        <v>51030.04</v>
      </c>
      <c r="R24" s="179">
        <v>75740.152000000002</v>
      </c>
      <c r="S24" s="42"/>
      <c r="T24" s="832">
        <v>88776.793999999994</v>
      </c>
      <c r="U24" s="832">
        <v>537164.16399999999</v>
      </c>
      <c r="V24" s="832">
        <v>625940.9580000001</v>
      </c>
      <c r="W24" s="42"/>
      <c r="X24" s="179"/>
      <c r="Y24" s="179">
        <v>13998.477999999999</v>
      </c>
      <c r="Z24" s="179">
        <v>13998.477999999999</v>
      </c>
      <c r="AA24" s="42"/>
      <c r="AB24" s="179"/>
      <c r="AC24" s="179"/>
      <c r="AD24" s="179"/>
    </row>
    <row r="25" spans="1:30">
      <c r="A25" s="13" t="s">
        <v>43</v>
      </c>
      <c r="B25" s="13" t="s">
        <v>129</v>
      </c>
      <c r="C25" s="178"/>
      <c r="D25" s="829">
        <f t="shared" si="0"/>
        <v>65166.659</v>
      </c>
      <c r="E25" s="829">
        <f t="shared" si="0"/>
        <v>2604285.5451999996</v>
      </c>
      <c r="F25" s="829">
        <f t="shared" si="0"/>
        <v>2669452.2042</v>
      </c>
      <c r="G25" s="833">
        <v>44290</v>
      </c>
      <c r="H25" s="831">
        <v>75</v>
      </c>
      <c r="I25" s="829">
        <f t="shared" si="1"/>
        <v>3321750</v>
      </c>
      <c r="J25" s="829">
        <f t="shared" si="2"/>
        <v>717464.45480000041</v>
      </c>
      <c r="L25" s="179">
        <v>21578.712</v>
      </c>
      <c r="M25" s="179">
        <v>1618700.892</v>
      </c>
      <c r="N25" s="179">
        <v>1640279.6040000001</v>
      </c>
      <c r="O25" s="42"/>
      <c r="P25" s="179">
        <v>1306.3399999999999</v>
      </c>
      <c r="Q25" s="179">
        <v>396389.10719999997</v>
      </c>
      <c r="R25" s="179">
        <v>397695.4472</v>
      </c>
      <c r="S25" s="42"/>
      <c r="T25" s="832">
        <v>42281.607000000004</v>
      </c>
      <c r="U25" s="832">
        <v>358207.14399999997</v>
      </c>
      <c r="V25" s="832">
        <v>400488.75099999999</v>
      </c>
      <c r="W25" s="42"/>
      <c r="X25" s="179"/>
      <c r="Y25" s="179">
        <v>50165.692000000003</v>
      </c>
      <c r="Z25" s="179">
        <v>50165.692000000003</v>
      </c>
      <c r="AA25" s="42"/>
      <c r="AB25" s="179"/>
      <c r="AC25" s="179">
        <v>180822.71</v>
      </c>
      <c r="AD25" s="179">
        <v>180822.71</v>
      </c>
    </row>
    <row r="26" spans="1:30">
      <c r="A26" s="13" t="s">
        <v>17</v>
      </c>
      <c r="B26" s="13" t="s">
        <v>130</v>
      </c>
      <c r="C26" s="178"/>
      <c r="D26" s="829">
        <f t="shared" si="0"/>
        <v>67276.965400000001</v>
      </c>
      <c r="E26" s="829">
        <f t="shared" si="0"/>
        <v>864574.24479999999</v>
      </c>
      <c r="F26" s="829">
        <f t="shared" si="0"/>
        <v>931851.21020000009</v>
      </c>
      <c r="G26" s="833">
        <v>22083</v>
      </c>
      <c r="H26" s="831">
        <v>75</v>
      </c>
      <c r="I26" s="829">
        <f t="shared" si="1"/>
        <v>1656225</v>
      </c>
      <c r="J26" s="829">
        <f t="shared" si="2"/>
        <v>791650.75520000001</v>
      </c>
      <c r="L26" s="179">
        <v>18408.902399999999</v>
      </c>
      <c r="M26" s="179">
        <v>448810.55440000002</v>
      </c>
      <c r="N26" s="179">
        <v>467219.45680000004</v>
      </c>
      <c r="O26" s="42"/>
      <c r="P26" s="179">
        <v>2037.9839999999999</v>
      </c>
      <c r="Q26" s="179">
        <v>203146.59839999999</v>
      </c>
      <c r="R26" s="179">
        <v>205184.58240000001</v>
      </c>
      <c r="S26" s="42"/>
      <c r="T26" s="832">
        <v>46830.078999999998</v>
      </c>
      <c r="U26" s="832">
        <v>212617.092</v>
      </c>
      <c r="V26" s="832">
        <v>259447.17100000003</v>
      </c>
      <c r="W26" s="42"/>
      <c r="X26" s="179"/>
      <c r="Y26" s="179"/>
      <c r="Z26" s="179"/>
      <c r="AA26" s="42"/>
      <c r="AB26" s="179"/>
      <c r="AC26" s="179"/>
      <c r="AD26" s="179"/>
    </row>
    <row r="27" spans="1:30">
      <c r="A27" s="13" t="s">
        <v>252</v>
      </c>
      <c r="B27" s="13" t="s">
        <v>45</v>
      </c>
      <c r="C27" s="178"/>
      <c r="D27" s="829">
        <f t="shared" si="0"/>
        <v>51726.399599999997</v>
      </c>
      <c r="E27" s="829">
        <f t="shared" si="0"/>
        <v>1744796.4222000001</v>
      </c>
      <c r="F27" s="829">
        <f t="shared" si="0"/>
        <v>1796522.8217999998</v>
      </c>
      <c r="G27" s="833">
        <v>38789</v>
      </c>
      <c r="H27" s="831">
        <v>75</v>
      </c>
      <c r="I27" s="829">
        <f t="shared" si="1"/>
        <v>2909175</v>
      </c>
      <c r="J27" s="829">
        <f t="shared" si="2"/>
        <v>1164378.5777999999</v>
      </c>
      <c r="L27" s="179">
        <v>22249.533599999999</v>
      </c>
      <c r="M27" s="179">
        <v>864656.65720000013</v>
      </c>
      <c r="N27" s="179">
        <v>886906.1908000001</v>
      </c>
      <c r="O27" s="42"/>
      <c r="P27" s="179">
        <v>0</v>
      </c>
      <c r="Q27" s="179">
        <v>321108.81699999998</v>
      </c>
      <c r="R27" s="179">
        <v>321108.81699999998</v>
      </c>
      <c r="S27" s="42"/>
      <c r="T27" s="832">
        <v>29476.865999999998</v>
      </c>
      <c r="U27" s="832">
        <v>527601.51800000004</v>
      </c>
      <c r="V27" s="832">
        <v>557078.38399999996</v>
      </c>
      <c r="W27" s="42"/>
      <c r="X27" s="179"/>
      <c r="Y27" s="179">
        <v>65.790000000000006</v>
      </c>
      <c r="Z27" s="179">
        <v>65.790000000000006</v>
      </c>
      <c r="AA27" s="42"/>
      <c r="AB27" s="179"/>
      <c r="AC27" s="179">
        <v>31363.64</v>
      </c>
      <c r="AD27" s="179">
        <v>31363.64</v>
      </c>
    </row>
    <row r="28" spans="1:30">
      <c r="A28" s="13" t="s">
        <v>253</v>
      </c>
      <c r="B28" s="13" t="s">
        <v>46</v>
      </c>
      <c r="C28" s="178"/>
      <c r="D28" s="829">
        <f t="shared" si="0"/>
        <v>192054.66340000002</v>
      </c>
      <c r="E28" s="829">
        <f t="shared" si="0"/>
        <v>4154447.4914000006</v>
      </c>
      <c r="F28" s="829">
        <f t="shared" si="0"/>
        <v>4346502.1548000006</v>
      </c>
      <c r="G28" s="833">
        <v>51999</v>
      </c>
      <c r="H28" s="831">
        <v>75</v>
      </c>
      <c r="I28" s="829">
        <f t="shared" si="1"/>
        <v>3899925</v>
      </c>
      <c r="J28" s="829">
        <f t="shared" si="2"/>
        <v>-254522.49140000064</v>
      </c>
      <c r="L28" s="179">
        <v>97594.070400000011</v>
      </c>
      <c r="M28" s="179">
        <v>3030432.4024</v>
      </c>
      <c r="N28" s="179">
        <v>3128026.4728000001</v>
      </c>
      <c r="O28" s="42"/>
      <c r="P28" s="179">
        <v>27187.248</v>
      </c>
      <c r="Q28" s="179">
        <v>514161.50400000002</v>
      </c>
      <c r="R28" s="179">
        <v>541348.75199999998</v>
      </c>
      <c r="S28" s="42"/>
      <c r="T28" s="832">
        <v>67273.345000000001</v>
      </c>
      <c r="U28" s="832">
        <v>571371.88500000001</v>
      </c>
      <c r="V28" s="832">
        <v>638645.23</v>
      </c>
      <c r="W28" s="42"/>
      <c r="X28" s="179"/>
      <c r="Y28" s="179">
        <v>6987.5</v>
      </c>
      <c r="Z28" s="179">
        <v>6987.5</v>
      </c>
      <c r="AA28" s="42"/>
      <c r="AB28" s="179"/>
      <c r="AC28" s="179">
        <v>31494.2</v>
      </c>
      <c r="AD28" s="179">
        <v>31494.2</v>
      </c>
    </row>
    <row r="29" spans="1:30">
      <c r="A29" s="13" t="s">
        <v>254</v>
      </c>
      <c r="B29" s="13" t="s">
        <v>47</v>
      </c>
      <c r="C29" s="178"/>
      <c r="D29" s="829">
        <f t="shared" si="0"/>
        <v>1246098.9368</v>
      </c>
      <c r="E29" s="829">
        <f t="shared" si="0"/>
        <v>6422836.4232000001</v>
      </c>
      <c r="F29" s="829">
        <f t="shared" si="0"/>
        <v>7668935.3600000003</v>
      </c>
      <c r="G29" s="833">
        <v>154907</v>
      </c>
      <c r="H29" s="831">
        <v>75</v>
      </c>
      <c r="I29" s="829">
        <f t="shared" si="1"/>
        <v>11618025</v>
      </c>
      <c r="J29" s="829">
        <f t="shared" si="2"/>
        <v>5195188.5767999999</v>
      </c>
      <c r="L29" s="179">
        <v>224732.94</v>
      </c>
      <c r="M29" s="179">
        <v>2405189.7379999999</v>
      </c>
      <c r="N29" s="179">
        <v>2629922.6779999998</v>
      </c>
      <c r="O29" s="42"/>
      <c r="P29" s="179">
        <v>503940.27679999999</v>
      </c>
      <c r="Q29" s="179">
        <v>800792.19819999998</v>
      </c>
      <c r="R29" s="179">
        <v>1304732.4750000001</v>
      </c>
      <c r="S29" s="42"/>
      <c r="T29" s="832">
        <v>517425.72000000003</v>
      </c>
      <c r="U29" s="832">
        <v>3094548.3829999994</v>
      </c>
      <c r="V29" s="832">
        <v>3611974.1030000001</v>
      </c>
      <c r="W29" s="42"/>
      <c r="X29" s="179"/>
      <c r="Y29" s="179">
        <v>101691.90399999999</v>
      </c>
      <c r="Z29" s="179">
        <v>101691.90399999999</v>
      </c>
      <c r="AA29" s="42"/>
      <c r="AB29" s="179"/>
      <c r="AC29" s="179">
        <v>20614.2</v>
      </c>
      <c r="AD29" s="179">
        <v>20614.2</v>
      </c>
    </row>
    <row r="30" spans="1:30">
      <c r="A30" s="13" t="s">
        <v>255</v>
      </c>
      <c r="B30" s="13" t="s">
        <v>48</v>
      </c>
      <c r="C30" s="178"/>
      <c r="D30" s="829">
        <f t="shared" si="0"/>
        <v>114356.05279999999</v>
      </c>
      <c r="E30" s="829">
        <f t="shared" si="0"/>
        <v>2603696.8873999999</v>
      </c>
      <c r="F30" s="829">
        <f t="shared" si="0"/>
        <v>2718052.9402000001</v>
      </c>
      <c r="G30" s="833">
        <v>40080</v>
      </c>
      <c r="H30" s="831">
        <v>75</v>
      </c>
      <c r="I30" s="829">
        <f t="shared" si="1"/>
        <v>3006000</v>
      </c>
      <c r="J30" s="829">
        <f t="shared" si="2"/>
        <v>402303.11260000011</v>
      </c>
      <c r="L30" s="179">
        <v>60164.596799999999</v>
      </c>
      <c r="M30" s="179">
        <v>1330236.5399999998</v>
      </c>
      <c r="N30" s="179">
        <v>1390401.1367999997</v>
      </c>
      <c r="O30" s="42"/>
      <c r="P30" s="179">
        <v>4198.1239999999998</v>
      </c>
      <c r="Q30" s="179">
        <v>128629.0224</v>
      </c>
      <c r="R30" s="179">
        <v>132827.1464</v>
      </c>
      <c r="S30" s="42"/>
      <c r="T30" s="832">
        <v>49993.331999999995</v>
      </c>
      <c r="U30" s="832">
        <v>404386.89</v>
      </c>
      <c r="V30" s="832">
        <v>454380.22200000001</v>
      </c>
      <c r="W30" s="42"/>
      <c r="X30" s="179"/>
      <c r="Y30" s="179"/>
      <c r="Z30" s="179"/>
      <c r="AA30" s="42"/>
      <c r="AB30" s="179"/>
      <c r="AC30" s="179">
        <v>740444.43500000006</v>
      </c>
      <c r="AD30" s="179">
        <v>740444.43500000006</v>
      </c>
    </row>
    <row r="31" spans="1:30" ht="15.75" thickBot="1">
      <c r="A31" s="13" t="s">
        <v>256</v>
      </c>
      <c r="B31" s="13" t="s">
        <v>131</v>
      </c>
      <c r="C31" s="178"/>
      <c r="D31" s="835">
        <f t="shared" si="0"/>
        <v>275061.40840000001</v>
      </c>
      <c r="E31" s="835">
        <f t="shared" si="0"/>
        <v>3191269.2610000004</v>
      </c>
      <c r="F31" s="835">
        <f t="shared" si="0"/>
        <v>3466330.6694</v>
      </c>
      <c r="G31" s="833"/>
      <c r="H31" s="831"/>
      <c r="I31" s="829"/>
      <c r="J31" s="829"/>
      <c r="L31" s="184">
        <v>133086.07440000001</v>
      </c>
      <c r="M31" s="184">
        <v>2202388.4500000007</v>
      </c>
      <c r="N31" s="184">
        <v>2335474.5244000005</v>
      </c>
      <c r="O31" s="42"/>
      <c r="P31" s="184">
        <v>38028.606</v>
      </c>
      <c r="Q31" s="184">
        <v>130849.60799999998</v>
      </c>
      <c r="R31" s="184">
        <v>168878.21399999998</v>
      </c>
      <c r="S31" s="42"/>
      <c r="T31" s="836">
        <v>103946.72799999999</v>
      </c>
      <c r="U31" s="836">
        <v>415545.11799999973</v>
      </c>
      <c r="V31" s="836">
        <v>519491.84599999967</v>
      </c>
      <c r="W31" s="42"/>
      <c r="X31" s="184"/>
      <c r="Y31" s="184">
        <v>2482.8199999999997</v>
      </c>
      <c r="Z31" s="184">
        <v>2482.8199999999997</v>
      </c>
      <c r="AA31" s="42"/>
      <c r="AB31" s="184"/>
      <c r="AC31" s="184">
        <v>440003.26500000001</v>
      </c>
      <c r="AD31" s="184">
        <v>440003.26500000001</v>
      </c>
    </row>
    <row r="32" spans="1:30" ht="15.75" thickBot="1">
      <c r="B32" s="837" t="s">
        <v>360</v>
      </c>
      <c r="D32" s="838">
        <f>SUM(D6:D31)</f>
        <v>6513809.1098000007</v>
      </c>
      <c r="E32" s="839">
        <f>SUM(E6:E31)</f>
        <v>71164168.856000006</v>
      </c>
      <c r="F32" s="840">
        <f>SUM(F6:F31)</f>
        <v>77677977.965800002</v>
      </c>
      <c r="G32" s="841">
        <v>1737518</v>
      </c>
      <c r="H32" s="831">
        <v>75</v>
      </c>
      <c r="I32" s="829">
        <f t="shared" si="1"/>
        <v>130313850</v>
      </c>
      <c r="J32" s="829">
        <f t="shared" si="2"/>
        <v>59149681.143999994</v>
      </c>
      <c r="K32" s="42"/>
      <c r="L32" s="185">
        <f t="shared" ref="L32:AD32" si="3">SUM(L6:L31)</f>
        <v>2048311.122</v>
      </c>
      <c r="M32" s="186">
        <f t="shared" si="3"/>
        <v>44095273.105999999</v>
      </c>
      <c r="N32" s="187">
        <f t="shared" si="3"/>
        <v>46143584.228000008</v>
      </c>
      <c r="O32" s="42"/>
      <c r="P32" s="185">
        <f t="shared" si="3"/>
        <v>1489996.1657999998</v>
      </c>
      <c r="Q32" s="186">
        <f t="shared" si="3"/>
        <v>6217000.2109999992</v>
      </c>
      <c r="R32" s="187">
        <f t="shared" si="3"/>
        <v>7706996.3767999997</v>
      </c>
      <c r="S32" s="42"/>
      <c r="T32" s="185">
        <f t="shared" si="3"/>
        <v>2975304.4520000005</v>
      </c>
      <c r="U32" s="186">
        <f t="shared" si="3"/>
        <v>17309800.561999999</v>
      </c>
      <c r="V32" s="187">
        <f t="shared" si="3"/>
        <v>20285105.014000002</v>
      </c>
      <c r="W32" s="42"/>
      <c r="X32" s="185">
        <f t="shared" si="3"/>
        <v>197.37</v>
      </c>
      <c r="Y32" s="186">
        <f t="shared" si="3"/>
        <v>594257.66199999989</v>
      </c>
      <c r="Z32" s="187">
        <f t="shared" si="3"/>
        <v>594455.03199999989</v>
      </c>
      <c r="AA32" s="42"/>
      <c r="AB32" s="185">
        <f t="shared" si="3"/>
        <v>0</v>
      </c>
      <c r="AC32" s="186">
        <f t="shared" si="3"/>
        <v>2947837.3149999995</v>
      </c>
      <c r="AD32" s="187">
        <f t="shared" si="3"/>
        <v>2947837.3149999995</v>
      </c>
    </row>
    <row r="34" spans="1:30">
      <c r="D34" s="16" t="s">
        <v>2087</v>
      </c>
      <c r="L34" s="16" t="s">
        <v>2088</v>
      </c>
      <c r="P34" s="16" t="s">
        <v>2088</v>
      </c>
      <c r="T34" s="16" t="s">
        <v>2088</v>
      </c>
      <c r="X34" s="16" t="s">
        <v>2088</v>
      </c>
      <c r="AB34" s="16" t="s">
        <v>2088</v>
      </c>
    </row>
    <row r="35" spans="1:30">
      <c r="D35" s="16" t="s">
        <v>2089</v>
      </c>
      <c r="L35" s="16" t="s">
        <v>2082</v>
      </c>
      <c r="P35" s="16" t="s">
        <v>373</v>
      </c>
      <c r="T35" s="16" t="s">
        <v>2083</v>
      </c>
      <c r="X35" s="16" t="s">
        <v>245</v>
      </c>
      <c r="AB35" s="16" t="s">
        <v>195</v>
      </c>
    </row>
    <row r="37" spans="1:30">
      <c r="A37" s="13" t="s">
        <v>361</v>
      </c>
      <c r="B37" s="13" t="s">
        <v>1</v>
      </c>
      <c r="D37" s="20" t="s">
        <v>204</v>
      </c>
      <c r="E37" s="20" t="s">
        <v>290</v>
      </c>
      <c r="F37" s="20" t="s">
        <v>2</v>
      </c>
      <c r="L37" s="20" t="s">
        <v>204</v>
      </c>
      <c r="M37" s="20" t="s">
        <v>290</v>
      </c>
      <c r="N37" s="20" t="s">
        <v>2</v>
      </c>
      <c r="P37" s="20" t="s">
        <v>204</v>
      </c>
      <c r="Q37" s="20" t="s">
        <v>290</v>
      </c>
      <c r="R37" s="20" t="s">
        <v>2</v>
      </c>
      <c r="T37" s="20" t="s">
        <v>204</v>
      </c>
      <c r="U37" s="20" t="s">
        <v>290</v>
      </c>
      <c r="V37" s="20" t="s">
        <v>2</v>
      </c>
      <c r="X37" s="20" t="s">
        <v>204</v>
      </c>
      <c r="Y37" s="20" t="s">
        <v>290</v>
      </c>
      <c r="Z37" s="20" t="s">
        <v>2</v>
      </c>
      <c r="AB37" s="20" t="s">
        <v>204</v>
      </c>
      <c r="AC37" s="20" t="s">
        <v>290</v>
      </c>
      <c r="AD37" s="20" t="s">
        <v>2</v>
      </c>
    </row>
    <row r="38" spans="1:30">
      <c r="A38" s="13" t="s">
        <v>104</v>
      </c>
      <c r="B38" s="13" t="s">
        <v>4</v>
      </c>
      <c r="D38" s="842">
        <v>1</v>
      </c>
      <c r="E38" s="842">
        <v>0.99999999999999989</v>
      </c>
      <c r="F38" s="842">
        <v>0.99999999999999978</v>
      </c>
      <c r="L38" s="330">
        <v>0.17141736778373537</v>
      </c>
      <c r="M38" s="330">
        <v>0.65726080651908092</v>
      </c>
      <c r="N38" s="330">
        <v>0.64555520324905558</v>
      </c>
      <c r="P38" s="330">
        <v>0</v>
      </c>
      <c r="Q38" s="330">
        <v>3.3844758770213347E-2</v>
      </c>
      <c r="R38" s="330">
        <v>3.3029324646074366E-2</v>
      </c>
      <c r="T38" s="330">
        <v>0.82858263221626471</v>
      </c>
      <c r="U38" s="330">
        <v>0.30869384464341937</v>
      </c>
      <c r="V38" s="330">
        <v>0.32121971492727686</v>
      </c>
      <c r="X38" s="330">
        <v>0</v>
      </c>
      <c r="Y38" s="330">
        <v>2.0059006728623873E-4</v>
      </c>
      <c r="Z38" s="330">
        <v>1.9575717759306446E-4</v>
      </c>
      <c r="AB38" s="330">
        <v>0</v>
      </c>
      <c r="AC38" s="330">
        <v>0</v>
      </c>
      <c r="AD38" s="330">
        <v>0</v>
      </c>
    </row>
    <row r="39" spans="1:30">
      <c r="A39" s="13" t="s">
        <v>5</v>
      </c>
      <c r="B39" s="13" t="s">
        <v>111</v>
      </c>
      <c r="D39" s="842">
        <v>0.99999999999999989</v>
      </c>
      <c r="E39" s="842">
        <v>0.99999999999999978</v>
      </c>
      <c r="F39" s="842">
        <v>1</v>
      </c>
      <c r="L39" s="330">
        <v>0.41470731498103702</v>
      </c>
      <c r="M39" s="330">
        <v>0.51032673312170973</v>
      </c>
      <c r="N39" s="330">
        <v>0.50473811525334344</v>
      </c>
      <c r="P39" s="330">
        <v>3.4095744517899922E-2</v>
      </c>
      <c r="Q39" s="330">
        <v>0.21648779385130149</v>
      </c>
      <c r="R39" s="330">
        <v>0.20582762162087634</v>
      </c>
      <c r="T39" s="330">
        <v>0.54930744257503994</v>
      </c>
      <c r="U39" s="330">
        <v>0.21722203710082605</v>
      </c>
      <c r="V39" s="330">
        <v>0.23663125822918049</v>
      </c>
      <c r="X39" s="330">
        <v>1.8894979260230497E-3</v>
      </c>
      <c r="Y39" s="330">
        <v>3.7615534716206538E-2</v>
      </c>
      <c r="Z39" s="330">
        <v>3.5527473823827954E-2</v>
      </c>
      <c r="AB39" s="330">
        <v>0</v>
      </c>
      <c r="AC39" s="330">
        <v>1.8347901209955997E-2</v>
      </c>
      <c r="AD39" s="330">
        <v>1.7275531072771851E-2</v>
      </c>
    </row>
    <row r="40" spans="1:30">
      <c r="A40" s="13" t="s">
        <v>7</v>
      </c>
      <c r="B40" s="13" t="s">
        <v>112</v>
      </c>
      <c r="D40" s="842">
        <v>0.99999999999999989</v>
      </c>
      <c r="E40" s="842">
        <v>1</v>
      </c>
      <c r="F40" s="842">
        <v>1.0000000000000002</v>
      </c>
      <c r="L40" s="330">
        <v>0.47264264688925273</v>
      </c>
      <c r="M40" s="330">
        <v>0.74575919225273846</v>
      </c>
      <c r="N40" s="330">
        <v>0.73367955642346516</v>
      </c>
      <c r="P40" s="330">
        <v>2.5363418992049407E-2</v>
      </c>
      <c r="Q40" s="330">
        <v>3.7230921717434216E-2</v>
      </c>
      <c r="R40" s="330">
        <v>3.6706035497396663E-2</v>
      </c>
      <c r="T40" s="330">
        <v>0.50199393411869775</v>
      </c>
      <c r="U40" s="330">
        <v>0.17526626228771658</v>
      </c>
      <c r="V40" s="330">
        <v>0.18971705759128177</v>
      </c>
      <c r="X40" s="330">
        <v>0</v>
      </c>
      <c r="Y40" s="330">
        <v>3.5518672950062957E-4</v>
      </c>
      <c r="Z40" s="330">
        <v>3.3947722227158918E-4</v>
      </c>
      <c r="AB40" s="330">
        <v>0</v>
      </c>
      <c r="AC40" s="330">
        <v>4.1388437012610149E-2</v>
      </c>
      <c r="AD40" s="330">
        <v>3.9557873265584999E-2</v>
      </c>
    </row>
    <row r="41" spans="1:30">
      <c r="A41" s="13" t="s">
        <v>9</v>
      </c>
      <c r="B41" s="13" t="s">
        <v>113</v>
      </c>
      <c r="D41" s="842">
        <v>1</v>
      </c>
      <c r="E41" s="842">
        <v>1</v>
      </c>
      <c r="F41" s="842">
        <v>1</v>
      </c>
      <c r="L41" s="330">
        <v>0.34631585442414997</v>
      </c>
      <c r="M41" s="330">
        <v>0.73457103140956725</v>
      </c>
      <c r="N41" s="330">
        <v>0.71825584093793826</v>
      </c>
      <c r="P41" s="330">
        <v>0.23961357308027945</v>
      </c>
      <c r="Q41" s="330">
        <v>9.1627005720475108E-2</v>
      </c>
      <c r="R41" s="330">
        <v>9.7845671115910277E-2</v>
      </c>
      <c r="T41" s="330">
        <v>0.41407057249557061</v>
      </c>
      <c r="U41" s="330">
        <v>9.4825792234298947E-2</v>
      </c>
      <c r="V41" s="330">
        <v>0.10824104000376179</v>
      </c>
      <c r="X41" s="330">
        <v>0</v>
      </c>
      <c r="Y41" s="330">
        <v>2.8493103162434291E-2</v>
      </c>
      <c r="Z41" s="330">
        <v>2.7295771013942805E-2</v>
      </c>
      <c r="AB41" s="330">
        <v>0</v>
      </c>
      <c r="AC41" s="330">
        <v>5.0483067473224348E-2</v>
      </c>
      <c r="AD41" s="330">
        <v>4.8361676928446902E-2</v>
      </c>
    </row>
    <row r="42" spans="1:30">
      <c r="A42" s="13" t="s">
        <v>11</v>
      </c>
      <c r="B42" s="13" t="s">
        <v>114</v>
      </c>
      <c r="D42" s="842">
        <v>1</v>
      </c>
      <c r="E42" s="842">
        <v>0.99999999999999989</v>
      </c>
      <c r="F42" s="842">
        <v>0.99999999999999989</v>
      </c>
      <c r="L42" s="330">
        <v>0.52962115847455749</v>
      </c>
      <c r="M42" s="330">
        <v>0.57031071894570762</v>
      </c>
      <c r="N42" s="330">
        <v>0.56749664337886907</v>
      </c>
      <c r="P42" s="330">
        <v>0</v>
      </c>
      <c r="Q42" s="330">
        <v>0.13026882102317056</v>
      </c>
      <c r="R42" s="330">
        <v>0.12125947557639234</v>
      </c>
      <c r="T42" s="330">
        <v>0.47037884152544251</v>
      </c>
      <c r="U42" s="330">
        <v>0.28693396956204253</v>
      </c>
      <c r="V42" s="330">
        <v>0.29962095182669585</v>
      </c>
      <c r="X42" s="330">
        <v>0</v>
      </c>
      <c r="Y42" s="330">
        <v>0</v>
      </c>
      <c r="Z42" s="330">
        <v>0</v>
      </c>
      <c r="AB42" s="330">
        <v>0</v>
      </c>
      <c r="AC42" s="330">
        <v>1.2486490469079242E-2</v>
      </c>
      <c r="AD42" s="330">
        <v>1.1622929218042593E-2</v>
      </c>
    </row>
    <row r="43" spans="1:30">
      <c r="A43" s="13" t="s">
        <v>13</v>
      </c>
      <c r="B43" s="13" t="s">
        <v>115</v>
      </c>
      <c r="D43" s="842">
        <v>1</v>
      </c>
      <c r="E43" s="842">
        <v>0.99999999999999989</v>
      </c>
      <c r="F43" s="842">
        <v>0.99999999999999989</v>
      </c>
      <c r="L43" s="330">
        <v>0.56140734539267834</v>
      </c>
      <c r="M43" s="330">
        <v>0.52733316507000094</v>
      </c>
      <c r="N43" s="330">
        <v>0.52939894225576045</v>
      </c>
      <c r="P43" s="330">
        <v>3.9622882701501529E-2</v>
      </c>
      <c r="Q43" s="330">
        <v>0.19316999372960833</v>
      </c>
      <c r="R43" s="330">
        <v>0.18386106491907317</v>
      </c>
      <c r="T43" s="330">
        <v>0.39896977190582017</v>
      </c>
      <c r="U43" s="330">
        <v>0.21663629554231992</v>
      </c>
      <c r="V43" s="330">
        <v>0.22769042309887497</v>
      </c>
      <c r="X43" s="330">
        <v>0</v>
      </c>
      <c r="Y43" s="330">
        <v>1.3911290935845035E-2</v>
      </c>
      <c r="Z43" s="330">
        <v>1.3067906673403787E-2</v>
      </c>
      <c r="AB43" s="330">
        <v>0</v>
      </c>
      <c r="AC43" s="330">
        <v>4.8949254722225694E-2</v>
      </c>
      <c r="AD43" s="330">
        <v>4.5981663052887541E-2</v>
      </c>
    </row>
    <row r="44" spans="1:30">
      <c r="A44" s="13" t="s">
        <v>15</v>
      </c>
      <c r="B44" s="13" t="s">
        <v>116</v>
      </c>
      <c r="D44" s="842">
        <v>1</v>
      </c>
      <c r="E44" s="842">
        <v>0.99999999999999989</v>
      </c>
      <c r="F44" s="842">
        <v>0.99999999999999978</v>
      </c>
      <c r="L44" s="330">
        <v>0.2397763120345455</v>
      </c>
      <c r="M44" s="330">
        <v>0.53383787443852637</v>
      </c>
      <c r="N44" s="330">
        <v>0.51856508119761657</v>
      </c>
      <c r="P44" s="330">
        <v>2.9401251553222381E-2</v>
      </c>
      <c r="Q44" s="330">
        <v>0.11021329616805677</v>
      </c>
      <c r="R44" s="330">
        <v>0.10601612861345482</v>
      </c>
      <c r="T44" s="330">
        <v>0.7308224364122321</v>
      </c>
      <c r="U44" s="330">
        <v>0.34161411002805325</v>
      </c>
      <c r="V44" s="330">
        <v>0.36182857888930425</v>
      </c>
      <c r="X44" s="330">
        <v>0</v>
      </c>
      <c r="Y44" s="330">
        <v>1.1808918456817207E-3</v>
      </c>
      <c r="Z44" s="330">
        <v>1.1195593925330289E-3</v>
      </c>
      <c r="AB44" s="330">
        <v>0</v>
      </c>
      <c r="AC44" s="330">
        <v>1.3153827519681735E-2</v>
      </c>
      <c r="AD44" s="330">
        <v>1.2470651907091136E-2</v>
      </c>
    </row>
    <row r="45" spans="1:30">
      <c r="A45" s="13" t="s">
        <v>19</v>
      </c>
      <c r="B45" s="13" t="s">
        <v>117</v>
      </c>
      <c r="D45" s="842">
        <v>1</v>
      </c>
      <c r="E45" s="842">
        <v>0.99999999999999989</v>
      </c>
      <c r="F45" s="842">
        <v>1</v>
      </c>
      <c r="L45" s="330">
        <v>0.34383149188449658</v>
      </c>
      <c r="M45" s="330">
        <v>0.75331350182047996</v>
      </c>
      <c r="N45" s="330">
        <v>0.73590372379351432</v>
      </c>
      <c r="P45" s="330">
        <v>0</v>
      </c>
      <c r="Q45" s="330">
        <v>1.5270952511971981E-2</v>
      </c>
      <c r="R45" s="330">
        <v>1.4621683711285647E-2</v>
      </c>
      <c r="T45" s="330">
        <v>0.65616850811550353</v>
      </c>
      <c r="U45" s="330">
        <v>0.23128090189989089</v>
      </c>
      <c r="V45" s="330">
        <v>0.24934567332117771</v>
      </c>
      <c r="X45" s="330">
        <v>0</v>
      </c>
      <c r="Y45" s="330">
        <v>1.3464376765708562E-4</v>
      </c>
      <c r="Z45" s="330">
        <v>1.2891917402233554E-4</v>
      </c>
      <c r="AB45" s="330">
        <v>0</v>
      </c>
      <c r="AC45" s="330">
        <v>0</v>
      </c>
      <c r="AD45" s="330">
        <v>0</v>
      </c>
    </row>
    <row r="46" spans="1:30">
      <c r="A46" s="13" t="s">
        <v>21</v>
      </c>
      <c r="B46" s="13" t="s">
        <v>118</v>
      </c>
      <c r="D46" s="842">
        <v>1</v>
      </c>
      <c r="E46" s="842">
        <v>0.99999999999999989</v>
      </c>
      <c r="F46" s="842">
        <v>1</v>
      </c>
      <c r="L46" s="330">
        <v>0.37658329832121418</v>
      </c>
      <c r="M46" s="330">
        <v>0.76103550770682626</v>
      </c>
      <c r="N46" s="330">
        <v>0.73002718862773852</v>
      </c>
      <c r="P46" s="330">
        <v>0</v>
      </c>
      <c r="Q46" s="330">
        <v>4.4424798583768245E-3</v>
      </c>
      <c r="R46" s="330">
        <v>4.0841678768405183E-3</v>
      </c>
      <c r="T46" s="330">
        <v>0.62341670167878582</v>
      </c>
      <c r="U46" s="330">
        <v>0.16923751111917243</v>
      </c>
      <c r="V46" s="330">
        <v>0.20586971901429879</v>
      </c>
      <c r="X46" s="330">
        <v>0</v>
      </c>
      <c r="Y46" s="330">
        <v>2.4179056250895952E-4</v>
      </c>
      <c r="Z46" s="330">
        <v>2.2228873957868777E-4</v>
      </c>
      <c r="AB46" s="330">
        <v>0</v>
      </c>
      <c r="AC46" s="330">
        <v>6.5042710753115435E-2</v>
      </c>
      <c r="AD46" s="330">
        <v>5.9796635741543647E-2</v>
      </c>
    </row>
    <row r="47" spans="1:30">
      <c r="A47" s="13" t="s">
        <v>23</v>
      </c>
      <c r="B47" s="13" t="s">
        <v>119</v>
      </c>
      <c r="D47" s="842">
        <v>1</v>
      </c>
      <c r="E47" s="842">
        <v>1</v>
      </c>
      <c r="F47" s="842">
        <v>1</v>
      </c>
      <c r="L47" s="330">
        <v>0.18911923712058198</v>
      </c>
      <c r="M47" s="330">
        <v>0.56382443765242984</v>
      </c>
      <c r="N47" s="330">
        <v>0.46519872501086834</v>
      </c>
      <c r="P47" s="330">
        <v>0.49273808191275598</v>
      </c>
      <c r="Q47" s="330">
        <v>3.5387219909601184E-2</v>
      </c>
      <c r="R47" s="330">
        <v>0.1557659993561378</v>
      </c>
      <c r="T47" s="330">
        <v>0.31814268096666204</v>
      </c>
      <c r="U47" s="330">
        <v>0.37140406648082885</v>
      </c>
      <c r="V47" s="330">
        <v>0.35738520019566455</v>
      </c>
      <c r="X47" s="330">
        <v>0</v>
      </c>
      <c r="Y47" s="330">
        <v>3.072747922229458E-3</v>
      </c>
      <c r="Z47" s="330">
        <v>2.2639735759764227E-3</v>
      </c>
      <c r="AB47" s="330">
        <v>0</v>
      </c>
      <c r="AC47" s="330">
        <v>2.6311528034910756E-2</v>
      </c>
      <c r="AD47" s="330">
        <v>1.9386101861352919E-2</v>
      </c>
    </row>
    <row r="48" spans="1:30">
      <c r="A48" s="13" t="s">
        <v>25</v>
      </c>
      <c r="B48" s="13" t="s">
        <v>120</v>
      </c>
      <c r="D48" s="842">
        <v>1</v>
      </c>
      <c r="E48" s="842">
        <v>1</v>
      </c>
      <c r="F48" s="842">
        <v>1.0000000000000002</v>
      </c>
      <c r="L48" s="330">
        <v>0.5566763814673914</v>
      </c>
      <c r="M48" s="330">
        <v>0.62451477244550346</v>
      </c>
      <c r="N48" s="330">
        <v>0.61873544890325438</v>
      </c>
      <c r="P48" s="330">
        <v>0</v>
      </c>
      <c r="Q48" s="330">
        <v>1.2982698047774639E-2</v>
      </c>
      <c r="R48" s="330">
        <v>1.1876669272805226E-2</v>
      </c>
      <c r="T48" s="330">
        <v>0.44332361853260871</v>
      </c>
      <c r="U48" s="330">
        <v>0.29071827019789587</v>
      </c>
      <c r="V48" s="330">
        <v>0.30371910452765638</v>
      </c>
      <c r="X48" s="330">
        <v>0</v>
      </c>
      <c r="Y48" s="330">
        <v>2.0402980461167158E-4</v>
      </c>
      <c r="Z48" s="330">
        <v>1.8664799121498888E-4</v>
      </c>
      <c r="AB48" s="330">
        <v>0</v>
      </c>
      <c r="AC48" s="330">
        <v>7.1580229504214332E-2</v>
      </c>
      <c r="AD48" s="330">
        <v>6.5482129305069206E-2</v>
      </c>
    </row>
    <row r="49" spans="1:30">
      <c r="A49" s="13" t="s">
        <v>27</v>
      </c>
      <c r="B49" s="13" t="s">
        <v>121</v>
      </c>
      <c r="D49" s="842">
        <v>1.0000000000000002</v>
      </c>
      <c r="E49" s="842">
        <v>0.99999999999999989</v>
      </c>
      <c r="F49" s="842">
        <v>0.99999999999999989</v>
      </c>
      <c r="L49" s="330">
        <v>0.41696280962664317</v>
      </c>
      <c r="M49" s="330">
        <v>0.60289697554394206</v>
      </c>
      <c r="N49" s="330">
        <v>0.58689041783249174</v>
      </c>
      <c r="P49" s="330">
        <v>0.19866313389893067</v>
      </c>
      <c r="Q49" s="330">
        <v>6.0586768673397767E-2</v>
      </c>
      <c r="R49" s="330">
        <v>7.2473380785089053E-2</v>
      </c>
      <c r="T49" s="330">
        <v>0.38437405647442635</v>
      </c>
      <c r="U49" s="330">
        <v>0.24161698877522364</v>
      </c>
      <c r="V49" s="330">
        <v>0.25390654960752956</v>
      </c>
      <c r="X49" s="330">
        <v>0</v>
      </c>
      <c r="Y49" s="330">
        <v>6.7890301647308452E-5</v>
      </c>
      <c r="Z49" s="330">
        <v>6.2045813486650796E-5</v>
      </c>
      <c r="AB49" s="330">
        <v>0</v>
      </c>
      <c r="AC49" s="330">
        <v>9.4831376705789117E-2</v>
      </c>
      <c r="AD49" s="330">
        <v>8.666760596140291E-2</v>
      </c>
    </row>
    <row r="50" spans="1:30">
      <c r="A50" s="13" t="s">
        <v>29</v>
      </c>
      <c r="B50" s="13" t="s">
        <v>122</v>
      </c>
      <c r="D50" s="842">
        <v>1</v>
      </c>
      <c r="E50" s="842">
        <v>0.99999999999999978</v>
      </c>
      <c r="F50" s="842">
        <v>0.99999999999999989</v>
      </c>
      <c r="L50" s="330">
        <v>0.34373151374494748</v>
      </c>
      <c r="M50" s="330">
        <v>0.74308376704765511</v>
      </c>
      <c r="N50" s="330">
        <v>0.72512002205213255</v>
      </c>
      <c r="P50" s="330">
        <v>0.12814879925130512</v>
      </c>
      <c r="Q50" s="330">
        <v>0.10065719533816984</v>
      </c>
      <c r="R50" s="330">
        <v>0.10189382830600523</v>
      </c>
      <c r="T50" s="330">
        <v>0.52811968700374734</v>
      </c>
      <c r="U50" s="330">
        <v>0.14363516443797597</v>
      </c>
      <c r="V50" s="330">
        <v>0.16093012611898955</v>
      </c>
      <c r="X50" s="330">
        <v>0</v>
      </c>
      <c r="Y50" s="330">
        <v>2.5154359287429687E-3</v>
      </c>
      <c r="Z50" s="330">
        <v>2.4022860736894083E-3</v>
      </c>
      <c r="AB50" s="330">
        <v>0</v>
      </c>
      <c r="AC50" s="330">
        <v>1.0108437247455948E-2</v>
      </c>
      <c r="AD50" s="330">
        <v>9.6537374491831203E-3</v>
      </c>
    </row>
    <row r="51" spans="1:30">
      <c r="A51" s="13" t="s">
        <v>31</v>
      </c>
      <c r="B51" s="13" t="s">
        <v>123</v>
      </c>
      <c r="D51" s="842">
        <v>1</v>
      </c>
      <c r="E51" s="842">
        <v>1</v>
      </c>
      <c r="F51" s="842">
        <v>0.99999999999999989</v>
      </c>
      <c r="L51" s="330">
        <v>0.34073041479095162</v>
      </c>
      <c r="M51" s="330">
        <v>0.78865375781589708</v>
      </c>
      <c r="N51" s="330">
        <v>0.75717930130364153</v>
      </c>
      <c r="P51" s="330">
        <v>0.17454743845881707</v>
      </c>
      <c r="Q51" s="330">
        <v>2.5307608386338002E-2</v>
      </c>
      <c r="R51" s="330">
        <v>3.5794319147583256E-2</v>
      </c>
      <c r="T51" s="330">
        <v>0.48472214675023134</v>
      </c>
      <c r="U51" s="330">
        <v>0.1686632892736806</v>
      </c>
      <c r="V51" s="330">
        <v>0.19087195716265209</v>
      </c>
      <c r="X51" s="330">
        <v>0</v>
      </c>
      <c r="Y51" s="330">
        <v>3.9496258189641959E-3</v>
      </c>
      <c r="Z51" s="330">
        <v>3.6720954602221041E-3</v>
      </c>
      <c r="AB51" s="330">
        <v>0</v>
      </c>
      <c r="AC51" s="330">
        <v>1.3425718705120172E-2</v>
      </c>
      <c r="AD51" s="330">
        <v>1.248232692590105E-2</v>
      </c>
    </row>
    <row r="52" spans="1:30">
      <c r="A52" s="13" t="s">
        <v>33</v>
      </c>
      <c r="B52" s="13" t="s">
        <v>124</v>
      </c>
      <c r="D52" s="842">
        <v>1</v>
      </c>
      <c r="E52" s="842">
        <v>1</v>
      </c>
      <c r="F52" s="842">
        <v>1</v>
      </c>
      <c r="L52" s="330">
        <v>0.12545940245114406</v>
      </c>
      <c r="M52" s="330">
        <v>0.57511346383505901</v>
      </c>
      <c r="N52" s="330">
        <v>0.55235713285389565</v>
      </c>
      <c r="P52" s="330">
        <v>0.13028833283436878</v>
      </c>
      <c r="Q52" s="330">
        <v>2.7461361291244525E-2</v>
      </c>
      <c r="R52" s="330">
        <v>3.2665283148470101E-2</v>
      </c>
      <c r="T52" s="330">
        <v>0.74425226471448724</v>
      </c>
      <c r="U52" s="330">
        <v>0.3223197127994919</v>
      </c>
      <c r="V52" s="330">
        <v>0.3436730989416148</v>
      </c>
      <c r="X52" s="330">
        <v>0</v>
      </c>
      <c r="Y52" s="330">
        <v>2.8739101946886475E-3</v>
      </c>
      <c r="Z52" s="330">
        <v>2.7284658248564434E-3</v>
      </c>
      <c r="AB52" s="330">
        <v>0</v>
      </c>
      <c r="AC52" s="330">
        <v>7.2231551879515909E-2</v>
      </c>
      <c r="AD52" s="330">
        <v>6.8576019231163104E-2</v>
      </c>
    </row>
    <row r="53" spans="1:30">
      <c r="A53" s="13" t="s">
        <v>35</v>
      </c>
      <c r="B53" s="13" t="s">
        <v>125</v>
      </c>
      <c r="D53" s="842">
        <v>1</v>
      </c>
      <c r="E53" s="842">
        <v>1</v>
      </c>
      <c r="F53" s="842">
        <v>0.99999999999999989</v>
      </c>
      <c r="L53" s="330">
        <v>0.17025046101565</v>
      </c>
      <c r="M53" s="330">
        <v>0.52567738473574099</v>
      </c>
      <c r="N53" s="330">
        <v>0.46772780042125528</v>
      </c>
      <c r="P53" s="330">
        <v>0.27866576333010185</v>
      </c>
      <c r="Q53" s="330">
        <v>6.2429458288409852E-2</v>
      </c>
      <c r="R53" s="330">
        <v>9.7685099194034439E-2</v>
      </c>
      <c r="T53" s="330">
        <v>0.55108377565424815</v>
      </c>
      <c r="U53" s="330">
        <v>0.39005987964542393</v>
      </c>
      <c r="V53" s="330">
        <v>0.4163135684226954</v>
      </c>
      <c r="X53" s="330">
        <v>0</v>
      </c>
      <c r="Y53" s="330">
        <v>1.8857152280393089E-2</v>
      </c>
      <c r="Z53" s="330">
        <v>1.5782640860250031E-2</v>
      </c>
      <c r="AB53" s="330">
        <v>0</v>
      </c>
      <c r="AC53" s="330">
        <v>2.9761250500322479E-3</v>
      </c>
      <c r="AD53" s="330">
        <v>2.4908911017646768E-3</v>
      </c>
    </row>
    <row r="54" spans="1:30">
      <c r="A54" s="13" t="s">
        <v>37</v>
      </c>
      <c r="B54" s="13" t="s">
        <v>126</v>
      </c>
      <c r="D54" s="842">
        <v>1</v>
      </c>
      <c r="E54" s="842">
        <v>1</v>
      </c>
      <c r="F54" s="842">
        <v>1</v>
      </c>
      <c r="L54" s="330">
        <v>0.61458654126174217</v>
      </c>
      <c r="M54" s="330">
        <v>0.57355408042696365</v>
      </c>
      <c r="N54" s="330">
        <v>0.57765035865659287</v>
      </c>
      <c r="P54" s="330">
        <v>5.3320965938005511E-2</v>
      </c>
      <c r="Q54" s="330">
        <v>0.10774880389218289</v>
      </c>
      <c r="R54" s="330">
        <v>0.1023152626625885</v>
      </c>
      <c r="T54" s="330">
        <v>0.33209249280025227</v>
      </c>
      <c r="U54" s="330">
        <v>0.31851325144188786</v>
      </c>
      <c r="V54" s="330">
        <v>0.31986886964317307</v>
      </c>
      <c r="X54" s="330">
        <v>0</v>
      </c>
      <c r="Y54" s="330">
        <v>1.8386423896564759E-4</v>
      </c>
      <c r="Z54" s="330">
        <v>1.6550903764552674E-4</v>
      </c>
      <c r="AB54" s="330">
        <v>0</v>
      </c>
      <c r="AC54" s="330">
        <v>0</v>
      </c>
      <c r="AD54" s="330">
        <v>0</v>
      </c>
    </row>
    <row r="55" spans="1:30">
      <c r="A55" s="13" t="s">
        <v>39</v>
      </c>
      <c r="B55" s="13" t="s">
        <v>127</v>
      </c>
      <c r="D55" s="842">
        <v>0.99999999999999978</v>
      </c>
      <c r="E55" s="842">
        <v>1</v>
      </c>
      <c r="F55" s="842">
        <v>1</v>
      </c>
      <c r="L55" s="330">
        <v>0.52609293394568546</v>
      </c>
      <c r="M55" s="330">
        <v>0.69526995192867946</v>
      </c>
      <c r="N55" s="330">
        <v>0.68039946147442487</v>
      </c>
      <c r="P55" s="330">
        <v>0.12772225282508193</v>
      </c>
      <c r="Q55" s="330">
        <v>0.10157098338732246</v>
      </c>
      <c r="R55" s="330">
        <v>0.10386965378107496</v>
      </c>
      <c r="T55" s="330">
        <v>0.34618481322923245</v>
      </c>
      <c r="U55" s="330">
        <v>0.18550245257465714</v>
      </c>
      <c r="V55" s="330">
        <v>0.19962627115692555</v>
      </c>
      <c r="X55" s="330">
        <v>0</v>
      </c>
      <c r="Y55" s="330">
        <v>0</v>
      </c>
      <c r="Z55" s="330">
        <v>0</v>
      </c>
      <c r="AB55" s="330">
        <v>0</v>
      </c>
      <c r="AC55" s="330">
        <v>1.7656612109340875E-2</v>
      </c>
      <c r="AD55" s="330">
        <v>1.6104613587574614E-2</v>
      </c>
    </row>
    <row r="56" spans="1:30">
      <c r="A56" s="13" t="s">
        <v>41</v>
      </c>
      <c r="B56" s="13" t="s">
        <v>128</v>
      </c>
      <c r="D56" s="842">
        <v>1</v>
      </c>
      <c r="E56" s="842">
        <v>0.99999999999999989</v>
      </c>
      <c r="F56" s="842">
        <v>1.0000000000000002</v>
      </c>
      <c r="L56" s="330">
        <v>0.16223460276398807</v>
      </c>
      <c r="M56" s="330">
        <v>0.55378482877516233</v>
      </c>
      <c r="N56" s="330">
        <v>0.5180675507206991</v>
      </c>
      <c r="P56" s="330">
        <v>0.18241114790305715</v>
      </c>
      <c r="Q56" s="330">
        <v>3.7812445612233986E-2</v>
      </c>
      <c r="R56" s="330">
        <v>5.1002763770519259E-2</v>
      </c>
      <c r="T56" s="330">
        <v>0.65535424933295472</v>
      </c>
      <c r="U56" s="330">
        <v>0.39803007671738322</v>
      </c>
      <c r="V56" s="330">
        <v>0.42150323140580076</v>
      </c>
      <c r="X56" s="330">
        <v>0</v>
      </c>
      <c r="Y56" s="330">
        <v>1.0372648895220422E-2</v>
      </c>
      <c r="Z56" s="330">
        <v>9.4264541029810828E-3</v>
      </c>
      <c r="AB56" s="330">
        <v>0</v>
      </c>
      <c r="AC56" s="330">
        <v>0</v>
      </c>
      <c r="AD56" s="330">
        <v>0</v>
      </c>
    </row>
    <row r="57" spans="1:30">
      <c r="A57" s="13" t="s">
        <v>43</v>
      </c>
      <c r="B57" s="13" t="s">
        <v>129</v>
      </c>
      <c r="D57" s="842">
        <v>1</v>
      </c>
      <c r="E57" s="842">
        <v>1.0000000000000002</v>
      </c>
      <c r="F57" s="842">
        <v>1</v>
      </c>
      <c r="L57" s="330">
        <v>0.33113116939139076</v>
      </c>
      <c r="M57" s="330">
        <v>0.62155276904387602</v>
      </c>
      <c r="N57" s="330">
        <v>0.61446299784624558</v>
      </c>
      <c r="P57" s="330">
        <v>2.0046140465786344E-2</v>
      </c>
      <c r="Q57" s="330">
        <v>0.15220646903738766</v>
      </c>
      <c r="R57" s="330">
        <v>0.14898017150270879</v>
      </c>
      <c r="T57" s="330">
        <v>0.6488226901428229</v>
      </c>
      <c r="U57" s="330">
        <v>0.1375452644431473</v>
      </c>
      <c r="V57" s="330">
        <v>0.15002656738707978</v>
      </c>
      <c r="X57" s="330">
        <v>0</v>
      </c>
      <c r="Y57" s="330">
        <v>1.9262746396016824E-2</v>
      </c>
      <c r="Z57" s="330">
        <v>1.8792504290232836E-2</v>
      </c>
      <c r="AB57" s="330">
        <v>0</v>
      </c>
      <c r="AC57" s="330">
        <v>6.9432751079572377E-2</v>
      </c>
      <c r="AD57" s="330">
        <v>6.7737758973733034E-2</v>
      </c>
    </row>
    <row r="58" spans="1:30">
      <c r="A58" s="13" t="s">
        <v>17</v>
      </c>
      <c r="B58" s="13" t="s">
        <v>130</v>
      </c>
      <c r="D58" s="842">
        <v>0.99999999999999989</v>
      </c>
      <c r="E58" s="842">
        <v>1</v>
      </c>
      <c r="F58" s="842">
        <v>1</v>
      </c>
      <c r="L58" s="330">
        <v>0.27362860810603684</v>
      </c>
      <c r="M58" s="330">
        <v>0.51911164032398671</v>
      </c>
      <c r="N58" s="330">
        <v>0.50138847456100022</v>
      </c>
      <c r="P58" s="330">
        <v>3.0292448357071705E-2</v>
      </c>
      <c r="Q58" s="330">
        <v>0.23496721030244597</v>
      </c>
      <c r="R58" s="330">
        <v>0.22019028376425237</v>
      </c>
      <c r="T58" s="330">
        <v>0.69607894353689137</v>
      </c>
      <c r="U58" s="330">
        <v>0.24592114937356738</v>
      </c>
      <c r="V58" s="330">
        <v>0.27842124167474736</v>
      </c>
      <c r="X58" s="330">
        <v>0</v>
      </c>
      <c r="Y58" s="330">
        <v>0</v>
      </c>
      <c r="Z58" s="330">
        <v>0</v>
      </c>
      <c r="AB58" s="330">
        <v>0</v>
      </c>
      <c r="AC58" s="330">
        <v>0</v>
      </c>
      <c r="AD58" s="330">
        <v>0</v>
      </c>
    </row>
    <row r="59" spans="1:30">
      <c r="A59" s="13" t="s">
        <v>252</v>
      </c>
      <c r="B59" s="13" t="s">
        <v>45</v>
      </c>
      <c r="D59" s="842">
        <v>1</v>
      </c>
      <c r="E59" s="842">
        <v>1</v>
      </c>
      <c r="F59" s="842">
        <v>1</v>
      </c>
      <c r="L59" s="330">
        <v>0.43013884152107118</v>
      </c>
      <c r="M59" s="330">
        <v>0.4955630617982133</v>
      </c>
      <c r="N59" s="330">
        <v>0.49367933434398426</v>
      </c>
      <c r="P59" s="330">
        <v>0</v>
      </c>
      <c r="Q59" s="330">
        <v>0.18403798455473469</v>
      </c>
      <c r="R59" s="330">
        <v>0.17873906921943228</v>
      </c>
      <c r="T59" s="330">
        <v>0.56986115847892882</v>
      </c>
      <c r="U59" s="330">
        <v>0.30238571748946586</v>
      </c>
      <c r="V59" s="330">
        <v>0.31008700654403232</v>
      </c>
      <c r="X59" s="330">
        <v>0</v>
      </c>
      <c r="Y59" s="330">
        <v>3.7706404691640707E-5</v>
      </c>
      <c r="Z59" s="330">
        <v>3.6620742693422995E-5</v>
      </c>
      <c r="AB59" s="330">
        <v>0</v>
      </c>
      <c r="AC59" s="330">
        <v>1.7975529752894515E-2</v>
      </c>
      <c r="AD59" s="330">
        <v>1.7457969149857866E-2</v>
      </c>
    </row>
    <row r="60" spans="1:30">
      <c r="A60" s="13" t="s">
        <v>253</v>
      </c>
      <c r="B60" s="13" t="s">
        <v>46</v>
      </c>
      <c r="D60" s="842">
        <v>1</v>
      </c>
      <c r="E60" s="842">
        <v>0.99999999999999978</v>
      </c>
      <c r="F60" s="842">
        <v>0.99999999999999989</v>
      </c>
      <c r="L60" s="330">
        <v>0.50815777483484947</v>
      </c>
      <c r="M60" s="330">
        <v>0.7294429424546125</v>
      </c>
      <c r="N60" s="330">
        <v>0.71966522997017424</v>
      </c>
      <c r="P60" s="330">
        <v>0.1415599471457562</v>
      </c>
      <c r="Q60" s="330">
        <v>0.12376170479091397</v>
      </c>
      <c r="R60" s="330">
        <v>0.12454813841566116</v>
      </c>
      <c r="T60" s="330">
        <v>0.35028227801939432</v>
      </c>
      <c r="U60" s="330">
        <v>0.13753258073011637</v>
      </c>
      <c r="V60" s="330">
        <v>0.14693314468847571</v>
      </c>
      <c r="X60" s="330">
        <v>0</v>
      </c>
      <c r="Y60" s="330">
        <v>1.6819324385407731E-3</v>
      </c>
      <c r="Z60" s="330">
        <v>1.607614525690146E-3</v>
      </c>
      <c r="AB60" s="330">
        <v>0</v>
      </c>
      <c r="AC60" s="330">
        <v>7.5808395858162165E-3</v>
      </c>
      <c r="AD60" s="330">
        <v>7.2458723999986535E-3</v>
      </c>
    </row>
    <row r="61" spans="1:30">
      <c r="A61" s="13" t="s">
        <v>254</v>
      </c>
      <c r="B61" s="13" t="s">
        <v>47</v>
      </c>
      <c r="D61" s="842">
        <v>1</v>
      </c>
      <c r="E61" s="842">
        <v>0.99999999999999989</v>
      </c>
      <c r="F61" s="842">
        <v>1</v>
      </c>
      <c r="L61" s="330">
        <v>0.18034919488585507</v>
      </c>
      <c r="M61" s="330">
        <v>0.37447469926404897</v>
      </c>
      <c r="N61" s="330">
        <v>0.34293191356355357</v>
      </c>
      <c r="P61" s="330">
        <v>0.40441433815369898</v>
      </c>
      <c r="Q61" s="330">
        <v>0.12467890281425344</v>
      </c>
      <c r="R61" s="330">
        <v>0.17013215182452654</v>
      </c>
      <c r="T61" s="330">
        <v>0.41523646696044597</v>
      </c>
      <c r="U61" s="330">
        <v>0.48180401602976314</v>
      </c>
      <c r="V61" s="330">
        <v>0.47098768387584894</v>
      </c>
      <c r="X61" s="330">
        <v>0</v>
      </c>
      <c r="Y61" s="330">
        <v>1.5832865310515698E-2</v>
      </c>
      <c r="Z61" s="330">
        <v>1.3260237467955394E-2</v>
      </c>
      <c r="AB61" s="330">
        <v>0</v>
      </c>
      <c r="AC61" s="330">
        <v>3.2095165814186419E-3</v>
      </c>
      <c r="AD61" s="330">
        <v>2.6880132681154846E-3</v>
      </c>
    </row>
    <row r="62" spans="1:30">
      <c r="A62" s="13" t="s">
        <v>255</v>
      </c>
      <c r="B62" s="13" t="s">
        <v>48</v>
      </c>
      <c r="D62" s="842">
        <v>1</v>
      </c>
      <c r="E62" s="842">
        <v>1</v>
      </c>
      <c r="F62" s="842">
        <v>1</v>
      </c>
      <c r="L62" s="330">
        <v>0.52611641733755266</v>
      </c>
      <c r="M62" s="330">
        <v>0.51090299582773158</v>
      </c>
      <c r="N62" s="330">
        <v>0.51154306681667916</v>
      </c>
      <c r="P62" s="330">
        <v>3.6710990780192444E-2</v>
      </c>
      <c r="Q62" s="330">
        <v>4.9402456569530406E-2</v>
      </c>
      <c r="R62" s="330">
        <v>4.8868491277519521E-2</v>
      </c>
      <c r="T62" s="330">
        <v>0.43717259188225494</v>
      </c>
      <c r="U62" s="330">
        <v>0.15531258341051088</v>
      </c>
      <c r="V62" s="330">
        <v>0.16717121851444355</v>
      </c>
      <c r="X62" s="330">
        <v>0</v>
      </c>
      <c r="Y62" s="330">
        <v>0</v>
      </c>
      <c r="Z62" s="330">
        <v>0</v>
      </c>
      <c r="AB62" s="330">
        <v>0</v>
      </c>
      <c r="AC62" s="330">
        <v>0.28438196419222717</v>
      </c>
      <c r="AD62" s="330">
        <v>0.27241722339135771</v>
      </c>
    </row>
    <row r="63" spans="1:30">
      <c r="A63" s="13" t="s">
        <v>256</v>
      </c>
      <c r="B63" s="13" t="s">
        <v>131</v>
      </c>
      <c r="D63" s="842">
        <v>1</v>
      </c>
      <c r="E63" s="842">
        <v>1</v>
      </c>
      <c r="F63" s="842">
        <v>1</v>
      </c>
      <c r="L63" s="330">
        <v>0.48384131810473202</v>
      </c>
      <c r="M63" s="330">
        <v>0.69012930902291558</v>
      </c>
      <c r="N63" s="330">
        <v>0.67375987669527682</v>
      </c>
      <c r="P63" s="330">
        <v>0.13825496721335045</v>
      </c>
      <c r="Q63" s="330">
        <v>4.1002371563907958E-2</v>
      </c>
      <c r="R63" s="330">
        <v>4.8719591437371937E-2</v>
      </c>
      <c r="T63" s="330">
        <v>0.37790371468191747</v>
      </c>
      <c r="U63" s="330">
        <v>0.13021311710619698</v>
      </c>
      <c r="V63" s="330">
        <v>0.14986794265935408</v>
      </c>
      <c r="X63" s="330">
        <v>0</v>
      </c>
      <c r="Y63" s="330">
        <v>7.7800392161894716E-4</v>
      </c>
      <c r="Z63" s="330">
        <v>7.1626749920825072E-4</v>
      </c>
      <c r="AB63" s="330">
        <v>0</v>
      </c>
      <c r="AC63" s="330">
        <v>0.13787719838536056</v>
      </c>
      <c r="AD63" s="330">
        <v>0.12693632170878891</v>
      </c>
    </row>
    <row r="64" spans="1:30">
      <c r="A64" s="13"/>
      <c r="B64" s="13" t="s">
        <v>387</v>
      </c>
      <c r="D64" s="842">
        <v>0.99999999999999989</v>
      </c>
      <c r="E64" s="842">
        <v>0.99999999999999978</v>
      </c>
      <c r="F64" s="842">
        <v>1.0000000000000002</v>
      </c>
      <c r="L64" s="330">
        <v>0.31445673145661018</v>
      </c>
      <c r="M64" s="330">
        <v>0.61962745880200398</v>
      </c>
      <c r="N64" s="330">
        <v>0.59403688711253622</v>
      </c>
      <c r="P64" s="330">
        <v>0.22874421719824525</v>
      </c>
      <c r="Q64" s="330">
        <v>8.7361382995704451E-2</v>
      </c>
      <c r="R64" s="330">
        <v>9.9217263098599573E-2</v>
      </c>
      <c r="T64" s="330">
        <v>0.45676875110197296</v>
      </c>
      <c r="U64" s="330">
        <v>0.24323758487260927</v>
      </c>
      <c r="V64" s="330">
        <v>0.26114357692126217</v>
      </c>
      <c r="X64" s="330">
        <v>3.0300243171550361E-5</v>
      </c>
      <c r="Y64" s="330">
        <v>8.3505178456095563E-3</v>
      </c>
      <c r="Z64" s="330">
        <v>7.6528129022839144E-3</v>
      </c>
      <c r="AB64" s="330">
        <v>0</v>
      </c>
      <c r="AC64" s="330">
        <v>4.1423055484072602E-2</v>
      </c>
      <c r="AD64" s="330">
        <v>3.794945996531824E-2</v>
      </c>
    </row>
    <row r="66" spans="1:10">
      <c r="D66" s="16" t="s">
        <v>2091</v>
      </c>
    </row>
    <row r="67" spans="1:10">
      <c r="D67" s="16" t="s">
        <v>2092</v>
      </c>
    </row>
    <row r="68" spans="1:10">
      <c r="D68" s="16" t="s">
        <v>2093</v>
      </c>
    </row>
    <row r="70" spans="1:10" ht="90">
      <c r="A70" s="13" t="s">
        <v>361</v>
      </c>
      <c r="B70" s="13" t="s">
        <v>249</v>
      </c>
      <c r="D70" s="843" t="s">
        <v>204</v>
      </c>
      <c r="E70" s="843" t="s">
        <v>290</v>
      </c>
      <c r="F70" s="843" t="s">
        <v>2</v>
      </c>
      <c r="G70" s="843" t="s">
        <v>2090</v>
      </c>
      <c r="H70" s="843" t="s">
        <v>2084</v>
      </c>
      <c r="I70" s="843" t="s">
        <v>2085</v>
      </c>
      <c r="J70" s="843" t="s">
        <v>2086</v>
      </c>
    </row>
    <row r="71" spans="1:10">
      <c r="A71" s="13" t="s">
        <v>104</v>
      </c>
      <c r="B71" s="13" t="s">
        <v>4</v>
      </c>
      <c r="D71" s="844">
        <v>19264.138999999999</v>
      </c>
      <c r="E71" s="844">
        <v>780297.85880000005</v>
      </c>
      <c r="F71" s="844">
        <v>799561.99780000001</v>
      </c>
      <c r="G71" s="20">
        <v>18110</v>
      </c>
      <c r="H71" s="844">
        <v>40.957369999999997</v>
      </c>
      <c r="I71" s="844">
        <f>SUM(G71*H71)</f>
        <v>741737.97069999995</v>
      </c>
      <c r="J71" s="844">
        <f>SUM(I71-E71)</f>
        <v>-38559.888100000098</v>
      </c>
    </row>
    <row r="72" spans="1:10">
      <c r="A72" s="13" t="s">
        <v>5</v>
      </c>
      <c r="B72" s="13" t="s">
        <v>111</v>
      </c>
      <c r="D72" s="844">
        <v>104456.32000000001</v>
      </c>
      <c r="E72" s="844">
        <v>1682757.0438000003</v>
      </c>
      <c r="F72" s="844">
        <v>1787213.3637999999</v>
      </c>
      <c r="G72" s="20">
        <v>52983</v>
      </c>
      <c r="H72" s="844">
        <v>40.957369999999997</v>
      </c>
      <c r="I72" s="844">
        <f t="shared" ref="I72:I97" si="4">SUM(G72*H72)</f>
        <v>2170044.3347100001</v>
      </c>
      <c r="J72" s="844">
        <f t="shared" ref="J72:J97" si="5">SUM(I72-E72)</f>
        <v>487287.29090999975</v>
      </c>
    </row>
    <row r="73" spans="1:10">
      <c r="A73" s="13" t="s">
        <v>7</v>
      </c>
      <c r="B73" s="13" t="s">
        <v>112</v>
      </c>
      <c r="D73" s="844">
        <v>140852.14620000002</v>
      </c>
      <c r="E73" s="844">
        <v>3043767.9964000001</v>
      </c>
      <c r="F73" s="844">
        <v>3184620.1425999994</v>
      </c>
      <c r="G73" s="20">
        <v>109325</v>
      </c>
      <c r="H73" s="844">
        <v>40.957369999999997</v>
      </c>
      <c r="I73" s="844">
        <f t="shared" si="4"/>
        <v>4477664.4752500001</v>
      </c>
      <c r="J73" s="844">
        <f t="shared" si="5"/>
        <v>1433896.4788500001</v>
      </c>
    </row>
    <row r="74" spans="1:10">
      <c r="A74" s="13" t="s">
        <v>9</v>
      </c>
      <c r="B74" s="13" t="s">
        <v>113</v>
      </c>
      <c r="D74" s="844">
        <v>306306.3</v>
      </c>
      <c r="E74" s="844">
        <v>6982913.3340000007</v>
      </c>
      <c r="F74" s="844">
        <v>7289219.6340000005</v>
      </c>
      <c r="G74" s="20">
        <v>99023</v>
      </c>
      <c r="H74" s="844">
        <v>40.957369999999997</v>
      </c>
      <c r="I74" s="844">
        <f t="shared" si="4"/>
        <v>4055721.6495099999</v>
      </c>
      <c r="J74" s="844">
        <f t="shared" si="5"/>
        <v>-2927191.6844900008</v>
      </c>
    </row>
    <row r="75" spans="1:10">
      <c r="A75" s="13" t="s">
        <v>11</v>
      </c>
      <c r="B75" s="13" t="s">
        <v>114</v>
      </c>
      <c r="D75" s="844">
        <v>187095.74120000002</v>
      </c>
      <c r="E75" s="844">
        <v>2518177.5518</v>
      </c>
      <c r="F75" s="844">
        <v>2705273.2930000001</v>
      </c>
      <c r="G75" s="20">
        <v>94288</v>
      </c>
      <c r="H75" s="844">
        <v>40.957369999999997</v>
      </c>
      <c r="I75" s="844">
        <f t="shared" si="4"/>
        <v>3861788.5025599999</v>
      </c>
      <c r="J75" s="844">
        <f t="shared" si="5"/>
        <v>1343610.9507599999</v>
      </c>
    </row>
    <row r="76" spans="1:10">
      <c r="A76" s="13" t="s">
        <v>13</v>
      </c>
      <c r="B76" s="13" t="s">
        <v>115</v>
      </c>
      <c r="D76" s="844">
        <v>166063.53580000001</v>
      </c>
      <c r="E76" s="844">
        <v>2573089.0227999999</v>
      </c>
      <c r="F76" s="844">
        <v>2739152.5586000001</v>
      </c>
      <c r="G76" s="20">
        <v>50874</v>
      </c>
      <c r="H76" s="844">
        <v>40.957369999999997</v>
      </c>
      <c r="I76" s="844">
        <f t="shared" si="4"/>
        <v>2083665.2413799998</v>
      </c>
      <c r="J76" s="844">
        <f t="shared" si="5"/>
        <v>-489423.78142000013</v>
      </c>
    </row>
    <row r="77" spans="1:10">
      <c r="A77" s="13" t="s">
        <v>15</v>
      </c>
      <c r="B77" s="13" t="s">
        <v>116</v>
      </c>
      <c r="D77" s="844">
        <v>130312.95600000001</v>
      </c>
      <c r="E77" s="844">
        <v>2378725.8844000003</v>
      </c>
      <c r="F77" s="844">
        <v>2509038.8404000006</v>
      </c>
      <c r="G77" s="20">
        <v>90843</v>
      </c>
      <c r="H77" s="844">
        <v>40.957369999999997</v>
      </c>
      <c r="I77" s="844">
        <f t="shared" si="4"/>
        <v>3720690.3629099997</v>
      </c>
      <c r="J77" s="844">
        <f t="shared" si="5"/>
        <v>1341964.4785099993</v>
      </c>
    </row>
    <row r="78" spans="1:10">
      <c r="A78" s="13" t="s">
        <v>19</v>
      </c>
      <c r="B78" s="13" t="s">
        <v>117</v>
      </c>
      <c r="D78" s="844">
        <v>108059.84</v>
      </c>
      <c r="E78" s="844">
        <v>2433532.6150000002</v>
      </c>
      <c r="F78" s="844">
        <v>2541592.4550000001</v>
      </c>
      <c r="G78" s="20">
        <v>56697</v>
      </c>
      <c r="H78" s="844">
        <v>40.957369999999997</v>
      </c>
      <c r="I78" s="844">
        <f t="shared" si="4"/>
        <v>2322160.0068899998</v>
      </c>
      <c r="J78" s="844">
        <f t="shared" si="5"/>
        <v>-111372.60811000038</v>
      </c>
    </row>
    <row r="79" spans="1:10">
      <c r="A79" s="13" t="s">
        <v>21</v>
      </c>
      <c r="B79" s="13" t="s">
        <v>118</v>
      </c>
      <c r="D79" s="844">
        <v>179737.764</v>
      </c>
      <c r="E79" s="844">
        <v>2048715.1973999999</v>
      </c>
      <c r="F79" s="844">
        <v>2228452.9613999994</v>
      </c>
      <c r="G79" s="20">
        <v>46329</v>
      </c>
      <c r="H79" s="844">
        <v>40.957369999999997</v>
      </c>
      <c r="I79" s="844">
        <f t="shared" si="4"/>
        <v>1897513.9947299999</v>
      </c>
      <c r="J79" s="844">
        <f t="shared" si="5"/>
        <v>-151201.20267000003</v>
      </c>
    </row>
    <row r="80" spans="1:10">
      <c r="A80" s="13" t="s">
        <v>23</v>
      </c>
      <c r="B80" s="13" t="s">
        <v>119</v>
      </c>
      <c r="D80" s="844">
        <v>844819.01699999999</v>
      </c>
      <c r="E80" s="844">
        <v>2364872.1547999997</v>
      </c>
      <c r="F80" s="844">
        <v>3209691.1717999997</v>
      </c>
      <c r="G80" s="20">
        <v>64659</v>
      </c>
      <c r="H80" s="844">
        <v>40.957369999999997</v>
      </c>
      <c r="I80" s="844">
        <f t="shared" si="4"/>
        <v>2648262.5868299999</v>
      </c>
      <c r="J80" s="844">
        <f t="shared" si="5"/>
        <v>283390.43203000026</v>
      </c>
    </row>
    <row r="81" spans="1:10">
      <c r="A81" s="13" t="s">
        <v>25</v>
      </c>
      <c r="B81" s="13" t="s">
        <v>120</v>
      </c>
      <c r="D81" s="844">
        <v>239366.85879999999</v>
      </c>
      <c r="E81" s="844">
        <v>2570349.9594000001</v>
      </c>
      <c r="F81" s="844">
        <v>2809716.8181999996</v>
      </c>
      <c r="G81" s="20">
        <v>110818</v>
      </c>
      <c r="H81" s="844">
        <v>40.957369999999997</v>
      </c>
      <c r="I81" s="844">
        <f t="shared" si="4"/>
        <v>4538813.8286600001</v>
      </c>
      <c r="J81" s="844">
        <f t="shared" si="5"/>
        <v>1968463.8692600001</v>
      </c>
    </row>
    <row r="82" spans="1:10">
      <c r="A82" s="13" t="s">
        <v>27</v>
      </c>
      <c r="B82" s="13" t="s">
        <v>121</v>
      </c>
      <c r="D82" s="844">
        <v>134238.54479999997</v>
      </c>
      <c r="E82" s="844">
        <v>1425093.0936000003</v>
      </c>
      <c r="F82" s="844">
        <v>1559331.6384000001</v>
      </c>
      <c r="G82" s="20">
        <v>55397</v>
      </c>
      <c r="H82" s="844">
        <v>40.957369999999997</v>
      </c>
      <c r="I82" s="844">
        <f t="shared" si="4"/>
        <v>2268915.4258900001</v>
      </c>
      <c r="J82" s="844">
        <f t="shared" si="5"/>
        <v>843822.33228999982</v>
      </c>
    </row>
    <row r="83" spans="1:10">
      <c r="A83" s="13" t="s">
        <v>29</v>
      </c>
      <c r="B83" s="13" t="s">
        <v>122</v>
      </c>
      <c r="D83" s="844">
        <v>146749.23300000001</v>
      </c>
      <c r="E83" s="844">
        <v>3115634.9126000004</v>
      </c>
      <c r="F83" s="844">
        <v>3262384.1456000004</v>
      </c>
      <c r="G83" s="20">
        <v>60438</v>
      </c>
      <c r="H83" s="844">
        <v>40.957369999999997</v>
      </c>
      <c r="I83" s="844">
        <f t="shared" si="4"/>
        <v>2475381.5280599999</v>
      </c>
      <c r="J83" s="844">
        <f t="shared" si="5"/>
        <v>-640253.38454000046</v>
      </c>
    </row>
    <row r="84" spans="1:10">
      <c r="A84" s="13" t="s">
        <v>31</v>
      </c>
      <c r="B84" s="13" t="s">
        <v>123</v>
      </c>
      <c r="D84" s="844">
        <v>265584.17819999997</v>
      </c>
      <c r="E84" s="844">
        <v>3514031.6161999996</v>
      </c>
      <c r="F84" s="844">
        <v>3779615.7943999995</v>
      </c>
      <c r="G84" s="20">
        <v>63863</v>
      </c>
      <c r="H84" s="844">
        <v>40.957369999999997</v>
      </c>
      <c r="I84" s="844">
        <f t="shared" si="4"/>
        <v>2615660.5203100001</v>
      </c>
      <c r="J84" s="844">
        <f t="shared" si="5"/>
        <v>-898371.09588999953</v>
      </c>
    </row>
    <row r="85" spans="1:10">
      <c r="A85" s="13" t="s">
        <v>33</v>
      </c>
      <c r="B85" s="13" t="s">
        <v>124</v>
      </c>
      <c r="D85" s="844">
        <v>110057.913</v>
      </c>
      <c r="E85" s="844">
        <v>2064633.0601999999</v>
      </c>
      <c r="F85" s="844">
        <v>2174690.9731999999</v>
      </c>
      <c r="G85" s="20">
        <v>59028</v>
      </c>
      <c r="H85" s="844">
        <v>40.957369999999997</v>
      </c>
      <c r="I85" s="844">
        <f t="shared" si="4"/>
        <v>2417631.6363599999</v>
      </c>
      <c r="J85" s="844">
        <f t="shared" si="5"/>
        <v>352998.57615999994</v>
      </c>
    </row>
    <row r="86" spans="1:10">
      <c r="A86" s="13" t="s">
        <v>35</v>
      </c>
      <c r="B86" s="13" t="s">
        <v>125</v>
      </c>
      <c r="D86" s="844">
        <v>827434.38319999992</v>
      </c>
      <c r="E86" s="844">
        <v>4247536.5743999993</v>
      </c>
      <c r="F86" s="844">
        <v>5074970.9576000003</v>
      </c>
      <c r="G86" s="20">
        <v>134598</v>
      </c>
      <c r="H86" s="844">
        <v>40.957369999999997</v>
      </c>
      <c r="I86" s="844">
        <f t="shared" si="4"/>
        <v>5512780.0872599995</v>
      </c>
      <c r="J86" s="844">
        <f t="shared" si="5"/>
        <v>1265243.5128600001</v>
      </c>
    </row>
    <row r="87" spans="1:10">
      <c r="A87" s="13" t="s">
        <v>37</v>
      </c>
      <c r="B87" s="13" t="s">
        <v>126</v>
      </c>
      <c r="D87" s="844">
        <v>183369.8964</v>
      </c>
      <c r="E87" s="844">
        <v>1653448.2274</v>
      </c>
      <c r="F87" s="844">
        <v>1836818.1237999999</v>
      </c>
      <c r="G87" s="20">
        <v>78160</v>
      </c>
      <c r="H87" s="844">
        <v>40.957369999999997</v>
      </c>
      <c r="I87" s="844">
        <f t="shared" si="4"/>
        <v>3201228.0392</v>
      </c>
      <c r="J87" s="844">
        <f t="shared" si="5"/>
        <v>1547779.8118</v>
      </c>
    </row>
    <row r="88" spans="1:10">
      <c r="A88" s="13" t="s">
        <v>39</v>
      </c>
      <c r="B88" s="13" t="s">
        <v>127</v>
      </c>
      <c r="D88" s="844">
        <v>272835.43180000002</v>
      </c>
      <c r="E88" s="844">
        <v>2831129.7598000001</v>
      </c>
      <c r="F88" s="844">
        <v>3103965.1916</v>
      </c>
      <c r="G88" s="20">
        <v>89580</v>
      </c>
      <c r="H88" s="844">
        <v>40.957369999999997</v>
      </c>
      <c r="I88" s="844">
        <f t="shared" si="4"/>
        <v>3668961.2045999998</v>
      </c>
      <c r="J88" s="844">
        <f t="shared" si="5"/>
        <v>837831.44479999971</v>
      </c>
    </row>
    <row r="89" spans="1:10">
      <c r="A89" s="13" t="s">
        <v>41</v>
      </c>
      <c r="B89" s="13" t="s">
        <v>128</v>
      </c>
      <c r="D89" s="844">
        <v>135463.826</v>
      </c>
      <c r="E89" s="844">
        <v>1349556.7180000001</v>
      </c>
      <c r="F89" s="844">
        <v>1485020.544</v>
      </c>
      <c r="G89" s="20">
        <v>50357</v>
      </c>
      <c r="H89" s="844">
        <v>40.957369999999997</v>
      </c>
      <c r="I89" s="844">
        <f t="shared" si="4"/>
        <v>2062490.2810899999</v>
      </c>
      <c r="J89" s="844">
        <f t="shared" si="5"/>
        <v>712933.56308999984</v>
      </c>
    </row>
    <row r="90" spans="1:10">
      <c r="A90" s="13" t="s">
        <v>43</v>
      </c>
      <c r="B90" s="13" t="s">
        <v>129</v>
      </c>
      <c r="D90" s="844">
        <v>65166.659</v>
      </c>
      <c r="E90" s="844">
        <v>2604285.5451999996</v>
      </c>
      <c r="F90" s="844">
        <v>2669452.2042</v>
      </c>
      <c r="G90" s="20">
        <v>44290</v>
      </c>
      <c r="H90" s="844">
        <v>40.957369999999997</v>
      </c>
      <c r="I90" s="844">
        <f t="shared" si="4"/>
        <v>1814001.9172999999</v>
      </c>
      <c r="J90" s="844">
        <f t="shared" si="5"/>
        <v>-790283.62789999973</v>
      </c>
    </row>
    <row r="91" spans="1:10">
      <c r="A91" s="13" t="s">
        <v>17</v>
      </c>
      <c r="B91" s="13" t="s">
        <v>130</v>
      </c>
      <c r="D91" s="844">
        <v>67276.965400000001</v>
      </c>
      <c r="E91" s="844">
        <v>864574.24479999999</v>
      </c>
      <c r="F91" s="844">
        <v>931851.21020000009</v>
      </c>
      <c r="G91" s="20">
        <v>22083</v>
      </c>
      <c r="H91" s="844">
        <v>40.957369999999997</v>
      </c>
      <c r="I91" s="844">
        <f t="shared" si="4"/>
        <v>904461.60170999996</v>
      </c>
      <c r="J91" s="844">
        <f t="shared" si="5"/>
        <v>39887.356909999973</v>
      </c>
    </row>
    <row r="92" spans="1:10">
      <c r="A92" s="13" t="s">
        <v>252</v>
      </c>
      <c r="B92" s="13" t="s">
        <v>45</v>
      </c>
      <c r="D92" s="844">
        <v>51726.399599999997</v>
      </c>
      <c r="E92" s="844">
        <v>1744796.4222000001</v>
      </c>
      <c r="F92" s="844">
        <v>1796522.8217999998</v>
      </c>
      <c r="G92" s="20">
        <v>38789</v>
      </c>
      <c r="H92" s="844">
        <v>40.957369999999997</v>
      </c>
      <c r="I92" s="844">
        <f t="shared" si="4"/>
        <v>1588695.42493</v>
      </c>
      <c r="J92" s="844">
        <f t="shared" si="5"/>
        <v>-156100.99727000017</v>
      </c>
    </row>
    <row r="93" spans="1:10">
      <c r="A93" s="13" t="s">
        <v>253</v>
      </c>
      <c r="B93" s="13" t="s">
        <v>46</v>
      </c>
      <c r="D93" s="844">
        <v>192054.66340000002</v>
      </c>
      <c r="E93" s="844">
        <v>4154447.4914000006</v>
      </c>
      <c r="F93" s="844">
        <v>4346502.1548000006</v>
      </c>
      <c r="G93" s="20">
        <v>51999</v>
      </c>
      <c r="H93" s="844">
        <v>40.957369999999997</v>
      </c>
      <c r="I93" s="844">
        <f t="shared" si="4"/>
        <v>2129742.2826299998</v>
      </c>
      <c r="J93" s="844">
        <f t="shared" si="5"/>
        <v>-2024705.2087700008</v>
      </c>
    </row>
    <row r="94" spans="1:10">
      <c r="A94" s="13" t="s">
        <v>254</v>
      </c>
      <c r="B94" s="13" t="s">
        <v>47</v>
      </c>
      <c r="D94" s="844">
        <v>1246098.9368</v>
      </c>
      <c r="E94" s="844">
        <v>6422836.4232000001</v>
      </c>
      <c r="F94" s="844">
        <v>7668935.3600000003</v>
      </c>
      <c r="G94" s="20">
        <v>154907</v>
      </c>
      <c r="H94" s="844">
        <v>40.957369999999997</v>
      </c>
      <c r="I94" s="844">
        <f t="shared" si="4"/>
        <v>6344583.3145899996</v>
      </c>
      <c r="J94" s="844">
        <f t="shared" si="5"/>
        <v>-78253.108610000461</v>
      </c>
    </row>
    <row r="95" spans="1:10">
      <c r="A95" s="13" t="s">
        <v>255</v>
      </c>
      <c r="B95" s="13" t="s">
        <v>48</v>
      </c>
      <c r="D95" s="844">
        <v>114356.05279999999</v>
      </c>
      <c r="E95" s="844">
        <v>2603696.8873999999</v>
      </c>
      <c r="F95" s="844">
        <v>2718052.9402000001</v>
      </c>
      <c r="G95" s="20">
        <v>40080</v>
      </c>
      <c r="H95" s="844">
        <v>40.957369999999997</v>
      </c>
      <c r="I95" s="844">
        <f t="shared" si="4"/>
        <v>1641571.3895999999</v>
      </c>
      <c r="J95" s="844">
        <f t="shared" si="5"/>
        <v>-962125.49780000001</v>
      </c>
    </row>
    <row r="96" spans="1:10">
      <c r="A96" s="13" t="s">
        <v>256</v>
      </c>
      <c r="B96" s="13" t="s">
        <v>131</v>
      </c>
      <c r="D96" s="844">
        <v>275061.40840000001</v>
      </c>
      <c r="E96" s="844">
        <v>3191269.2610000004</v>
      </c>
      <c r="F96" s="844">
        <v>3466330.6694</v>
      </c>
      <c r="G96" s="20"/>
      <c r="H96" s="844"/>
      <c r="I96" s="844"/>
      <c r="J96" s="844"/>
    </row>
    <row r="97" spans="1:10">
      <c r="A97" s="13"/>
      <c r="B97" s="13" t="s">
        <v>360</v>
      </c>
      <c r="D97" s="844">
        <v>6513809.1098000007</v>
      </c>
      <c r="E97" s="844">
        <v>71164168.856000006</v>
      </c>
      <c r="F97" s="844">
        <v>77677977.965800002</v>
      </c>
      <c r="G97" s="20">
        <v>1737518</v>
      </c>
      <c r="H97" s="844">
        <v>40.957369999999997</v>
      </c>
      <c r="I97" s="844">
        <f t="shared" si="4"/>
        <v>71164167.607659996</v>
      </c>
      <c r="J97" s="844">
        <f t="shared" si="5"/>
        <v>-1.2483400106430054</v>
      </c>
    </row>
    <row r="101" spans="1:10">
      <c r="G101" s="50"/>
    </row>
  </sheetData>
  <pageMargins left="0.7" right="0.7" top="0.75" bottom="0.75" header="0.3" footer="0.3"/>
  <pageSetup paperSize="9" orientation="portrait" horizontalDpi="300" verticalDpi="300" r:id="rId1"/>
</worksheet>
</file>

<file path=xl/worksheets/sheet77.xml><?xml version="1.0" encoding="utf-8"?>
<worksheet xmlns="http://schemas.openxmlformats.org/spreadsheetml/2006/main" xmlns:r="http://schemas.openxmlformats.org/officeDocument/2006/relationships">
  <dimension ref="A1:N19"/>
  <sheetViews>
    <sheetView workbookViewId="0">
      <selection activeCell="A12" sqref="A12"/>
    </sheetView>
  </sheetViews>
  <sheetFormatPr defaultRowHeight="15"/>
  <cols>
    <col min="1" max="1" width="20" style="16" customWidth="1"/>
    <col min="2" max="2" width="42.85546875" style="16" bestFit="1" customWidth="1"/>
    <col min="3" max="3" width="21.85546875" style="16" customWidth="1"/>
    <col min="4" max="4" width="26.28515625" style="16" customWidth="1"/>
    <col min="5" max="5" width="21.85546875" style="16" customWidth="1"/>
    <col min="6" max="8" width="21.85546875" style="16" bestFit="1" customWidth="1"/>
    <col min="9" max="10" width="21.85546875" style="16" customWidth="1"/>
    <col min="11" max="11" width="21.85546875" style="16" bestFit="1" customWidth="1"/>
    <col min="12" max="12" width="22.140625" style="16" bestFit="1" customWidth="1"/>
    <col min="13" max="13" width="28.85546875" style="16" bestFit="1" customWidth="1"/>
    <col min="14" max="14" width="24.7109375" style="16" bestFit="1" customWidth="1"/>
    <col min="15" max="16384" width="9.140625" style="16"/>
  </cols>
  <sheetData>
    <row r="1" spans="1:14">
      <c r="A1" s="43" t="s">
        <v>292</v>
      </c>
    </row>
    <row r="2" spans="1:14">
      <c r="C2" s="46" t="s">
        <v>293</v>
      </c>
      <c r="D2" s="46" t="s">
        <v>293</v>
      </c>
      <c r="E2" s="46" t="s">
        <v>293</v>
      </c>
      <c r="F2" s="46" t="s">
        <v>294</v>
      </c>
      <c r="G2" s="46" t="s">
        <v>294</v>
      </c>
      <c r="H2" s="46" t="s">
        <v>294</v>
      </c>
      <c r="I2" s="46" t="s">
        <v>295</v>
      </c>
      <c r="J2" s="46" t="s">
        <v>295</v>
      </c>
      <c r="K2" s="46" t="s">
        <v>295</v>
      </c>
      <c r="L2" s="46" t="s">
        <v>296</v>
      </c>
      <c r="M2" s="46" t="s">
        <v>2</v>
      </c>
      <c r="N2" s="46" t="s">
        <v>2</v>
      </c>
    </row>
    <row r="3" spans="1:14">
      <c r="A3" s="21" t="s">
        <v>297</v>
      </c>
      <c r="B3" s="21" t="s">
        <v>298</v>
      </c>
      <c r="C3" s="21" t="s">
        <v>299</v>
      </c>
      <c r="D3" s="21" t="s">
        <v>300</v>
      </c>
      <c r="E3" s="21" t="s">
        <v>301</v>
      </c>
      <c r="F3" s="21" t="s">
        <v>299</v>
      </c>
      <c r="G3" s="21" t="s">
        <v>300</v>
      </c>
      <c r="H3" s="21" t="s">
        <v>301</v>
      </c>
      <c r="I3" s="21" t="s">
        <v>299</v>
      </c>
      <c r="J3" s="21" t="s">
        <v>300</v>
      </c>
      <c r="K3" s="21" t="s">
        <v>301</v>
      </c>
      <c r="L3" s="21" t="s">
        <v>299</v>
      </c>
      <c r="M3" s="21" t="s">
        <v>300</v>
      </c>
      <c r="N3" s="21" t="s">
        <v>301</v>
      </c>
    </row>
    <row r="4" spans="1:14">
      <c r="A4" s="13" t="s">
        <v>302</v>
      </c>
      <c r="B4" s="13" t="s">
        <v>303</v>
      </c>
      <c r="C4" s="47">
        <v>9616.65</v>
      </c>
      <c r="D4" s="47">
        <v>1924.07</v>
      </c>
      <c r="E4" s="47">
        <v>7692.58</v>
      </c>
      <c r="F4" s="47">
        <v>10164186.550000001</v>
      </c>
      <c r="G4" s="47">
        <v>2001166.44</v>
      </c>
      <c r="H4" s="47">
        <v>8163020.1100000003</v>
      </c>
      <c r="I4" s="47">
        <v>4160.04</v>
      </c>
      <c r="J4" s="47">
        <v>702.56</v>
      </c>
      <c r="K4" s="47">
        <v>3457.48</v>
      </c>
      <c r="L4" s="47">
        <v>10177963.24</v>
      </c>
      <c r="M4" s="47">
        <v>2003793.07</v>
      </c>
      <c r="N4" s="47">
        <v>8174170.1700000009</v>
      </c>
    </row>
    <row r="5" spans="1:14">
      <c r="A5" s="13" t="s">
        <v>304</v>
      </c>
      <c r="B5" s="13" t="s">
        <v>305</v>
      </c>
      <c r="C5" s="47">
        <v>1927356.35</v>
      </c>
      <c r="D5" s="47">
        <v>450964.1</v>
      </c>
      <c r="E5" s="47">
        <v>1476392.25</v>
      </c>
      <c r="F5" s="47">
        <v>14387979.83</v>
      </c>
      <c r="G5" s="47">
        <v>2356616.92</v>
      </c>
      <c r="H5" s="47">
        <v>12031362.91</v>
      </c>
      <c r="I5" s="47">
        <v>12041.22</v>
      </c>
      <c r="J5" s="47">
        <v>2258.7199999999998</v>
      </c>
      <c r="K5" s="47">
        <v>9782.5</v>
      </c>
      <c r="L5" s="47">
        <v>16327377.4</v>
      </c>
      <c r="M5" s="47">
        <v>2809839.74</v>
      </c>
      <c r="N5" s="47">
        <v>13517537.66</v>
      </c>
    </row>
    <row r="6" spans="1:14">
      <c r="A6" s="13" t="s">
        <v>306</v>
      </c>
      <c r="B6" s="13" t="s">
        <v>307</v>
      </c>
      <c r="C6" s="47">
        <v>1703.51</v>
      </c>
      <c r="D6" s="47">
        <v>457.24</v>
      </c>
      <c r="E6" s="47">
        <v>1246.27</v>
      </c>
      <c r="F6" s="47">
        <v>5628433.2599999998</v>
      </c>
      <c r="G6" s="47">
        <v>817233.97</v>
      </c>
      <c r="H6" s="47">
        <v>4811199.29</v>
      </c>
      <c r="I6" s="47">
        <v>724.28</v>
      </c>
      <c r="J6" s="47">
        <v>60.3</v>
      </c>
      <c r="K6" s="47">
        <v>663.98</v>
      </c>
      <c r="L6" s="47">
        <v>5630861.0499999998</v>
      </c>
      <c r="M6" s="47">
        <v>817751.51</v>
      </c>
      <c r="N6" s="47">
        <v>4813109.54</v>
      </c>
    </row>
    <row r="7" spans="1:14">
      <c r="A7" s="13" t="s">
        <v>308</v>
      </c>
      <c r="B7" s="13" t="s">
        <v>309</v>
      </c>
      <c r="C7" s="47">
        <v>241702.77</v>
      </c>
      <c r="D7" s="47">
        <v>46552.47</v>
      </c>
      <c r="E7" s="47">
        <v>195150.3</v>
      </c>
      <c r="F7" s="47">
        <v>29011894.190000001</v>
      </c>
      <c r="G7" s="47">
        <v>2065198.48</v>
      </c>
      <c r="H7" s="47">
        <v>26946695.710000001</v>
      </c>
      <c r="I7" s="47">
        <v>29315.16</v>
      </c>
      <c r="J7" s="47">
        <v>1370.07</v>
      </c>
      <c r="K7" s="47">
        <v>27945.09</v>
      </c>
      <c r="L7" s="47">
        <v>29282912.120000001</v>
      </c>
      <c r="M7" s="47">
        <v>2113121.02</v>
      </c>
      <c r="N7" s="47">
        <v>27169791.100000001</v>
      </c>
    </row>
    <row r="8" spans="1:14">
      <c r="A8" s="13" t="s">
        <v>310</v>
      </c>
      <c r="B8" s="13" t="s">
        <v>311</v>
      </c>
      <c r="C8" s="47">
        <v>382070.05</v>
      </c>
      <c r="D8" s="47">
        <v>84944.51</v>
      </c>
      <c r="E8" s="47">
        <v>297125.53999999998</v>
      </c>
      <c r="F8" s="47">
        <v>11929023.210000001</v>
      </c>
      <c r="G8" s="47">
        <v>4254156.22</v>
      </c>
      <c r="H8" s="47">
        <v>7674866.9900000002</v>
      </c>
      <c r="I8" s="47">
        <v>7038.36</v>
      </c>
      <c r="J8" s="47">
        <v>3062.1</v>
      </c>
      <c r="K8" s="47">
        <v>3976.26</v>
      </c>
      <c r="L8" s="47">
        <v>12318131.620000001</v>
      </c>
      <c r="M8" s="47">
        <v>4342162.8299999991</v>
      </c>
      <c r="N8" s="47">
        <v>7975968.79</v>
      </c>
    </row>
    <row r="9" spans="1:14">
      <c r="A9" s="13" t="s">
        <v>312</v>
      </c>
      <c r="B9" s="13" t="s">
        <v>313</v>
      </c>
      <c r="C9" s="47">
        <v>3222.72</v>
      </c>
      <c r="D9" s="47">
        <v>204.87</v>
      </c>
      <c r="E9" s="47">
        <v>3017.85</v>
      </c>
      <c r="F9" s="47">
        <v>735726.78</v>
      </c>
      <c r="G9" s="47">
        <v>24541.48</v>
      </c>
      <c r="H9" s="47">
        <v>711185.3</v>
      </c>
      <c r="I9" s="47"/>
      <c r="J9" s="47"/>
      <c r="K9" s="47"/>
      <c r="L9" s="47">
        <v>738949.5</v>
      </c>
      <c r="M9" s="47">
        <v>24746.35</v>
      </c>
      <c r="N9" s="47">
        <v>714203.15</v>
      </c>
    </row>
    <row r="10" spans="1:14">
      <c r="A10" s="13" t="s">
        <v>291</v>
      </c>
      <c r="B10" s="13"/>
      <c r="C10" s="47">
        <v>2565672.0499999998</v>
      </c>
      <c r="D10" s="47">
        <v>585047.26</v>
      </c>
      <c r="E10" s="47">
        <v>1980624.7900000003</v>
      </c>
      <c r="F10" s="47">
        <v>71857243.819999993</v>
      </c>
      <c r="G10" s="47">
        <v>11518913.509999998</v>
      </c>
      <c r="H10" s="47">
        <v>60338330.309999995</v>
      </c>
      <c r="I10" s="47">
        <v>53279.06</v>
      </c>
      <c r="J10" s="47">
        <v>7453.75</v>
      </c>
      <c r="K10" s="47">
        <v>45825.310000000005</v>
      </c>
      <c r="L10" s="47">
        <v>74476194.929999992</v>
      </c>
      <c r="M10" s="47">
        <v>12111414.519999998</v>
      </c>
      <c r="N10" s="47">
        <v>62364780.409999996</v>
      </c>
    </row>
    <row r="12" spans="1:14">
      <c r="A12" s="16" t="s">
        <v>2094</v>
      </c>
    </row>
    <row r="13" spans="1:14">
      <c r="A13" s="21" t="s">
        <v>297</v>
      </c>
      <c r="B13" s="21" t="s">
        <v>298</v>
      </c>
      <c r="C13" s="38" t="s">
        <v>293</v>
      </c>
      <c r="D13" s="38" t="s">
        <v>294</v>
      </c>
      <c r="E13" s="38" t="s">
        <v>315</v>
      </c>
      <c r="F13" s="38" t="s">
        <v>2</v>
      </c>
    </row>
    <row r="14" spans="1:14">
      <c r="A14" s="13" t="s">
        <v>308</v>
      </c>
      <c r="B14" s="13" t="s">
        <v>309</v>
      </c>
      <c r="C14" s="48">
        <v>195150.3</v>
      </c>
      <c r="D14" s="48">
        <v>26946695.710000001</v>
      </c>
      <c r="E14" s="47">
        <v>27945.09</v>
      </c>
      <c r="F14" s="49">
        <v>27169791.100000001</v>
      </c>
      <c r="G14" s="50"/>
    </row>
    <row r="15" spans="1:14">
      <c r="A15" s="13" t="s">
        <v>310</v>
      </c>
      <c r="B15" s="13" t="s">
        <v>311</v>
      </c>
      <c r="C15" s="47">
        <v>297125.53999999998</v>
      </c>
      <c r="D15" s="47">
        <v>7674866.9900000002</v>
      </c>
      <c r="E15" s="47">
        <v>3976.26</v>
      </c>
      <c r="F15" s="49">
        <v>7975968.79</v>
      </c>
      <c r="G15" s="50"/>
    </row>
    <row r="16" spans="1:14">
      <c r="A16" s="13" t="s">
        <v>312</v>
      </c>
      <c r="B16" s="13" t="s">
        <v>313</v>
      </c>
      <c r="C16" s="47">
        <v>3017.85</v>
      </c>
      <c r="D16" s="47">
        <v>711185.3</v>
      </c>
      <c r="E16" s="47">
        <v>0</v>
      </c>
      <c r="F16" s="49">
        <v>714203.15</v>
      </c>
      <c r="G16" s="50"/>
    </row>
    <row r="17" spans="3:8">
      <c r="C17" s="47">
        <v>495293.68999999994</v>
      </c>
      <c r="D17" s="47">
        <v>35332748</v>
      </c>
      <c r="E17" s="47">
        <v>31921.35</v>
      </c>
      <c r="F17" s="47">
        <v>35859963.039999999</v>
      </c>
      <c r="G17" s="51"/>
      <c r="H17" s="50"/>
    </row>
    <row r="18" spans="3:8">
      <c r="C18" s="42"/>
      <c r="D18" s="42"/>
    </row>
    <row r="19" spans="3:8">
      <c r="E19" s="50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>
  <dimension ref="A1:Q80"/>
  <sheetViews>
    <sheetView topLeftCell="A10" workbookViewId="0">
      <selection activeCell="A8" sqref="A8:XFD8"/>
    </sheetView>
  </sheetViews>
  <sheetFormatPr defaultRowHeight="15"/>
  <cols>
    <col min="1" max="1" width="37.42578125" customWidth="1"/>
    <col min="2" max="2" width="66.5703125" customWidth="1"/>
    <col min="3" max="3" width="20.85546875" customWidth="1"/>
    <col min="4" max="4" width="25.7109375" customWidth="1"/>
    <col min="5" max="5" width="20.42578125" customWidth="1"/>
    <col min="6" max="6" width="16.28515625" customWidth="1"/>
    <col min="7" max="7" width="17.85546875" customWidth="1"/>
    <col min="8" max="8" width="33.5703125" customWidth="1"/>
    <col min="9" max="9" width="60.5703125" customWidth="1"/>
    <col min="10" max="10" width="35.7109375" customWidth="1"/>
    <col min="11" max="11" width="30.5703125" customWidth="1"/>
    <col min="12" max="12" width="26.7109375" customWidth="1"/>
    <col min="13" max="13" width="39.28515625" customWidth="1"/>
    <col min="14" max="14" width="18.5703125" customWidth="1"/>
    <col min="15" max="15" width="27.85546875" customWidth="1"/>
    <col min="16" max="16" width="29.5703125" customWidth="1"/>
  </cols>
  <sheetData>
    <row r="1" spans="1:16">
      <c r="A1" t="s">
        <v>2182</v>
      </c>
    </row>
    <row r="2" spans="1:16">
      <c r="A2" t="s">
        <v>2176</v>
      </c>
      <c r="B2" t="s">
        <v>2177</v>
      </c>
    </row>
    <row r="3" spans="1:16">
      <c r="A3" t="s">
        <v>2175</v>
      </c>
      <c r="B3">
        <v>2018</v>
      </c>
    </row>
    <row r="4" spans="1:16">
      <c r="A4" t="s">
        <v>2178</v>
      </c>
      <c r="B4" t="s">
        <v>2179</v>
      </c>
    </row>
    <row r="5" spans="1:16">
      <c r="A5" t="s">
        <v>2180</v>
      </c>
      <c r="B5">
        <v>118</v>
      </c>
    </row>
    <row r="6" spans="1:16">
      <c r="A6" t="s">
        <v>2181</v>
      </c>
      <c r="B6">
        <v>62</v>
      </c>
    </row>
    <row r="8" spans="1:16" ht="36.75" customHeight="1">
      <c r="A8" s="964" t="s">
        <v>2183</v>
      </c>
      <c r="B8" s="964" t="s">
        <v>2184</v>
      </c>
      <c r="C8" s="964" t="s">
        <v>2185</v>
      </c>
      <c r="D8" s="964" t="s">
        <v>2186</v>
      </c>
      <c r="E8" s="964" t="s">
        <v>2187</v>
      </c>
      <c r="F8" s="964" t="s">
        <v>2188</v>
      </c>
      <c r="G8" s="964" t="s">
        <v>2189</v>
      </c>
      <c r="H8" s="964" t="s">
        <v>2190</v>
      </c>
      <c r="I8" s="963" t="s">
        <v>2191</v>
      </c>
      <c r="K8" s="964"/>
      <c r="L8" s="964"/>
      <c r="M8" s="964"/>
      <c r="N8" s="964"/>
      <c r="O8" s="964"/>
      <c r="P8" s="964"/>
    </row>
    <row r="9" spans="1:16" ht="30">
      <c r="A9" s="965" t="s">
        <v>2416</v>
      </c>
      <c r="B9" s="219" t="s">
        <v>2417</v>
      </c>
      <c r="C9" s="219" t="s">
        <v>2418</v>
      </c>
      <c r="D9" s="219" t="s">
        <v>2419</v>
      </c>
      <c r="E9" s="219">
        <v>36200</v>
      </c>
      <c r="F9" s="219">
        <v>6861441430</v>
      </c>
      <c r="G9" s="219">
        <v>304473</v>
      </c>
      <c r="H9" s="219" t="s">
        <v>2420</v>
      </c>
      <c r="I9" s="965" t="s">
        <v>2421</v>
      </c>
      <c r="J9" s="219"/>
    </row>
    <row r="10" spans="1:16" ht="26.25">
      <c r="A10" s="965" t="s">
        <v>2473</v>
      </c>
      <c r="B10" s="219" t="s">
        <v>2474</v>
      </c>
      <c r="C10" s="219" t="s">
        <v>2475</v>
      </c>
      <c r="D10" s="219" t="s">
        <v>2476</v>
      </c>
      <c r="E10" s="219">
        <v>39200</v>
      </c>
      <c r="F10" s="219">
        <v>8721907964</v>
      </c>
      <c r="G10" s="219">
        <v>851643503</v>
      </c>
      <c r="H10" s="219" t="s">
        <v>2477</v>
      </c>
      <c r="I10" s="965" t="s">
        <v>2519</v>
      </c>
      <c r="J10" s="219"/>
      <c r="K10" s="965"/>
      <c r="L10" s="219"/>
      <c r="M10" s="219"/>
      <c r="N10" s="219"/>
      <c r="O10" s="219"/>
      <c r="P10" s="966"/>
    </row>
    <row r="11" spans="1:16" ht="30">
      <c r="A11" s="965" t="s">
        <v>2405</v>
      </c>
      <c r="B11" s="219" t="s">
        <v>2406</v>
      </c>
      <c r="C11" s="219" t="s">
        <v>2407</v>
      </c>
      <c r="D11" s="219" t="s">
        <v>2408</v>
      </c>
      <c r="E11" s="219">
        <v>37500</v>
      </c>
      <c r="F11" s="219">
        <v>7921805587</v>
      </c>
      <c r="G11" s="219">
        <v>296638</v>
      </c>
      <c r="H11" s="219" t="s">
        <v>2409</v>
      </c>
      <c r="I11" s="965" t="s">
        <v>2410</v>
      </c>
      <c r="J11" s="219"/>
    </row>
    <row r="12" spans="1:16" ht="26.25">
      <c r="A12" s="965" t="s">
        <v>2253</v>
      </c>
      <c r="B12" s="219" t="s">
        <v>2254</v>
      </c>
      <c r="C12" s="219" t="s">
        <v>2255</v>
      </c>
      <c r="D12" s="219" t="s">
        <v>2256</v>
      </c>
      <c r="E12" s="219">
        <v>38200</v>
      </c>
      <c r="F12" s="219">
        <v>6851209795</v>
      </c>
      <c r="G12" s="219">
        <v>37036973800037</v>
      </c>
      <c r="H12" s="219" t="s">
        <v>2257</v>
      </c>
      <c r="I12" s="965" t="s">
        <v>2258</v>
      </c>
      <c r="J12" s="219"/>
    </row>
    <row r="13" spans="1:16" ht="30">
      <c r="A13" s="965" t="s">
        <v>2259</v>
      </c>
      <c r="B13" s="219" t="s">
        <v>2260</v>
      </c>
      <c r="C13" s="219" t="s">
        <v>2255</v>
      </c>
      <c r="D13" s="219" t="s">
        <v>2261</v>
      </c>
      <c r="E13" s="219">
        <v>38200</v>
      </c>
      <c r="F13" s="219">
        <v>6852112201</v>
      </c>
      <c r="G13" s="219">
        <v>371158529</v>
      </c>
      <c r="H13" s="219" t="s">
        <v>2262</v>
      </c>
      <c r="I13" s="965" t="s">
        <v>2263</v>
      </c>
      <c r="J13" s="219"/>
    </row>
    <row r="14" spans="1:16" ht="26.25">
      <c r="A14" s="965" t="s">
        <v>2333</v>
      </c>
      <c r="B14" s="219" t="s">
        <v>2334</v>
      </c>
      <c r="C14" s="219" t="s">
        <v>2255</v>
      </c>
      <c r="D14" s="219" t="s">
        <v>2335</v>
      </c>
      <c r="E14" s="219">
        <v>38200</v>
      </c>
      <c r="F14" s="219">
        <v>6852152643</v>
      </c>
      <c r="G14" s="219">
        <v>18086599600035</v>
      </c>
      <c r="H14" s="219" t="s">
        <v>2336</v>
      </c>
      <c r="I14" s="965" t="s">
        <v>2337</v>
      </c>
      <c r="J14" s="219"/>
    </row>
    <row r="15" spans="1:16" ht="26.25">
      <c r="A15" s="965" t="s">
        <v>2422</v>
      </c>
      <c r="B15" s="219" t="s">
        <v>2423</v>
      </c>
      <c r="C15" s="219" t="s">
        <v>2255</v>
      </c>
      <c r="D15" s="219" t="s">
        <v>2424</v>
      </c>
      <c r="E15" s="219">
        <v>38200</v>
      </c>
      <c r="F15" s="219">
        <v>6851950733</v>
      </c>
      <c r="G15" s="219">
        <v>370444486</v>
      </c>
      <c r="H15" s="219" t="s">
        <v>2425</v>
      </c>
      <c r="I15" s="965" t="s">
        <v>2426</v>
      </c>
      <c r="J15" s="219"/>
    </row>
    <row r="16" spans="1:16" ht="30">
      <c r="A16" s="965" t="s">
        <v>2226</v>
      </c>
      <c r="B16" s="219" t="s">
        <v>2227</v>
      </c>
      <c r="C16" s="219" t="s">
        <v>2228</v>
      </c>
      <c r="D16" s="219" t="s">
        <v>2229</v>
      </c>
      <c r="E16" s="219">
        <v>38460</v>
      </c>
      <c r="F16" s="219">
        <v>6842128643</v>
      </c>
      <c r="G16" s="219">
        <v>370441890</v>
      </c>
      <c r="H16" s="219" t="s">
        <v>2230</v>
      </c>
      <c r="I16" s="965" t="s">
        <v>2231</v>
      </c>
      <c r="J16" s="219"/>
    </row>
    <row r="17" spans="1:10" ht="26.25">
      <c r="A17" s="965" t="s">
        <v>2493</v>
      </c>
      <c r="B17" s="219" t="s">
        <v>2494</v>
      </c>
      <c r="C17" s="219" t="s">
        <v>1248</v>
      </c>
      <c r="D17" s="219" t="s">
        <v>2495</v>
      </c>
      <c r="E17" s="219">
        <v>38400</v>
      </c>
      <c r="F17" s="219">
        <v>6842634760</v>
      </c>
      <c r="G17" s="219">
        <v>180851830</v>
      </c>
      <c r="H17" s="219" t="s">
        <v>2496</v>
      </c>
      <c r="I17" s="965" t="s">
        <v>2497</v>
      </c>
      <c r="J17" s="219"/>
    </row>
    <row r="18" spans="1:10" ht="30">
      <c r="A18" s="965" t="s">
        <v>2411</v>
      </c>
      <c r="B18" s="219" t="s">
        <v>2412</v>
      </c>
      <c r="C18" s="219" t="s">
        <v>1248</v>
      </c>
      <c r="D18" s="219" t="s">
        <v>2413</v>
      </c>
      <c r="E18" s="219">
        <v>38400</v>
      </c>
      <c r="F18" s="219">
        <v>6842263306</v>
      </c>
      <c r="G18" s="219">
        <v>37101266500021</v>
      </c>
      <c r="H18" s="219" t="s">
        <v>2414</v>
      </c>
      <c r="I18" s="965" t="s">
        <v>2415</v>
      </c>
      <c r="J18" s="219"/>
    </row>
    <row r="19" spans="1:10" ht="26.25">
      <c r="A19" s="965" t="s">
        <v>2447</v>
      </c>
      <c r="B19" s="219" t="s">
        <v>2448</v>
      </c>
      <c r="C19" s="219" t="s">
        <v>1248</v>
      </c>
      <c r="D19" s="219" t="s">
        <v>2449</v>
      </c>
      <c r="E19" s="219">
        <v>38400</v>
      </c>
      <c r="F19" s="219">
        <v>6842120222</v>
      </c>
      <c r="G19" s="219">
        <v>308620</v>
      </c>
      <c r="H19" s="219" t="s">
        <v>2450</v>
      </c>
      <c r="I19" s="965" t="s">
        <v>2451</v>
      </c>
      <c r="J19" s="219"/>
    </row>
    <row r="20" spans="1:10" ht="26.25">
      <c r="A20" s="965" t="s">
        <v>2378</v>
      </c>
      <c r="B20" s="219" t="s">
        <v>2379</v>
      </c>
      <c r="C20" s="219" t="s">
        <v>2380</v>
      </c>
      <c r="D20" s="219" t="s">
        <v>2381</v>
      </c>
      <c r="E20" s="219">
        <v>38600</v>
      </c>
      <c r="F20" s="219">
        <v>6881197430</v>
      </c>
      <c r="G20" s="219">
        <v>370445072</v>
      </c>
      <c r="H20" s="219" t="s">
        <v>2382</v>
      </c>
      <c r="I20" s="965" t="s">
        <v>2383</v>
      </c>
      <c r="J20" s="219"/>
    </row>
    <row r="21" spans="1:10" ht="26.25">
      <c r="A21" s="965" t="s">
        <v>2220</v>
      </c>
      <c r="B21" s="219" t="s">
        <v>2221</v>
      </c>
      <c r="C21" s="219" t="s">
        <v>2222</v>
      </c>
      <c r="D21" s="219" t="s">
        <v>2223</v>
      </c>
      <c r="E21" s="219">
        <v>37300</v>
      </c>
      <c r="F21" s="219">
        <v>8161218033</v>
      </c>
      <c r="G21" s="219">
        <v>691533787</v>
      </c>
      <c r="H21" s="219" t="s">
        <v>2224</v>
      </c>
      <c r="I21" s="965" t="s">
        <v>2225</v>
      </c>
      <c r="J21" s="219"/>
    </row>
    <row r="22" spans="1:10" ht="26.25">
      <c r="A22" s="965" t="s">
        <v>2384</v>
      </c>
      <c r="B22" s="219" t="s">
        <v>2385</v>
      </c>
      <c r="C22" s="219" t="s">
        <v>2222</v>
      </c>
      <c r="D22" s="219" t="s">
        <v>2386</v>
      </c>
      <c r="E22" s="219">
        <v>37300</v>
      </c>
      <c r="F22" s="219">
        <v>8161452585</v>
      </c>
      <c r="G22" s="219">
        <v>306650</v>
      </c>
      <c r="H22" s="219" t="s">
        <v>2387</v>
      </c>
      <c r="I22" s="965" t="s">
        <v>2388</v>
      </c>
      <c r="J22" s="219"/>
    </row>
    <row r="23" spans="1:10" ht="26.25">
      <c r="A23" s="965" t="s">
        <v>2280</v>
      </c>
      <c r="B23" s="219" t="s">
        <v>2281</v>
      </c>
      <c r="C23" s="219" t="s">
        <v>2282</v>
      </c>
      <c r="D23" s="219" t="s">
        <v>2283</v>
      </c>
      <c r="E23" s="219">
        <v>37600</v>
      </c>
      <c r="F23" s="219">
        <v>7931529404</v>
      </c>
      <c r="G23" s="219">
        <v>65155446700098</v>
      </c>
      <c r="H23" s="219" t="s">
        <v>2284</v>
      </c>
      <c r="I23" s="965" t="s">
        <v>2285</v>
      </c>
      <c r="J23" s="219"/>
    </row>
    <row r="24" spans="1:10" ht="30">
      <c r="A24" s="965" t="s">
        <v>2457</v>
      </c>
      <c r="B24" s="219" t="s">
        <v>2458</v>
      </c>
      <c r="C24" s="219" t="s">
        <v>2282</v>
      </c>
      <c r="D24" s="219" t="s">
        <v>2459</v>
      </c>
      <c r="E24" s="219">
        <v>37600</v>
      </c>
      <c r="F24" s="219">
        <v>7931399717</v>
      </c>
      <c r="G24" s="219">
        <v>650933205</v>
      </c>
      <c r="H24" s="219" t="s">
        <v>2460</v>
      </c>
      <c r="I24" s="965" t="s">
        <v>2461</v>
      </c>
      <c r="J24" s="219"/>
    </row>
    <row r="25" spans="1:10" ht="30">
      <c r="A25" s="965" t="s">
        <v>2483</v>
      </c>
      <c r="B25" s="219" t="s">
        <v>2484</v>
      </c>
      <c r="C25" s="219" t="s">
        <v>2249</v>
      </c>
      <c r="D25" s="219" t="s">
        <v>2485</v>
      </c>
      <c r="E25" s="219">
        <v>37100</v>
      </c>
      <c r="F25" s="219">
        <v>8151763728</v>
      </c>
      <c r="G25" s="219">
        <v>180405906</v>
      </c>
      <c r="H25" s="219" t="s">
        <v>2486</v>
      </c>
      <c r="I25" s="965" t="s">
        <v>2487</v>
      </c>
      <c r="J25" s="219"/>
    </row>
    <row r="26" spans="1:10" ht="30">
      <c r="A26" s="965" t="s">
        <v>2247</v>
      </c>
      <c r="B26" s="219" t="s">
        <v>2248</v>
      </c>
      <c r="C26" s="219" t="s">
        <v>2249</v>
      </c>
      <c r="D26" s="219" t="s">
        <v>2250</v>
      </c>
      <c r="E26" s="219">
        <v>37100</v>
      </c>
      <c r="F26" s="219">
        <v>8151062055</v>
      </c>
      <c r="G26" s="219">
        <v>69027415400022</v>
      </c>
      <c r="H26" s="219" t="s">
        <v>2251</v>
      </c>
      <c r="I26" s="965" t="s">
        <v>2252</v>
      </c>
      <c r="J26" s="219"/>
    </row>
    <row r="27" spans="1:10" ht="26.25">
      <c r="A27" s="965" t="s">
        <v>2498</v>
      </c>
      <c r="B27" s="219" t="s">
        <v>2499</v>
      </c>
      <c r="C27" s="219" t="s">
        <v>2293</v>
      </c>
      <c r="D27" s="219" t="s">
        <v>2304</v>
      </c>
      <c r="E27" s="219">
        <v>39300</v>
      </c>
      <c r="F27" s="219">
        <v>8172186868</v>
      </c>
      <c r="G27" s="219">
        <v>369740219</v>
      </c>
      <c r="H27" s="219" t="s">
        <v>2500</v>
      </c>
      <c r="I27" s="965" t="s">
        <v>2501</v>
      </c>
      <c r="J27" s="219"/>
    </row>
    <row r="28" spans="1:10" ht="30">
      <c r="A28" s="965" t="s">
        <v>2291</v>
      </c>
      <c r="B28" s="219" t="s">
        <v>2292</v>
      </c>
      <c r="C28" s="219" t="s">
        <v>2293</v>
      </c>
      <c r="D28" s="219" t="s">
        <v>2294</v>
      </c>
      <c r="E28" s="219">
        <v>39300</v>
      </c>
      <c r="F28" s="219">
        <v>8171324222</v>
      </c>
      <c r="G28" s="219">
        <v>831310013</v>
      </c>
      <c r="H28" s="219" t="s">
        <v>2295</v>
      </c>
      <c r="I28" s="965" t="s">
        <v>2296</v>
      </c>
      <c r="J28" s="219"/>
    </row>
    <row r="29" spans="1:10" ht="30">
      <c r="A29" s="965" t="s">
        <v>2302</v>
      </c>
      <c r="B29" s="219" t="s">
        <v>2303</v>
      </c>
      <c r="C29" s="219" t="s">
        <v>2293</v>
      </c>
      <c r="D29" s="219" t="s">
        <v>2304</v>
      </c>
      <c r="E29" s="219">
        <v>39300</v>
      </c>
      <c r="F29" s="219">
        <v>8171970614</v>
      </c>
      <c r="G29" s="219">
        <v>831380114</v>
      </c>
      <c r="H29" s="219" t="s">
        <v>2305</v>
      </c>
      <c r="I29" s="965" t="s">
        <v>2306</v>
      </c>
      <c r="J29" s="219"/>
    </row>
    <row r="30" spans="1:10" ht="30">
      <c r="A30" s="965" t="s">
        <v>2264</v>
      </c>
      <c r="B30" s="219" t="s">
        <v>2265</v>
      </c>
      <c r="C30" s="219" t="s">
        <v>2266</v>
      </c>
      <c r="D30" s="219">
        <v>44</v>
      </c>
      <c r="E30" s="219">
        <v>38700</v>
      </c>
      <c r="F30" s="219">
        <v>6891192428</v>
      </c>
      <c r="G30" s="219">
        <v>18002629600025</v>
      </c>
      <c r="H30" s="219" t="s">
        <v>2267</v>
      </c>
      <c r="I30" s="965" t="s">
        <v>2268</v>
      </c>
      <c r="J30" s="219"/>
    </row>
    <row r="31" spans="1:10" ht="26.25">
      <c r="A31" s="965" t="s">
        <v>2502</v>
      </c>
      <c r="B31" s="219" t="s">
        <v>2503</v>
      </c>
      <c r="C31" s="219" t="s">
        <v>2504</v>
      </c>
      <c r="D31" s="219">
        <v>14</v>
      </c>
      <c r="E31" s="219">
        <v>37611</v>
      </c>
      <c r="F31" s="219">
        <v>7922287982</v>
      </c>
      <c r="G31" s="219">
        <v>180836500</v>
      </c>
      <c r="H31" s="219" t="s">
        <v>2505</v>
      </c>
      <c r="I31" s="965" t="s">
        <v>2506</v>
      </c>
      <c r="J31" s="219"/>
    </row>
    <row r="32" spans="1:10" ht="26.25">
      <c r="A32" s="965" t="s">
        <v>2394</v>
      </c>
      <c r="B32" s="219" t="s">
        <v>2395</v>
      </c>
      <c r="C32" s="219" t="s">
        <v>2396</v>
      </c>
      <c r="D32" s="219" t="s">
        <v>2397</v>
      </c>
      <c r="E32" s="219">
        <v>37400</v>
      </c>
      <c r="F32" s="219">
        <v>8652074945</v>
      </c>
      <c r="G32" s="219">
        <v>306680</v>
      </c>
      <c r="H32" s="219" t="s">
        <v>2398</v>
      </c>
      <c r="I32" s="965" t="s">
        <v>2399</v>
      </c>
      <c r="J32" s="219"/>
    </row>
    <row r="33" spans="1:10" ht="30">
      <c r="A33" s="965" t="s">
        <v>2400</v>
      </c>
      <c r="B33" s="219" t="s">
        <v>2401</v>
      </c>
      <c r="C33" s="219" t="s">
        <v>2396</v>
      </c>
      <c r="D33" s="219" t="s">
        <v>2402</v>
      </c>
      <c r="E33" s="219">
        <v>37400</v>
      </c>
      <c r="F33" s="219">
        <v>8651668358</v>
      </c>
      <c r="G33" s="219">
        <v>180610718</v>
      </c>
      <c r="H33" s="219" t="s">
        <v>2403</v>
      </c>
      <c r="I33" s="965" t="s">
        <v>2404</v>
      </c>
      <c r="J33" s="219"/>
    </row>
    <row r="34" spans="1:10" ht="26.25">
      <c r="A34" s="965" t="s">
        <v>2192</v>
      </c>
      <c r="B34" s="219" t="s">
        <v>2193</v>
      </c>
      <c r="C34" s="219" t="s">
        <v>2194</v>
      </c>
      <c r="D34" s="219" t="s">
        <v>2195</v>
      </c>
      <c r="E34" s="219">
        <v>39460</v>
      </c>
      <c r="F34" s="219">
        <v>8671880400</v>
      </c>
      <c r="G34" s="219">
        <v>56329800062</v>
      </c>
      <c r="H34" s="219" t="s">
        <v>2196</v>
      </c>
      <c r="I34" s="965" t="s">
        <v>2197</v>
      </c>
      <c r="J34" s="219"/>
    </row>
    <row r="35" spans="1:10" ht="26.25">
      <c r="A35" s="965" t="s">
        <v>2348</v>
      </c>
      <c r="B35" s="219" t="s">
        <v>2349</v>
      </c>
      <c r="C35" s="219" t="s">
        <v>2350</v>
      </c>
      <c r="D35" s="219" t="s">
        <v>2351</v>
      </c>
      <c r="E35" s="219">
        <v>39320</v>
      </c>
      <c r="F35" s="219">
        <v>8172177935</v>
      </c>
      <c r="G35" s="219">
        <v>362288118</v>
      </c>
      <c r="H35" s="219" t="s">
        <v>2352</v>
      </c>
      <c r="I35" s="965" t="s">
        <v>2353</v>
      </c>
      <c r="J35" s="219"/>
    </row>
    <row r="36" spans="1:10" ht="30">
      <c r="A36" s="965" t="s">
        <v>2488</v>
      </c>
      <c r="B36" s="219" t="s">
        <v>2489</v>
      </c>
      <c r="C36" s="219" t="s">
        <v>1254</v>
      </c>
      <c r="D36" s="219" t="s">
        <v>2490</v>
      </c>
      <c r="E36" s="219">
        <v>37700</v>
      </c>
      <c r="F36" s="219">
        <v>7952073317</v>
      </c>
      <c r="G36" s="219">
        <v>40038655</v>
      </c>
      <c r="H36" s="219" t="s">
        <v>2491</v>
      </c>
      <c r="I36" s="965" t="s">
        <v>2492</v>
      </c>
      <c r="J36" s="219"/>
    </row>
    <row r="37" spans="1:10" ht="30">
      <c r="A37" s="965" t="s">
        <v>2297</v>
      </c>
      <c r="B37" s="219" t="s">
        <v>2298</v>
      </c>
      <c r="C37" s="219" t="s">
        <v>1254</v>
      </c>
      <c r="D37" s="219" t="s">
        <v>2299</v>
      </c>
      <c r="E37" s="219">
        <v>37700</v>
      </c>
      <c r="F37" s="219">
        <v>7952424633</v>
      </c>
      <c r="G37" s="219">
        <v>180261710</v>
      </c>
      <c r="H37" s="219" t="s">
        <v>2300</v>
      </c>
      <c r="I37" s="965" t="s">
        <v>2301</v>
      </c>
      <c r="J37" s="219"/>
    </row>
    <row r="38" spans="1:10" ht="26.25">
      <c r="A38" s="965" t="s">
        <v>2442</v>
      </c>
      <c r="B38" s="219" t="s">
        <v>2443</v>
      </c>
      <c r="C38" s="219" t="s">
        <v>1254</v>
      </c>
      <c r="D38" s="219" t="s">
        <v>2444</v>
      </c>
      <c r="E38" s="219">
        <v>37700</v>
      </c>
      <c r="F38" s="219">
        <v>7952066984</v>
      </c>
      <c r="G38" s="219">
        <v>314684</v>
      </c>
      <c r="H38" s="219" t="s">
        <v>2445</v>
      </c>
      <c r="I38" s="965" t="s">
        <v>2446</v>
      </c>
      <c r="J38" s="219"/>
    </row>
    <row r="39" spans="1:10" ht="26.25">
      <c r="A39" s="965" t="s">
        <v>2286</v>
      </c>
      <c r="B39" s="219" t="s">
        <v>2287</v>
      </c>
      <c r="C39" s="219" t="s">
        <v>2288</v>
      </c>
      <c r="D39" s="219" t="s">
        <v>2289</v>
      </c>
      <c r="E39" s="219">
        <v>37200</v>
      </c>
      <c r="F39" s="219">
        <v>7131928002</v>
      </c>
      <c r="G39" s="219">
        <v>180098031</v>
      </c>
      <c r="H39" s="219" t="s">
        <v>2290</v>
      </c>
      <c r="I39" s="965" t="s">
        <v>2518</v>
      </c>
      <c r="J39" s="219"/>
    </row>
    <row r="40" spans="1:10" ht="26.25">
      <c r="A40" s="965" t="s">
        <v>2359</v>
      </c>
      <c r="B40" s="219" t="s">
        <v>2360</v>
      </c>
      <c r="C40" s="219" t="s">
        <v>2288</v>
      </c>
      <c r="D40" s="219" t="s">
        <v>2361</v>
      </c>
      <c r="E40" s="219">
        <v>37200</v>
      </c>
      <c r="F40" s="219">
        <v>7941527016</v>
      </c>
      <c r="G40" s="219">
        <v>304510</v>
      </c>
      <c r="H40" s="219" t="s">
        <v>2362</v>
      </c>
      <c r="I40" s="965" t="s">
        <v>2363</v>
      </c>
      <c r="J40" s="219"/>
    </row>
    <row r="41" spans="1:10" ht="45">
      <c r="A41" s="965" t="s">
        <v>2462</v>
      </c>
      <c r="B41" s="219" t="s">
        <v>2463</v>
      </c>
      <c r="C41" s="219" t="s">
        <v>2464</v>
      </c>
      <c r="D41" s="219" t="s">
        <v>2465</v>
      </c>
      <c r="E41" s="219">
        <v>39100</v>
      </c>
      <c r="F41" s="219">
        <v>8181429388</v>
      </c>
      <c r="G41" s="219">
        <v>690692118</v>
      </c>
      <c r="H41" s="219" t="s">
        <v>2466</v>
      </c>
      <c r="I41" s="965" t="s">
        <v>2467</v>
      </c>
      <c r="J41" s="219"/>
    </row>
    <row r="42" spans="1:10" ht="30">
      <c r="A42" s="965" t="s">
        <v>2478</v>
      </c>
      <c r="B42" s="219" t="s">
        <v>2479</v>
      </c>
      <c r="C42" s="219" t="s">
        <v>1272</v>
      </c>
      <c r="D42" s="219" t="s">
        <v>2480</v>
      </c>
      <c r="E42" s="219">
        <v>35055</v>
      </c>
      <c r="F42" s="219">
        <v>8133714748</v>
      </c>
      <c r="G42" s="219">
        <v>363621086</v>
      </c>
      <c r="H42" s="219" t="s">
        <v>2481</v>
      </c>
      <c r="I42" s="965" t="s">
        <v>2482</v>
      </c>
      <c r="J42" s="219"/>
    </row>
    <row r="43" spans="1:10" ht="26.25">
      <c r="A43" s="965" t="s">
        <v>2237</v>
      </c>
      <c r="B43" s="219" t="s">
        <v>2238</v>
      </c>
      <c r="C43" s="219" t="s">
        <v>1272</v>
      </c>
      <c r="D43" s="219" t="s">
        <v>2239</v>
      </c>
      <c r="E43" s="219">
        <v>35310</v>
      </c>
      <c r="F43" s="219">
        <v>8131751047</v>
      </c>
      <c r="G43" s="219">
        <v>691693404</v>
      </c>
      <c r="H43" s="219" t="s">
        <v>2240</v>
      </c>
      <c r="I43" s="965" t="s">
        <v>2241</v>
      </c>
      <c r="J43" s="219"/>
    </row>
    <row r="44" spans="1:10" ht="30">
      <c r="A44" s="965" t="s">
        <v>2209</v>
      </c>
      <c r="B44" s="219" t="s">
        <v>2210</v>
      </c>
      <c r="C44" s="219" t="s">
        <v>1272</v>
      </c>
      <c r="D44" s="219" t="s">
        <v>2211</v>
      </c>
      <c r="E44" s="219">
        <v>35055</v>
      </c>
      <c r="F44" s="219">
        <v>8132919313</v>
      </c>
      <c r="G44" s="219">
        <v>690724114</v>
      </c>
      <c r="H44" s="219" t="s">
        <v>2212</v>
      </c>
      <c r="I44" s="965" t="s">
        <v>2213</v>
      </c>
      <c r="J44" s="219"/>
    </row>
    <row r="45" spans="1:10" ht="30">
      <c r="A45" s="965" t="s">
        <v>2507</v>
      </c>
      <c r="B45" s="219" t="s">
        <v>2508</v>
      </c>
      <c r="C45" s="219" t="s">
        <v>1272</v>
      </c>
      <c r="D45" s="219" t="s">
        <v>2509</v>
      </c>
      <c r="E45" s="219">
        <v>35301</v>
      </c>
      <c r="F45" s="219">
        <v>8131502114</v>
      </c>
      <c r="G45" s="219">
        <v>690697529</v>
      </c>
      <c r="H45" s="219" t="s">
        <v>2510</v>
      </c>
      <c r="I45" s="965" t="s">
        <v>2511</v>
      </c>
      <c r="J45" s="219"/>
    </row>
    <row r="46" spans="1:10" ht="30">
      <c r="A46" s="965" t="s">
        <v>2242</v>
      </c>
      <c r="B46" s="219" t="s">
        <v>2243</v>
      </c>
      <c r="C46" s="219" t="s">
        <v>1272</v>
      </c>
      <c r="D46" s="219" t="s">
        <v>2244</v>
      </c>
      <c r="E46" s="219">
        <v>35215</v>
      </c>
      <c r="F46" s="219">
        <v>8133225340</v>
      </c>
      <c r="G46" s="219">
        <v>69154386300027</v>
      </c>
      <c r="H46" s="219" t="s">
        <v>2245</v>
      </c>
      <c r="I46" s="965" t="s">
        <v>2246</v>
      </c>
      <c r="J46" s="219"/>
    </row>
    <row r="47" spans="1:10" ht="30">
      <c r="A47" s="965" t="s">
        <v>2275</v>
      </c>
      <c r="B47" s="219" t="s">
        <v>2276</v>
      </c>
      <c r="C47" s="219" t="s">
        <v>1272</v>
      </c>
      <c r="D47" s="219" t="s">
        <v>2277</v>
      </c>
      <c r="E47" s="219">
        <v>35064</v>
      </c>
      <c r="F47" s="219">
        <v>7961367490</v>
      </c>
      <c r="G47" s="219">
        <v>4002065500068</v>
      </c>
      <c r="H47" s="219" t="s">
        <v>2278</v>
      </c>
      <c r="I47" s="965" t="s">
        <v>2279</v>
      </c>
      <c r="J47" s="219"/>
    </row>
    <row r="48" spans="1:10" ht="30">
      <c r="A48" s="965" t="s">
        <v>2318</v>
      </c>
      <c r="B48" s="219" t="s">
        <v>2319</v>
      </c>
      <c r="C48" s="219" t="s">
        <v>1272</v>
      </c>
      <c r="D48" s="219" t="s">
        <v>2320</v>
      </c>
      <c r="E48" s="219">
        <v>35312</v>
      </c>
      <c r="F48" s="219">
        <v>8133634908</v>
      </c>
      <c r="G48" s="219">
        <v>180612781</v>
      </c>
      <c r="H48" s="219" t="s">
        <v>2321</v>
      </c>
      <c r="I48" s="965" t="s">
        <v>2322</v>
      </c>
      <c r="J48" s="219"/>
    </row>
    <row r="49" spans="1:10" ht="26.25">
      <c r="A49" s="965" t="s">
        <v>2323</v>
      </c>
      <c r="B49" s="219" t="s">
        <v>2324</v>
      </c>
      <c r="C49" s="219" t="s">
        <v>1272</v>
      </c>
      <c r="D49" s="219" t="s">
        <v>2325</v>
      </c>
      <c r="E49" s="219">
        <v>35959</v>
      </c>
      <c r="F49" s="219">
        <v>8133534503</v>
      </c>
      <c r="G49" s="219">
        <v>180298936</v>
      </c>
      <c r="H49" s="219" t="s">
        <v>2326</v>
      </c>
      <c r="I49" s="965" t="s">
        <v>2327</v>
      </c>
      <c r="J49" s="219"/>
    </row>
    <row r="50" spans="1:10" ht="30">
      <c r="A50" s="965" t="s">
        <v>2338</v>
      </c>
      <c r="B50" s="219" t="s">
        <v>2339</v>
      </c>
      <c r="C50" s="219" t="s">
        <v>1272</v>
      </c>
      <c r="D50" s="219" t="s">
        <v>2340</v>
      </c>
      <c r="E50" s="219">
        <v>35032</v>
      </c>
      <c r="F50" s="219">
        <v>8133680363</v>
      </c>
      <c r="G50" s="219">
        <v>18101621300024</v>
      </c>
      <c r="H50" s="219" t="s">
        <v>2341</v>
      </c>
      <c r="I50" s="965" t="s">
        <v>2342</v>
      </c>
      <c r="J50" s="219"/>
    </row>
    <row r="51" spans="1:10" ht="30">
      <c r="A51" s="965" t="s">
        <v>2343</v>
      </c>
      <c r="B51" s="219" t="s">
        <v>2344</v>
      </c>
      <c r="C51" s="219" t="s">
        <v>1272</v>
      </c>
      <c r="D51" s="219" t="s">
        <v>2345</v>
      </c>
      <c r="E51" s="219">
        <v>35062</v>
      </c>
      <c r="F51" s="219">
        <v>8133362290</v>
      </c>
      <c r="G51" s="219">
        <v>691789481</v>
      </c>
      <c r="H51" s="219" t="s">
        <v>2346</v>
      </c>
      <c r="I51" s="965" t="s">
        <v>2347</v>
      </c>
      <c r="J51" s="219"/>
    </row>
    <row r="52" spans="1:10" ht="30">
      <c r="A52" s="965" t="s">
        <v>2232</v>
      </c>
      <c r="B52" s="219" t="s">
        <v>2233</v>
      </c>
      <c r="C52" s="219" t="s">
        <v>1272</v>
      </c>
      <c r="D52" s="219" t="s">
        <v>2234</v>
      </c>
      <c r="E52" s="219">
        <v>35201</v>
      </c>
      <c r="F52" s="219">
        <v>8133126365</v>
      </c>
      <c r="G52" s="219">
        <v>690706027</v>
      </c>
      <c r="H52" s="219" t="s">
        <v>2235</v>
      </c>
      <c r="I52" s="965" t="s">
        <v>2236</v>
      </c>
      <c r="J52" s="219"/>
    </row>
    <row r="53" spans="1:10" ht="30">
      <c r="A53" s="965" t="s">
        <v>2368</v>
      </c>
      <c r="B53" s="219" t="s">
        <v>2369</v>
      </c>
      <c r="C53" s="219" t="s">
        <v>1272</v>
      </c>
      <c r="D53" s="219" t="s">
        <v>2370</v>
      </c>
      <c r="E53" s="219">
        <v>35111</v>
      </c>
      <c r="F53" s="219">
        <v>8132892063</v>
      </c>
      <c r="G53" s="219">
        <v>690028840</v>
      </c>
      <c r="H53" s="219" t="s">
        <v>2371</v>
      </c>
      <c r="I53" s="965" t="s">
        <v>2372</v>
      </c>
      <c r="J53" s="219"/>
    </row>
    <row r="54" spans="1:10" ht="30">
      <c r="A54" s="965" t="s">
        <v>2373</v>
      </c>
      <c r="B54" s="219" t="s">
        <v>2374</v>
      </c>
      <c r="C54" s="219" t="s">
        <v>1272</v>
      </c>
      <c r="D54" s="219" t="s">
        <v>2375</v>
      </c>
      <c r="E54" s="219">
        <v>35051</v>
      </c>
      <c r="F54" s="219">
        <v>8131501971</v>
      </c>
      <c r="G54" s="219">
        <v>314193</v>
      </c>
      <c r="H54" s="219" t="s">
        <v>2376</v>
      </c>
      <c r="I54" s="965" t="s">
        <v>2377</v>
      </c>
      <c r="J54" s="219"/>
    </row>
    <row r="55" spans="1:10" ht="26.25">
      <c r="A55" s="965" t="s">
        <v>2432</v>
      </c>
      <c r="B55" s="219" t="s">
        <v>2433</v>
      </c>
      <c r="C55" s="219" t="s">
        <v>1272</v>
      </c>
      <c r="D55" s="219" t="s">
        <v>2434</v>
      </c>
      <c r="E55" s="219">
        <v>35203</v>
      </c>
      <c r="F55" s="219">
        <v>8132878407</v>
      </c>
      <c r="G55" s="219">
        <v>690724284</v>
      </c>
      <c r="H55" s="219" t="s">
        <v>2435</v>
      </c>
      <c r="I55" s="965" t="s">
        <v>2436</v>
      </c>
      <c r="J55" s="219"/>
    </row>
    <row r="56" spans="1:10" ht="26.25">
      <c r="A56" s="965" t="s">
        <v>2452</v>
      </c>
      <c r="B56" s="219" t="s">
        <v>2453</v>
      </c>
      <c r="C56" s="219" t="s">
        <v>1272</v>
      </c>
      <c r="D56" s="219" t="s">
        <v>2454</v>
      </c>
      <c r="E56" s="219">
        <v>35310</v>
      </c>
      <c r="F56" s="219">
        <v>8132927169</v>
      </c>
      <c r="G56" s="219">
        <v>690561132</v>
      </c>
      <c r="H56" s="219" t="s">
        <v>2455</v>
      </c>
      <c r="I56" s="965" t="s">
        <v>2456</v>
      </c>
      <c r="J56" s="219"/>
    </row>
    <row r="57" spans="1:10" ht="30">
      <c r="A57" s="965" t="s">
        <v>2198</v>
      </c>
      <c r="B57" s="219" t="s">
        <v>2199</v>
      </c>
      <c r="C57" s="219" t="s">
        <v>1272</v>
      </c>
      <c r="D57" s="219" t="s">
        <v>2200</v>
      </c>
      <c r="E57" s="219">
        <v>35922</v>
      </c>
      <c r="F57" s="219">
        <v>8132901483</v>
      </c>
      <c r="G57" s="219">
        <v>690580299</v>
      </c>
      <c r="H57" s="219" t="s">
        <v>2201</v>
      </c>
      <c r="I57" s="965" t="s">
        <v>2202</v>
      </c>
      <c r="J57" s="219"/>
    </row>
    <row r="58" spans="1:10" ht="26.25">
      <c r="A58" s="965" t="s">
        <v>2468</v>
      </c>
      <c r="B58" s="219" t="s">
        <v>2469</v>
      </c>
      <c r="C58" s="219" t="s">
        <v>1272</v>
      </c>
      <c r="D58" s="219" t="s">
        <v>2470</v>
      </c>
      <c r="E58" s="219">
        <v>35005</v>
      </c>
      <c r="F58" s="219">
        <v>8132643816</v>
      </c>
      <c r="G58" s="219">
        <v>690685006</v>
      </c>
      <c r="H58" s="219" t="s">
        <v>2471</v>
      </c>
      <c r="I58" s="965" t="s">
        <v>2472</v>
      </c>
      <c r="J58" s="219"/>
    </row>
    <row r="59" spans="1:10" ht="30">
      <c r="A59" s="965" t="s">
        <v>2203</v>
      </c>
      <c r="B59" s="219" t="s">
        <v>2204</v>
      </c>
      <c r="C59" s="219" t="s">
        <v>2205</v>
      </c>
      <c r="D59" s="219" t="s">
        <v>2206</v>
      </c>
      <c r="E59" s="219">
        <v>38500</v>
      </c>
      <c r="F59" s="219">
        <v>6871056248</v>
      </c>
      <c r="G59" s="219">
        <v>37034624600025</v>
      </c>
      <c r="H59" s="219" t="s">
        <v>2207</v>
      </c>
      <c r="I59" s="965" t="s">
        <v>2208</v>
      </c>
      <c r="J59" s="219"/>
    </row>
    <row r="60" spans="1:10" ht="26.25">
      <c r="A60" s="965" t="s">
        <v>2389</v>
      </c>
      <c r="B60" s="219" t="s">
        <v>2390</v>
      </c>
      <c r="C60" s="219" t="s">
        <v>2205</v>
      </c>
      <c r="D60" s="219" t="s">
        <v>2391</v>
      </c>
      <c r="E60" s="219">
        <v>38500</v>
      </c>
      <c r="F60" s="219">
        <v>6871640438</v>
      </c>
      <c r="G60" s="219">
        <v>370444345</v>
      </c>
      <c r="H60" s="219" t="s">
        <v>2392</v>
      </c>
      <c r="I60" s="965" t="s">
        <v>2393</v>
      </c>
      <c r="J60" s="219"/>
    </row>
    <row r="61" spans="1:10" ht="30">
      <c r="A61" s="965" t="s">
        <v>2269</v>
      </c>
      <c r="B61" s="219" t="s">
        <v>2270</v>
      </c>
      <c r="C61" s="219" t="s">
        <v>2271</v>
      </c>
      <c r="D61" s="219" t="s">
        <v>2272</v>
      </c>
      <c r="E61" s="219">
        <v>39120</v>
      </c>
      <c r="F61" s="219">
        <v>8181288551</v>
      </c>
      <c r="G61" s="219">
        <v>690646650</v>
      </c>
      <c r="H61" s="219" t="s">
        <v>2273</v>
      </c>
      <c r="I61" s="965" t="s">
        <v>2274</v>
      </c>
      <c r="J61" s="219"/>
    </row>
    <row r="62" spans="1:10" ht="30">
      <c r="A62" s="965" t="s">
        <v>2364</v>
      </c>
      <c r="B62" s="219" t="s">
        <v>2360</v>
      </c>
      <c r="C62" s="219" t="s">
        <v>2216</v>
      </c>
      <c r="D62" s="219" t="s">
        <v>2365</v>
      </c>
      <c r="E62" s="219">
        <v>37450</v>
      </c>
      <c r="F62" s="219">
        <v>8652075301</v>
      </c>
      <c r="G62" s="219">
        <v>313472</v>
      </c>
      <c r="H62" s="219" t="s">
        <v>2366</v>
      </c>
      <c r="I62" s="965" t="s">
        <v>2367</v>
      </c>
      <c r="J62" s="219"/>
    </row>
    <row r="63" spans="1:10" ht="30">
      <c r="A63" s="965" t="s">
        <v>2214</v>
      </c>
      <c r="B63" s="219" t="s">
        <v>2215</v>
      </c>
      <c r="C63" s="219" t="s">
        <v>2216</v>
      </c>
      <c r="D63" s="219" t="s">
        <v>2217</v>
      </c>
      <c r="E63" s="219">
        <v>37450</v>
      </c>
      <c r="F63" s="219">
        <v>8652075413</v>
      </c>
      <c r="G63" s="219">
        <v>312567</v>
      </c>
      <c r="H63" s="219" t="s">
        <v>2218</v>
      </c>
      <c r="I63" s="965" t="s">
        <v>2219</v>
      </c>
      <c r="J63" s="219"/>
    </row>
    <row r="64" spans="1:10" ht="30">
      <c r="A64" s="965" t="s">
        <v>2427</v>
      </c>
      <c r="B64" s="219" t="s">
        <v>2428</v>
      </c>
      <c r="C64" s="219" t="s">
        <v>2216</v>
      </c>
      <c r="D64" s="219" t="s">
        <v>2429</v>
      </c>
      <c r="E64" s="219">
        <v>37464</v>
      </c>
      <c r="F64" s="219">
        <v>8671881084</v>
      </c>
      <c r="G64" s="219">
        <v>830407294</v>
      </c>
      <c r="H64" s="219" t="s">
        <v>2430</v>
      </c>
      <c r="I64" s="965" t="s">
        <v>2431</v>
      </c>
      <c r="J64" s="219"/>
    </row>
    <row r="65" spans="1:17" ht="26.25">
      <c r="A65" s="965" t="s">
        <v>2307</v>
      </c>
      <c r="B65" s="219" t="s">
        <v>2308</v>
      </c>
      <c r="C65" s="219" t="s">
        <v>2309</v>
      </c>
      <c r="D65" s="219" t="s">
        <v>2310</v>
      </c>
      <c r="E65" s="219">
        <v>38100</v>
      </c>
      <c r="F65" s="219">
        <v>6121051063</v>
      </c>
      <c r="G65" s="219">
        <v>230302384</v>
      </c>
      <c r="H65" s="219" t="s">
        <v>2311</v>
      </c>
      <c r="I65" s="965" t="s">
        <v>2312</v>
      </c>
      <c r="J65" s="219"/>
    </row>
    <row r="66" spans="1:17" ht="30">
      <c r="A66" s="965" t="s">
        <v>2313</v>
      </c>
      <c r="B66" s="219" t="s">
        <v>2314</v>
      </c>
      <c r="C66" s="219" t="s">
        <v>1290</v>
      </c>
      <c r="D66" s="219" t="s">
        <v>2315</v>
      </c>
      <c r="E66" s="219">
        <v>39400</v>
      </c>
      <c r="F66" s="219">
        <v>8671972970</v>
      </c>
      <c r="G66" s="219">
        <v>4001771300038</v>
      </c>
      <c r="H66" s="219" t="s">
        <v>2316</v>
      </c>
      <c r="I66" s="965" t="s">
        <v>2317</v>
      </c>
      <c r="J66" s="219"/>
    </row>
    <row r="67" spans="1:17" ht="26.25">
      <c r="A67" s="965" t="s">
        <v>2328</v>
      </c>
      <c r="B67" s="219" t="s">
        <v>2329</v>
      </c>
      <c r="C67" s="219" t="s">
        <v>1290</v>
      </c>
      <c r="D67" s="219" t="s">
        <v>2330</v>
      </c>
      <c r="E67" s="219">
        <v>39400</v>
      </c>
      <c r="F67" s="219">
        <v>8671524467</v>
      </c>
      <c r="G67" s="219">
        <v>831211044</v>
      </c>
      <c r="H67" s="219" t="s">
        <v>2331</v>
      </c>
      <c r="I67" s="965" t="s">
        <v>2332</v>
      </c>
      <c r="J67" s="219"/>
    </row>
    <row r="68" spans="1:17" ht="26.25">
      <c r="A68" s="965" t="s">
        <v>2354</v>
      </c>
      <c r="B68" s="219" t="s">
        <v>2355</v>
      </c>
      <c r="C68" s="219" t="s">
        <v>1290</v>
      </c>
      <c r="D68" s="219" t="s">
        <v>2356</v>
      </c>
      <c r="E68" s="219">
        <v>39400</v>
      </c>
      <c r="F68" s="219">
        <v>8671883060</v>
      </c>
      <c r="G68" s="219">
        <v>830410971</v>
      </c>
      <c r="H68" s="219" t="s">
        <v>2357</v>
      </c>
      <c r="I68" s="965" t="s">
        <v>2358</v>
      </c>
      <c r="J68" s="219"/>
    </row>
    <row r="69" spans="1:17" ht="26.25">
      <c r="A69" s="965" t="s">
        <v>2512</v>
      </c>
      <c r="B69" s="219" t="s">
        <v>2513</v>
      </c>
      <c r="C69" s="219" t="s">
        <v>2514</v>
      </c>
      <c r="D69" s="219" t="s">
        <v>2515</v>
      </c>
      <c r="E69" s="219">
        <v>2676</v>
      </c>
      <c r="F69" s="219">
        <v>5272523080</v>
      </c>
      <c r="G69" s="219">
        <v>140723603</v>
      </c>
      <c r="H69" s="219" t="s">
        <v>2516</v>
      </c>
      <c r="I69" s="965" t="s">
        <v>2517</v>
      </c>
      <c r="J69" s="219"/>
    </row>
    <row r="70" spans="1:17" ht="30">
      <c r="A70" s="965" t="s">
        <v>2437</v>
      </c>
      <c r="B70" s="219" t="s">
        <v>2438</v>
      </c>
      <c r="C70" s="219" t="s">
        <v>2439</v>
      </c>
      <c r="D70" s="219">
        <v>9</v>
      </c>
      <c r="E70" s="219">
        <v>37710</v>
      </c>
      <c r="F70" s="219">
        <v>7952069209</v>
      </c>
      <c r="G70" s="219">
        <v>667655</v>
      </c>
      <c r="H70" s="219" t="s">
        <v>2440</v>
      </c>
      <c r="I70" s="965" t="s">
        <v>2441</v>
      </c>
      <c r="J70" s="219"/>
    </row>
    <row r="71" spans="1:17">
      <c r="J71" s="219"/>
      <c r="K71" s="965"/>
      <c r="L71" s="219"/>
      <c r="M71" s="219"/>
      <c r="N71" s="219"/>
      <c r="O71" s="219"/>
      <c r="P71" s="966"/>
      <c r="Q71" s="219"/>
    </row>
    <row r="72" spans="1:17">
      <c r="J72" s="963"/>
    </row>
    <row r="73" spans="1:17">
      <c r="J73" s="219"/>
      <c r="K73" s="965"/>
      <c r="L73" s="219"/>
      <c r="M73" s="219"/>
      <c r="N73" s="219"/>
      <c r="O73" s="219"/>
      <c r="P73" s="966"/>
      <c r="Q73" s="219"/>
    </row>
    <row r="74" spans="1:17">
      <c r="J74" s="219"/>
      <c r="K74" s="965"/>
      <c r="L74" s="219"/>
      <c r="M74" s="219"/>
      <c r="N74" s="219"/>
      <c r="O74" s="219"/>
      <c r="P74" s="966"/>
      <c r="Q74" s="219"/>
    </row>
    <row r="75" spans="1:17">
      <c r="J75" s="963"/>
    </row>
    <row r="76" spans="1:17">
      <c r="J76" s="219"/>
      <c r="K76" s="965"/>
      <c r="L76" s="219"/>
      <c r="M76" s="219"/>
      <c r="N76" s="219"/>
      <c r="O76" s="219"/>
      <c r="P76" s="966"/>
      <c r="Q76" s="219"/>
    </row>
    <row r="77" spans="1:17">
      <c r="J77" s="219"/>
      <c r="K77" s="965"/>
      <c r="L77" s="219"/>
      <c r="M77" s="219"/>
      <c r="N77" s="219"/>
      <c r="O77" s="219"/>
      <c r="P77" s="966"/>
      <c r="Q77" s="219"/>
    </row>
    <row r="78" spans="1:17">
      <c r="J78" s="963"/>
    </row>
    <row r="79" spans="1:17">
      <c r="J79" s="219"/>
      <c r="K79" s="965"/>
      <c r="L79" s="219"/>
      <c r="M79" s="219"/>
      <c r="N79" s="219"/>
      <c r="O79" s="219"/>
      <c r="P79" s="966"/>
      <c r="Q79" s="219"/>
    </row>
    <row r="80" spans="1:17">
      <c r="J80" s="219"/>
      <c r="K80" s="965"/>
      <c r="L80" s="219"/>
      <c r="M80" s="219"/>
      <c r="N80" s="219"/>
      <c r="O80" s="219"/>
      <c r="P80" s="966"/>
      <c r="Q80" s="219"/>
    </row>
  </sheetData>
  <autoFilter ref="A8:R8">
    <sortState ref="A9:R70">
      <sortCondition ref="C8"/>
    </sortState>
  </autoFilter>
  <hyperlinks>
    <hyperlink ref="A8" r:id="rId1" tooltip="Sortuj według kodu świadczeniodawcy" display="https://aplikacje.nfz.gov.pl/umowy/Provider/Index?ROK=2018&amp;OW=09&amp;ServiceType=04&amp;OrthopedicSupply=False&amp;sortOrder=ascending&amp;colName=Code"/>
    <hyperlink ref="B8" r:id="rId2" tooltip="Sortuj według nazwy świadczeniodawcy" display="https://aplikacje.nfz.gov.pl/umowy/Provider/Index?ROK=2018&amp;OW=09&amp;ServiceType=04&amp;OrthopedicSupply=False&amp;sortOrder=ascending&amp;colName=FullName"/>
    <hyperlink ref="C8" r:id="rId3" tooltip="Sortuj według miasta świadczeniodawcy" display="https://aplikacje.nfz.gov.pl/umowy/Provider/Index?ROK=2018&amp;OW=09&amp;ServiceType=04&amp;OrthopedicSupply=False&amp;sortOrder=ascending&amp;colName=City"/>
    <hyperlink ref="D8" r:id="rId4" tooltip="Sortuj według ulicy" display="https://aplikacje.nfz.gov.pl/umowy/Provider/Index?ROK=2018&amp;OW=09&amp;ServiceType=04&amp;OrthopedicSupply=False&amp;sortOrder=ascending&amp;colName=Street"/>
    <hyperlink ref="E8" r:id="rId5" tooltip="Sortuj według kodu pocztowego" display="https://aplikacje.nfz.gov.pl/umowy/Provider/Index?ROK=2018&amp;OW=09&amp;ServiceType=04&amp;OrthopedicSupply=False&amp;sortOrder=ascending&amp;colName=PostCode"/>
    <hyperlink ref="F8" r:id="rId6" tooltip="Sortuj według NIP-u" display="https://aplikacje.nfz.gov.pl/umowy/Provider/Index?ROK=2018&amp;OW=09&amp;ServiceType=04&amp;OrthopedicSupply=False&amp;sortOrder=ascending&amp;colName=Nip"/>
    <hyperlink ref="G8" r:id="rId7" tooltip="Sortuj według REGON-u" display="https://aplikacje.nfz.gov.pl/umowy/Provider/Index?ROK=2018&amp;OW=09&amp;ServiceType=04&amp;OrthopedicSupply=False&amp;sortOrder=ascending&amp;colName=Regon"/>
    <hyperlink ref="H8" r:id="rId8" tooltip="Sortuj według sumarycznej kwoty zobowiązań" display="https://aplikacje.nfz.gov.pl/umowy/Provider/Index?ROK=2018&amp;OW=09&amp;ServiceType=04&amp;OrthopedicSupply=False&amp;sortOrder=ascending&amp;colName=ContractAmount"/>
    <hyperlink ref="A42" r:id="rId9" tooltip="Link do listy umów świadczeniodawcy o kodzie  09R/030011" display="https://aplikacje.nfz.gov.pl/umowy/Agreements/GetAgreements?ROK=2018&amp;ServiceType=04&amp;ProviderId=31027&amp;OW=09&amp;OrthopedicSupply=False&amp;Code=09R%2F030011"/>
    <hyperlink ref="I42" r:id="rId10" tooltip="Link do listy umów świadczeniodawcy o kodzie  09R/030011" display="https://aplikacje.nfz.gov.pl/umowy/Agreements/GetAgreements?ROK=2018&amp;ServiceType=04&amp;ProviderId=31027&amp;OW=09&amp;OrthopedicSupply=False&amp;Code=09R%2F030011"/>
    <hyperlink ref="A25" r:id="rId11" tooltip="Link do listy umów świadczeniodawcy o kodzie  09R/030868" display="https://aplikacje.nfz.gov.pl/umowy/Agreements/GetAgreements?ROK=2018&amp;ServiceType=04&amp;ProviderId=92104&amp;OW=09&amp;OrthopedicSupply=False&amp;Code=09R%2F030868"/>
    <hyperlink ref="I25" r:id="rId12" tooltip="Link do listy umów świadczeniodawcy o kodzie  09R/030868" display="https://aplikacje.nfz.gov.pl/umowy/Agreements/GetAgreements?ROK=2018&amp;ServiceType=04&amp;ProviderId=92104&amp;OW=09&amp;OrthopedicSupply=False&amp;Code=09R%2F030868"/>
    <hyperlink ref="A36" r:id="rId13" tooltip="Link do listy umów świadczeniodawcy o kodzie  09R/031191" display="https://aplikacje.nfz.gov.pl/umowy/Agreements/GetAgreements?ROK=2018&amp;ServiceType=04&amp;ProviderId=120369&amp;OW=09&amp;OrthopedicSupply=False&amp;Code=09R%2F031191"/>
    <hyperlink ref="I36" r:id="rId14" tooltip="Link do listy umów świadczeniodawcy o kodzie  09R/031191" display="https://aplikacje.nfz.gov.pl/umowy/Agreements/GetAgreements?ROK=2018&amp;ServiceType=04&amp;ProviderId=120369&amp;OW=09&amp;OrthopedicSupply=False&amp;Code=09R%2F031191"/>
    <hyperlink ref="A17" r:id="rId15" tooltip="Link do listy umów świadczeniodawcy o kodzie  09R/031082" display="https://aplikacje.nfz.gov.pl/umowy/Agreements/GetAgreements?ROK=2018&amp;ServiceType=04&amp;ProviderId=110080&amp;OW=09&amp;OrthopedicSupply=False&amp;Code=09R%2F031082"/>
    <hyperlink ref="I17" r:id="rId16" tooltip="Link do listy umów świadczeniodawcy o kodzie  09R/031082" display="https://aplikacje.nfz.gov.pl/umowy/Agreements/GetAgreements?ROK=2018&amp;ServiceType=04&amp;ProviderId=110080&amp;OW=09&amp;OrthopedicSupply=False&amp;Code=09R%2F031082"/>
    <hyperlink ref="A27" r:id="rId17" tooltip="Link do listy umów świadczeniodawcy o kodzie  09R/031345" display="https://aplikacje.nfz.gov.pl/umowy/Agreements/GetAgreements?ROK=2018&amp;ServiceType=04&amp;ProviderId=141258&amp;OW=09&amp;OrthopedicSupply=False&amp;Code=09R%2F031345"/>
    <hyperlink ref="I27" r:id="rId18" tooltip="Link do listy umów świadczeniodawcy o kodzie  09R/031345" display="https://aplikacje.nfz.gov.pl/umowy/Agreements/GetAgreements?ROK=2018&amp;ServiceType=04&amp;ProviderId=141258&amp;OW=09&amp;OrthopedicSupply=False&amp;Code=09R%2F031345"/>
    <hyperlink ref="A43" r:id="rId19" tooltip="Link do listy umów świadczeniodawcy o kodzie  09R/030945" display="https://aplikacje.nfz.gov.pl/umowy/Agreements/GetAgreements?ROK=2018&amp;ServiceType=04&amp;ProviderId=97492&amp;OW=09&amp;OrthopedicSupply=False&amp;Code=09R%2F030945"/>
    <hyperlink ref="I43" r:id="rId20" tooltip="Link do listy umów świadczeniodawcy o kodzie  09R/030945" display="https://aplikacje.nfz.gov.pl/umowy/Agreements/GetAgreements?ROK=2018&amp;ServiceType=04&amp;ProviderId=97492&amp;OW=09&amp;OrthopedicSupply=False&amp;Code=09R%2F030945"/>
    <hyperlink ref="A31" r:id="rId21" tooltip="Link do listy umów świadczeniodawcy o kodzie  09R/031235" display="https://aplikacje.nfz.gov.pl/umowy/Agreements/GetAgreements?ROK=2018&amp;ServiceType=04&amp;ProviderId=123534&amp;OW=09&amp;OrthopedicSupply=False&amp;Code=09R%2F031235"/>
    <hyperlink ref="I31" r:id="rId22" tooltip="Link do listy umów świadczeniodawcy o kodzie  09R/031235" display="https://aplikacje.nfz.gov.pl/umowy/Agreements/GetAgreements?ROK=2018&amp;ServiceType=04&amp;ProviderId=123534&amp;OW=09&amp;OrthopedicSupply=False&amp;Code=09R%2F031235"/>
    <hyperlink ref="A44" r:id="rId23" tooltip="Link do listy umów świadczeniodawcy o kodzie  09R/010044" display="https://aplikacje.nfz.gov.pl/umowy/Agreements/GetAgreements?ROK=2018&amp;ServiceType=04&amp;ProviderId=30575&amp;OW=09&amp;OrthopedicSupply=False&amp;Code=09R%2F010044"/>
    <hyperlink ref="I44" r:id="rId24" tooltip="Link do listy umów świadczeniodawcy o kodzie  09R/010044" display="https://aplikacje.nfz.gov.pl/umowy/Agreements/GetAgreements?ROK=2018&amp;ServiceType=04&amp;ProviderId=30575&amp;OW=09&amp;OrthopedicSupply=False&amp;Code=09R%2F010044"/>
    <hyperlink ref="A45" r:id="rId25" tooltip="Link do listy umów świadczeniodawcy o kodzie  09R/010046" display="https://aplikacje.nfz.gov.pl/umowy/Agreements/GetAgreements?ROK=2018&amp;ServiceType=04&amp;ProviderId=31019&amp;OW=09&amp;OrthopedicSupply=False&amp;Code=09R%2F010046"/>
    <hyperlink ref="I45" r:id="rId26" tooltip="Link do listy umów świadczeniodawcy o kodzie  09R/010046" display="https://aplikacje.nfz.gov.pl/umowy/Agreements/GetAgreements?ROK=2018&amp;ServiceType=04&amp;ProviderId=31019&amp;OW=09&amp;OrthopedicSupply=False&amp;Code=09R%2F010046"/>
    <hyperlink ref="A69" r:id="rId27" tooltip="Link do listy umów świadczeniodawcy o kodzie  09R/031232" display="https://aplikacje.nfz.gov.pl/umowy/Agreements/GetAgreements?ROK=2018&amp;ServiceType=04&amp;ProviderId=123052&amp;OW=09&amp;OrthopedicSupply=False&amp;Code=09R%2F031232"/>
    <hyperlink ref="I69" r:id="rId28" tooltip="Link do listy umów świadczeniodawcy o kodzie  09R/031232" display="https://aplikacje.nfz.gov.pl/umowy/Agreements/GetAgreements?ROK=2018&amp;ServiceType=04&amp;ProviderId=123052&amp;OW=09&amp;OrthopedicSupply=False&amp;Code=09R%2F031232"/>
    <hyperlink ref="A26" r:id="rId29" tooltip="Link do listy umów świadczeniodawcy o kodzie  09R/030597" display="https://aplikacje.nfz.gov.pl/umowy/Agreements/GetAgreements?ROK=2018&amp;ServiceType=04&amp;ProviderId=46013&amp;OW=09&amp;OrthopedicSupply=False&amp;Code=09R%2F030597"/>
    <hyperlink ref="I26" r:id="rId30" tooltip="Link do listy umów świadczeniodawcy o kodzie  09R/030597" display="https://aplikacje.nfz.gov.pl/umowy/Agreements/GetAgreements?ROK=2018&amp;ServiceType=04&amp;ProviderId=46013&amp;OW=09&amp;OrthopedicSupply=False&amp;Code=09R%2F030597"/>
    <hyperlink ref="A59" r:id="rId31" tooltip="Link do listy umów świadczeniodawcy o kodzie  09R/030745" display="https://aplikacje.nfz.gov.pl/umowy/Agreements/GetAgreements?ROK=2018&amp;ServiceType=04&amp;ProviderId=85040&amp;OW=09&amp;OrthopedicSupply=False&amp;Code=09R%2F030745"/>
    <hyperlink ref="I59" r:id="rId32" tooltip="Link do listy umów świadczeniodawcy o kodzie  09R/030745" display="https://aplikacje.nfz.gov.pl/umowy/Agreements/GetAgreements?ROK=2018&amp;ServiceType=04&amp;ProviderId=85040&amp;OW=09&amp;OrthopedicSupply=False&amp;Code=09R%2F030745"/>
    <hyperlink ref="A12" r:id="rId33" tooltip="Link do listy umów świadczeniodawcy o kodzie  09R/030637" display="https://aplikacje.nfz.gov.pl/umowy/Agreements/GetAgreements?ROK=2018&amp;ServiceType=04&amp;ProviderId=54362&amp;OW=09&amp;OrthopedicSupply=False&amp;Code=09R%2F030637"/>
    <hyperlink ref="I12" r:id="rId34" tooltip="Link do listy umów świadczeniodawcy o kodzie  09R/030637" display="https://aplikacje.nfz.gov.pl/umowy/Agreements/GetAgreements?ROK=2018&amp;ServiceType=04&amp;ProviderId=54362&amp;OW=09&amp;OrthopedicSupply=False&amp;Code=09R%2F030637"/>
    <hyperlink ref="A13" r:id="rId35" tooltip="Link do listy umów świadczeniodawcy o kodzie  09R/030720" display="https://aplikacje.nfz.gov.pl/umowy/Agreements/GetAgreements?ROK=2018&amp;ServiceType=04&amp;ProviderId=82287&amp;OW=09&amp;OrthopedicSupply=False&amp;Code=09R%2F030720"/>
    <hyperlink ref="I13" r:id="rId36" tooltip="Link do listy umów świadczeniodawcy o kodzie  09R/030720" display="https://aplikacje.nfz.gov.pl/umowy/Agreements/GetAgreements?ROK=2018&amp;ServiceType=04&amp;ProviderId=82287&amp;OW=09&amp;OrthopedicSupply=False&amp;Code=09R%2F030720"/>
    <hyperlink ref="A46" r:id="rId37" tooltip="Link do listy umów świadczeniodawcy o kodzie  09R/030309" display="https://aplikacje.nfz.gov.pl/umowy/Agreements/GetAgreements?ROK=2018&amp;ServiceType=04&amp;ProviderId=31461&amp;OW=09&amp;OrthopedicSupply=False&amp;Code=09R%2F030309"/>
    <hyperlink ref="I46" r:id="rId38" tooltip="Link do listy umów świadczeniodawcy o kodzie  09R/030309" display="https://aplikacje.nfz.gov.pl/umowy/Agreements/GetAgreements?ROK=2018&amp;ServiceType=04&amp;ProviderId=31461&amp;OW=09&amp;OrthopedicSupply=False&amp;Code=09R%2F030309"/>
    <hyperlink ref="A30" r:id="rId39" tooltip="Link do listy umów świadczeniodawcy o kodzie  09R/030867" display="https://aplikacje.nfz.gov.pl/umowy/Agreements/GetAgreements?ROK=2018&amp;ServiceType=04&amp;ProviderId=92102&amp;OW=09&amp;OrthopedicSupply=False&amp;Code=09R%2F030867"/>
    <hyperlink ref="I30" r:id="rId40" tooltip="Link do listy umów świadczeniodawcy o kodzie  09R/030867" display="https://aplikacje.nfz.gov.pl/umowy/Agreements/GetAgreements?ROK=2018&amp;ServiceType=04&amp;ProviderId=92102&amp;OW=09&amp;OrthopedicSupply=False&amp;Code=09R%2F030867"/>
    <hyperlink ref="A61" r:id="rId41" tooltip="Link do listy umów świadczeniodawcy o kodzie  09R/030586" display="https://aplikacje.nfz.gov.pl/umowy/Agreements/GetAgreements?ROK=2018&amp;ServiceType=04&amp;ProviderId=46007&amp;OW=09&amp;OrthopedicSupply=False&amp;Code=09R%2F030586"/>
    <hyperlink ref="I61" r:id="rId42" tooltip="Link do listy umów świadczeniodawcy o kodzie  09R/030586" display="https://aplikacje.nfz.gov.pl/umowy/Agreements/GetAgreements?ROK=2018&amp;ServiceType=04&amp;ProviderId=46007&amp;OW=09&amp;OrthopedicSupply=False&amp;Code=09R%2F030586"/>
    <hyperlink ref="A47" r:id="rId43" tooltip="Link do listy umów świadczeniodawcy o kodzie  09R/030042" display="https://aplikacje.nfz.gov.pl/umowy/Agreements/GetAgreements?ROK=2018&amp;ServiceType=04&amp;ProviderId=30409&amp;OW=09&amp;OrthopedicSupply=False&amp;Code=09R%2F030042"/>
    <hyperlink ref="I47" r:id="rId44" tooltip="Link do listy umów świadczeniodawcy o kodzie  09R/030042" display="https://aplikacje.nfz.gov.pl/umowy/Agreements/GetAgreements?ROK=2018&amp;ServiceType=04&amp;ProviderId=30409&amp;OW=09&amp;OrthopedicSupply=False&amp;Code=09R%2F030042"/>
    <hyperlink ref="A23" r:id="rId45" tooltip="Link do listy umów świadczeniodawcy o kodzie  09R/030713" display="https://aplikacje.nfz.gov.pl/umowy/Agreements/GetAgreements?ROK=2018&amp;ServiceType=04&amp;ProviderId=82029&amp;OW=09&amp;OrthopedicSupply=False&amp;Code=09R%2F030713"/>
    <hyperlink ref="I23" r:id="rId46" tooltip="Link do listy umów świadczeniodawcy o kodzie  09R/030713" display="https://aplikacje.nfz.gov.pl/umowy/Agreements/GetAgreements?ROK=2018&amp;ServiceType=04&amp;ProviderId=82029&amp;OW=09&amp;OrthopedicSupply=False&amp;Code=09R%2F030713"/>
    <hyperlink ref="A39" r:id="rId47" tooltip="Link do listy umów świadczeniodawcy o kodzie  09R/030829" display="https://aplikacje.nfz.gov.pl/umowy/Agreements/GetAgreements?ROK=2018&amp;ServiceType=04&amp;ProviderId=90457&amp;OW=09&amp;OrthopedicSupply=False&amp;Code=09R%2F030829"/>
    <hyperlink ref="I39" r:id="rId48" tooltip="Link do listy umów świadczeniodawcy o kodzie  09R/030829" display="https://aplikacje.nfz.gov.pl/umowy/Agreements/GetAgreements?ROK=2018&amp;ServiceType=04&amp;ProviderId=90457&amp;OW=09&amp;OrthopedicSupply=False&amp;Code=09R%2F030829"/>
    <hyperlink ref="A28" r:id="rId49" tooltip="Link do listy umów świadczeniodawcy o kodzie  09R/030600" display="https://aplikacje.nfz.gov.pl/umowy/Agreements/GetAgreements?ROK=2018&amp;ServiceType=04&amp;ProviderId=46015&amp;OW=09&amp;OrthopedicSupply=False&amp;Code=09R%2F030600"/>
    <hyperlink ref="I28" r:id="rId50" tooltip="Link do listy umów świadczeniodawcy o kodzie  09R/030600" display="https://aplikacje.nfz.gov.pl/umowy/Agreements/GetAgreements?ROK=2018&amp;ServiceType=04&amp;ProviderId=46015&amp;OW=09&amp;OrthopedicSupply=False&amp;Code=09R%2F030600"/>
    <hyperlink ref="A37" r:id="rId51" tooltip="Link do listy umów świadczeniodawcy o kodzie  09R/030751" display="https://aplikacje.nfz.gov.pl/umowy/Agreements/GetAgreements?ROK=2018&amp;ServiceType=04&amp;ProviderId=85018&amp;OW=09&amp;OrthopedicSupply=False&amp;Code=09R%2F030751"/>
    <hyperlink ref="I37" r:id="rId52" tooltip="Link do listy umów świadczeniodawcy o kodzie  09R/030751" display="https://aplikacje.nfz.gov.pl/umowy/Agreements/GetAgreements?ROK=2018&amp;ServiceType=04&amp;ProviderId=85018&amp;OW=09&amp;OrthopedicSupply=False&amp;Code=09R%2F030751"/>
    <hyperlink ref="A29" r:id="rId53" tooltip="Link do listy umów świadczeniodawcy o kodzie  09R/030598" display="https://aplikacje.nfz.gov.pl/umowy/Agreements/GetAgreements?ROK=2018&amp;ServiceType=04&amp;ProviderId=46014&amp;OW=09&amp;OrthopedicSupply=False&amp;Code=09R%2F030598"/>
    <hyperlink ref="I29" r:id="rId54" tooltip="Link do listy umów świadczeniodawcy o kodzie  09R/030598" display="https://aplikacje.nfz.gov.pl/umowy/Agreements/GetAgreements?ROK=2018&amp;ServiceType=04&amp;ProviderId=46014&amp;OW=09&amp;OrthopedicSupply=False&amp;Code=09R%2F030598"/>
    <hyperlink ref="A65" r:id="rId55" tooltip="Link do listy umów świadczeniodawcy o kodzie  09R/030602" display="https://aplikacje.nfz.gov.pl/umowy/Agreements/GetAgreements?ROK=2018&amp;ServiceType=04&amp;ProviderId=41439&amp;OW=09&amp;OrthopedicSupply=False&amp;Code=09R%2F030602"/>
    <hyperlink ref="I65" r:id="rId56" tooltip="Link do listy umów świadczeniodawcy o kodzie  09R/030602" display="https://aplikacje.nfz.gov.pl/umowy/Agreements/GetAgreements?ROK=2018&amp;ServiceType=04&amp;ProviderId=41439&amp;OW=09&amp;OrthopedicSupply=False&amp;Code=09R%2F030602"/>
    <hyperlink ref="A66" r:id="rId57" tooltip="Link do listy umów świadczeniodawcy o kodzie  09R/030099" display="https://aplikacje.nfz.gov.pl/umowy/Agreements/GetAgreements?ROK=2018&amp;ServiceType=04&amp;ProviderId=31544&amp;OW=09&amp;OrthopedicSupply=False&amp;Code=09R%2F030099"/>
    <hyperlink ref="I66" r:id="rId58" tooltip="Link do listy umów świadczeniodawcy o kodzie  09R/030099" display="https://aplikacje.nfz.gov.pl/umowy/Agreements/GetAgreements?ROK=2018&amp;ServiceType=04&amp;ProviderId=31544&amp;OW=09&amp;OrthopedicSupply=False&amp;Code=09R%2F030099"/>
    <hyperlink ref="A48" r:id="rId59" tooltip="Link do listy umów świadczeniodawcy o kodzie  09R/030985" display="https://aplikacje.nfz.gov.pl/umowy/Agreements/GetAgreements?ROK=2018&amp;ServiceType=04&amp;ProviderId=97530&amp;OW=09&amp;OrthopedicSupply=False&amp;Code=09R%2F030985"/>
    <hyperlink ref="I48" r:id="rId60" tooltip="Link do listy umów świadczeniodawcy o kodzie  09R/030985" display="https://aplikacje.nfz.gov.pl/umowy/Agreements/GetAgreements?ROK=2018&amp;ServiceType=04&amp;ProviderId=97530&amp;OW=09&amp;OrthopedicSupply=False&amp;Code=09R%2F030985"/>
    <hyperlink ref="A49" r:id="rId61" tooltip="Link do listy umów świadczeniodawcy o kodzie  09R/030841" display="https://aplikacje.nfz.gov.pl/umowy/Agreements/GetAgreements?ROK=2018&amp;ServiceType=04&amp;ProviderId=90817&amp;OW=09&amp;OrthopedicSupply=False&amp;Code=09R%2F030841"/>
    <hyperlink ref="I49" r:id="rId62" tooltip="Link do listy umów świadczeniodawcy o kodzie  09R/030841" display="https://aplikacje.nfz.gov.pl/umowy/Agreements/GetAgreements?ROK=2018&amp;ServiceType=04&amp;ProviderId=90817&amp;OW=09&amp;OrthopedicSupply=False&amp;Code=09R%2F030841"/>
    <hyperlink ref="A21" r:id="rId63" tooltip="Link do listy umów świadczeniodawcy o kodzie  09R/030897" display="https://aplikacje.nfz.gov.pl/umowy/Agreements/GetAgreements?ROK=2018&amp;ServiceType=04&amp;ProviderId=97400&amp;OW=09&amp;OrthopedicSupply=False&amp;Code=09R%2F030897"/>
    <hyperlink ref="I21" r:id="rId64" tooltip="Link do listy umów świadczeniodawcy o kodzie  09R/030897" display="https://aplikacje.nfz.gov.pl/umowy/Agreements/GetAgreements?ROK=2018&amp;ServiceType=04&amp;ProviderId=97400&amp;OW=09&amp;OrthopedicSupply=False&amp;Code=09R%2F030897"/>
    <hyperlink ref="A67" r:id="rId65" tooltip="Link do listy umów świadczeniodawcy o kodzie  09R/030892" display="https://aplikacje.nfz.gov.pl/umowy/Agreements/GetAgreements?ROK=2018&amp;ServiceType=04&amp;ProviderId=93030&amp;OW=09&amp;OrthopedicSupply=False&amp;Code=09R%2F030892"/>
    <hyperlink ref="I67" r:id="rId66" tooltip="Link do listy umów świadczeniodawcy o kodzie  09R/030892" display="https://aplikacje.nfz.gov.pl/umowy/Agreements/GetAgreements?ROK=2018&amp;ServiceType=04&amp;ProviderId=93030&amp;OW=09&amp;OrthopedicSupply=False&amp;Code=09R%2F030892"/>
    <hyperlink ref="A14" r:id="rId67" tooltip="Link do listy umów świadczeniodawcy o kodzie  09R/031088" display="https://aplikacje.nfz.gov.pl/umowy/Agreements/GetAgreements?ROK=2018&amp;ServiceType=04&amp;ProviderId=113263&amp;OW=09&amp;OrthopedicSupply=False&amp;Code=09R%2F031088"/>
    <hyperlink ref="I14" r:id="rId68" tooltip="Link do listy umów świadczeniodawcy o kodzie  09R/031088" display="https://aplikacje.nfz.gov.pl/umowy/Agreements/GetAgreements?ROK=2018&amp;ServiceType=04&amp;ProviderId=113263&amp;OW=09&amp;OrthopedicSupply=False&amp;Code=09R%2F031088"/>
    <hyperlink ref="A50" r:id="rId69" tooltip="Link do listy umów świadczeniodawcy o kodzie  09R/031153" display="https://aplikacje.nfz.gov.pl/umowy/Agreements/GetAgreements?ROK=2018&amp;ServiceType=04&amp;ProviderId=116652&amp;OW=09&amp;OrthopedicSupply=False&amp;Code=09R%2F031153"/>
    <hyperlink ref="I50" r:id="rId70" tooltip="Link do listy umów świadczeniodawcy o kodzie  09R/031153" display="https://aplikacje.nfz.gov.pl/umowy/Agreements/GetAgreements?ROK=2018&amp;ServiceType=04&amp;ProviderId=116652&amp;OW=09&amp;OrthopedicSupply=False&amp;Code=09R%2F031153"/>
    <hyperlink ref="A51" r:id="rId71" tooltip="Link do listy umów świadczeniodawcy o kodzie  09R/030601" display="https://aplikacje.nfz.gov.pl/umowy/Agreements/GetAgreements?ROK=2018&amp;ServiceType=04&amp;ProviderId=41438&amp;OW=09&amp;OrthopedicSupply=False&amp;Code=09R%2F030601"/>
    <hyperlink ref="I51" r:id="rId72" tooltip="Link do listy umów świadczeniodawcy o kodzie  09R/030601" display="https://aplikacje.nfz.gov.pl/umowy/Agreements/GetAgreements?ROK=2018&amp;ServiceType=04&amp;ProviderId=41438&amp;OW=09&amp;OrthopedicSupply=False&amp;Code=09R%2F030601"/>
    <hyperlink ref="A35" r:id="rId73" tooltip="Link do listy umów świadczeniodawcy o kodzie  09R/031274" display="https://aplikacje.nfz.gov.pl/umowy/Agreements/GetAgreements?ROK=2018&amp;ServiceType=04&amp;ProviderId=135757&amp;OW=09&amp;OrthopedicSupply=False&amp;Code=09R%2F031274"/>
    <hyperlink ref="I35" r:id="rId74" tooltip="Link do listy umów świadczeniodawcy o kodzie  09R/031274" display="https://aplikacje.nfz.gov.pl/umowy/Agreements/GetAgreements?ROK=2018&amp;ServiceType=04&amp;ProviderId=135757&amp;OW=09&amp;OrthopedicSupply=False&amp;Code=09R%2F031274"/>
    <hyperlink ref="A68" r:id="rId75" tooltip="Link do listy umów świadczeniodawcy o kodzie  09R/010023" display="https://aplikacje.nfz.gov.pl/umowy/Agreements/GetAgreements?ROK=2018&amp;ServiceType=04&amp;ProviderId=30853&amp;OW=09&amp;OrthopedicSupply=False&amp;Code=09R%2F010023"/>
    <hyperlink ref="I68" r:id="rId76" tooltip="Link do listy umów świadczeniodawcy o kodzie  09R/010023" display="https://aplikacje.nfz.gov.pl/umowy/Agreements/GetAgreements?ROK=2018&amp;ServiceType=04&amp;ProviderId=30853&amp;OW=09&amp;OrthopedicSupply=False&amp;Code=09R%2F010023"/>
    <hyperlink ref="A16" r:id="rId77" tooltip="Link do listy umów świadczeniodawcy o kodzie  09R/020012" display="https://aplikacje.nfz.gov.pl/umowy/Agreements/GetAgreements?ROK=2018&amp;ServiceType=04&amp;ProviderId=31322&amp;OW=09&amp;OrthopedicSupply=False&amp;Code=09R%2F020012"/>
    <hyperlink ref="I16" r:id="rId78" tooltip="Link do listy umów świadczeniodawcy o kodzie  09R/020012" display="https://aplikacje.nfz.gov.pl/umowy/Agreements/GetAgreements?ROK=2018&amp;ServiceType=04&amp;ProviderId=31322&amp;OW=09&amp;OrthopedicSupply=False&amp;Code=09R%2F020012"/>
    <hyperlink ref="A40" r:id="rId79" tooltip="Link do listy umów świadczeniodawcy o kodzie  09R/010014" display="https://aplikacje.nfz.gov.pl/umowy/Agreements/GetAgreements?ROK=2018&amp;ServiceType=04&amp;ProviderId=31374&amp;OW=09&amp;OrthopedicSupply=False&amp;Code=09R%2F010014"/>
    <hyperlink ref="I40" r:id="rId80" tooltip="Link do listy umów świadczeniodawcy o kodzie  09R/010014" display="https://aplikacje.nfz.gov.pl/umowy/Agreements/GetAgreements?ROK=2018&amp;ServiceType=04&amp;ProviderId=31374&amp;OW=09&amp;OrthopedicSupply=False&amp;Code=09R%2F010014"/>
    <hyperlink ref="A62" r:id="rId81" tooltip="Link do listy umów świadczeniodawcy o kodzie  09R/010020" display="https://aplikacje.nfz.gov.pl/umowy/Agreements/GetAgreements?ROK=2018&amp;ServiceType=04&amp;ProviderId=31334&amp;OW=09&amp;OrthopedicSupply=False&amp;Code=09R%2F010020"/>
    <hyperlink ref="I62" r:id="rId82" tooltip="Link do listy umów świadczeniodawcy o kodzie  09R/010020" display="https://aplikacje.nfz.gov.pl/umowy/Agreements/GetAgreements?ROK=2018&amp;ServiceType=04&amp;ProviderId=31334&amp;OW=09&amp;OrthopedicSupply=False&amp;Code=09R%2F010020"/>
    <hyperlink ref="A52" r:id="rId83" tooltip="Link do listy umów świadczeniodawcy o kodzie  09R/010167" display="https://aplikacje.nfz.gov.pl/umowy/Agreements/GetAgreements?ROK=2018&amp;ServiceType=04&amp;ProviderId=30671&amp;OW=09&amp;OrthopedicSupply=False&amp;Code=09R%2F010167"/>
    <hyperlink ref="I52" r:id="rId84" tooltip="Link do listy umów świadczeniodawcy o kodzie  09R/010167" display="https://aplikacje.nfz.gov.pl/umowy/Agreements/GetAgreements?ROK=2018&amp;ServiceType=04&amp;ProviderId=30671&amp;OW=09&amp;OrthopedicSupply=False&amp;Code=09R%2F010167"/>
    <hyperlink ref="A53" r:id="rId85" tooltip="Link do listy umów świadczeniodawcy o kodzie  09R/010047" display="https://aplikacje.nfz.gov.pl/umowy/Agreements/GetAgreements?ROK=2018&amp;ServiceType=04&amp;ProviderId=31517&amp;OW=09&amp;OrthopedicSupply=False&amp;Code=09R%2F010047"/>
    <hyperlink ref="I53" r:id="rId86" tooltip="Link do listy umów świadczeniodawcy o kodzie  09R/010047" display="https://aplikacje.nfz.gov.pl/umowy/Agreements/GetAgreements?ROK=2018&amp;ServiceType=04&amp;ProviderId=31517&amp;OW=09&amp;OrthopedicSupply=False&amp;Code=09R%2F010047"/>
    <hyperlink ref="A54" r:id="rId87" tooltip="Link do listy umów świadczeniodawcy o kodzie  09R/010016" display="https://aplikacje.nfz.gov.pl/umowy/Agreements/GetAgreements?ROK=2018&amp;ServiceType=04&amp;ProviderId=30227&amp;OW=09&amp;OrthopedicSupply=False&amp;Code=09R%2F010016"/>
    <hyperlink ref="I54" r:id="rId88" tooltip="Link do listy umów świadczeniodawcy o kodzie  09R/010016" display="https://aplikacje.nfz.gov.pl/umowy/Agreements/GetAgreements?ROK=2018&amp;ServiceType=04&amp;ProviderId=30227&amp;OW=09&amp;OrthopedicSupply=False&amp;Code=09R%2F010016"/>
    <hyperlink ref="A20" r:id="rId89" tooltip="Link do listy umów świadczeniodawcy o kodzie  09R/010006" display="https://aplikacje.nfz.gov.pl/umowy/Agreements/GetAgreements?ROK=2018&amp;ServiceType=04&amp;ProviderId=31373&amp;OW=09&amp;OrthopedicSupply=False&amp;Code=09R%2F010006"/>
    <hyperlink ref="I20" r:id="rId90" tooltip="Link do listy umów świadczeniodawcy o kodzie  09R/010006" display="https://aplikacje.nfz.gov.pl/umowy/Agreements/GetAgreements?ROK=2018&amp;ServiceType=04&amp;ProviderId=31373&amp;OW=09&amp;OrthopedicSupply=False&amp;Code=09R%2F010006"/>
    <hyperlink ref="A22" r:id="rId91" tooltip="Link do listy umów świadczeniodawcy o kodzie  09R/010007" display="https://aplikacje.nfz.gov.pl/umowy/Agreements/GetAgreements?ROK=2018&amp;ServiceType=04&amp;ProviderId=31495&amp;OW=09&amp;OrthopedicSupply=False&amp;Code=09R%2F010007"/>
    <hyperlink ref="I22" r:id="rId92" tooltip="Link do listy umów świadczeniodawcy o kodzie  09R/010007" display="https://aplikacje.nfz.gov.pl/umowy/Agreements/GetAgreements?ROK=2018&amp;ServiceType=04&amp;ProviderId=31495&amp;OW=09&amp;OrthopedicSupply=False&amp;Code=09R%2F010007"/>
    <hyperlink ref="A60" r:id="rId93" tooltip="Link do listy umów świadczeniodawcy o kodzie  09R/010019" display="https://aplikacje.nfz.gov.pl/umowy/Agreements/GetAgreements?ROK=2018&amp;ServiceType=04&amp;ProviderId=31010&amp;OW=09&amp;OrthopedicSupply=False&amp;Code=09R%2F010019"/>
    <hyperlink ref="I60" r:id="rId94" tooltip="Link do listy umów świadczeniodawcy o kodzie  09R/010019" display="https://aplikacje.nfz.gov.pl/umowy/Agreements/GetAgreements?ROK=2018&amp;ServiceType=04&amp;ProviderId=31010&amp;OW=09&amp;OrthopedicSupply=False&amp;Code=09R%2F010019"/>
    <hyperlink ref="A32" r:id="rId95" tooltip="Link do listy umów świadczeniodawcy o kodzie  09R/010011" display="https://aplikacje.nfz.gov.pl/umowy/Agreements/GetAgreements?ROK=2018&amp;ServiceType=04&amp;ProviderId=30530&amp;OW=09&amp;OrthopedicSupply=False&amp;Code=09R%2F010011"/>
    <hyperlink ref="I32" r:id="rId96" tooltip="Link do listy umów świadczeniodawcy o kodzie  09R/010011" display="https://aplikacje.nfz.gov.pl/umowy/Agreements/GetAgreements?ROK=2018&amp;ServiceType=04&amp;ProviderId=30530&amp;OW=09&amp;OrthopedicSupply=False&amp;Code=09R%2F010011"/>
    <hyperlink ref="A63" r:id="rId97" tooltip="Link do listy umów świadczeniodawcy o kodzie  09R/010021" display="https://aplikacje.nfz.gov.pl/umowy/Agreements/GetAgreements?ROK=2018&amp;ServiceType=04&amp;ProviderId=30234&amp;OW=09&amp;OrthopedicSupply=False&amp;Code=09R%2F010021"/>
    <hyperlink ref="I63" r:id="rId98" tooltip="Link do listy umów świadczeniodawcy o kodzie  09R/010021" display="https://aplikacje.nfz.gov.pl/umowy/Agreements/GetAgreements?ROK=2018&amp;ServiceType=04&amp;ProviderId=30234&amp;OW=09&amp;OrthopedicSupply=False&amp;Code=09R%2F010021"/>
    <hyperlink ref="A33" r:id="rId99" tooltip="Link do listy umów świadczeniodawcy o kodzie  09R/030981" display="https://aplikacje.nfz.gov.pl/umowy/Agreements/GetAgreements?ROK=2018&amp;ServiceType=04&amp;ProviderId=97471&amp;OW=09&amp;OrthopedicSupply=False&amp;Code=09R%2F030981"/>
    <hyperlink ref="I33" r:id="rId100" tooltip="Link do listy umów świadczeniodawcy o kodzie  09R/030981" display="https://aplikacje.nfz.gov.pl/umowy/Agreements/GetAgreements?ROK=2018&amp;ServiceType=04&amp;ProviderId=97471&amp;OW=09&amp;OrthopedicSupply=False&amp;Code=09R%2F030981"/>
    <hyperlink ref="A11" r:id="rId101" tooltip="Link do listy umów świadczeniodawcy o kodzie  09R/010041" display="https://aplikacje.nfz.gov.pl/umowy/Agreements/GetAgreements?ROK=2018&amp;ServiceType=04&amp;ProviderId=30294&amp;OW=09&amp;OrthopedicSupply=False&amp;Code=09R%2F010041"/>
    <hyperlink ref="I11" r:id="rId102" tooltip="Link do listy umów świadczeniodawcy o kodzie  09R/010041" display="https://aplikacje.nfz.gov.pl/umowy/Agreements/GetAgreements?ROK=2018&amp;ServiceType=04&amp;ProviderId=30294&amp;OW=09&amp;OrthopedicSupply=False&amp;Code=09R%2F010041"/>
    <hyperlink ref="A18" r:id="rId103" tooltip="Link do listy umów świadczeniodawcy o kodzie  09R/030218" display="https://aplikacje.nfz.gov.pl/umowy/Agreements/GetAgreements?ROK=2018&amp;ServiceType=04&amp;ProviderId=31254&amp;OW=09&amp;OrthopedicSupply=False&amp;Code=09R%2F030218"/>
    <hyperlink ref="I18" r:id="rId104" tooltip="Link do listy umów świadczeniodawcy o kodzie  09R/030218" display="https://aplikacje.nfz.gov.pl/umowy/Agreements/GetAgreements?ROK=2018&amp;ServiceType=04&amp;ProviderId=31254&amp;OW=09&amp;OrthopedicSupply=False&amp;Code=09R%2F030218"/>
    <hyperlink ref="A34" r:id="rId105" tooltip="Link do listy umów świadczeniodawcy o kodzie  09R/010012" display="https://aplikacje.nfz.gov.pl/umowy/Agreements/GetAgreements?ROK=2018&amp;ServiceType=04&amp;ProviderId=31525&amp;OW=09&amp;OrthopedicSupply=False&amp;Code=09R%2F010012"/>
    <hyperlink ref="I34" r:id="rId106" tooltip="Link do listy umów świadczeniodawcy o kodzie  09R/010012" display="https://aplikacje.nfz.gov.pl/umowy/Agreements/GetAgreements?ROK=2018&amp;ServiceType=04&amp;ProviderId=31525&amp;OW=09&amp;OrthopedicSupply=False&amp;Code=09R%2F010012"/>
    <hyperlink ref="A9" r:id="rId107" tooltip="Link do listy umów świadczeniodawcy o kodzie  09R/010001" display="https://aplikacje.nfz.gov.pl/umowy/Agreements/GetAgreements?ROK=2018&amp;ServiceType=04&amp;ProviderId=31298&amp;OW=09&amp;OrthopedicSupply=False&amp;Code=09R%2F010001"/>
    <hyperlink ref="I9" r:id="rId108" tooltip="Link do listy umów świadczeniodawcy o kodzie  09R/010001" display="https://aplikacje.nfz.gov.pl/umowy/Agreements/GetAgreements?ROK=2018&amp;ServiceType=04&amp;ProviderId=31298&amp;OW=09&amp;OrthopedicSupply=False&amp;Code=09R%2F010001"/>
    <hyperlink ref="A15" r:id="rId109" tooltip="Link do listy umów świadczeniodawcy o kodzie  09R/010004" display="https://aplikacje.nfz.gov.pl/umowy/Agreements/GetAgreements?ROK=2018&amp;ServiceType=04&amp;ProviderId=31311&amp;OW=09&amp;OrthopedicSupply=False&amp;Code=09R%2F010004"/>
    <hyperlink ref="I15" r:id="rId110" tooltip="Link do listy umów świadczeniodawcy o kodzie  09R/010004" display="https://aplikacje.nfz.gov.pl/umowy/Agreements/GetAgreements?ROK=2018&amp;ServiceType=04&amp;ProviderId=31311&amp;OW=09&amp;OrthopedicSupply=False&amp;Code=09R%2F010004"/>
    <hyperlink ref="A64" r:id="rId111" tooltip="Link do listy umów świadczeniodawcy o kodzie  09R/010067" display="https://aplikacje.nfz.gov.pl/umowy/Agreements/GetAgreements?ROK=2018&amp;ServiceType=04&amp;ProviderId=30662&amp;OW=09&amp;OrthopedicSupply=False&amp;Code=09R%2F010067"/>
    <hyperlink ref="I64" r:id="rId112" tooltip="Link do listy umów świadczeniodawcy o kodzie  09R/010067" display="https://aplikacje.nfz.gov.pl/umowy/Agreements/GetAgreements?ROK=2018&amp;ServiceType=04&amp;ProviderId=30662&amp;OW=09&amp;OrthopedicSupply=False&amp;Code=09R%2F010067"/>
    <hyperlink ref="A55" r:id="rId113" tooltip="Link do listy umów świadczeniodawcy o kodzie  09R/010025" display="https://aplikacje.nfz.gov.pl/umowy/Agreements/GetAgreements?ROK=2018&amp;ServiceType=04&amp;ProviderId=30685&amp;OW=09&amp;OrthopedicSupply=False&amp;Code=09R%2F010025"/>
    <hyperlink ref="I55" r:id="rId114" tooltip="Link do listy umów świadczeniodawcy o kodzie  09R/010025" display="https://aplikacje.nfz.gov.pl/umowy/Agreements/GetAgreements?ROK=2018&amp;ServiceType=04&amp;ProviderId=30685&amp;OW=09&amp;OrthopedicSupply=False&amp;Code=09R%2F010025"/>
    <hyperlink ref="A70" r:id="rId115" tooltip="Link do listy umów świadczeniodawcy o kodzie  09R/010043" display="https://aplikacje.nfz.gov.pl/umowy/Agreements/GetAgreements?ROK=2018&amp;ServiceType=04&amp;ProviderId=31289&amp;OW=09&amp;OrthopedicSupply=False&amp;Code=09R%2F010043"/>
    <hyperlink ref="I70" r:id="rId116" tooltip="Link do listy umów świadczeniodawcy o kodzie  09R/010043" display="https://aplikacje.nfz.gov.pl/umowy/Agreements/GetAgreements?ROK=2018&amp;ServiceType=04&amp;ProviderId=31289&amp;OW=09&amp;OrthopedicSupply=False&amp;Code=09R%2F010043"/>
    <hyperlink ref="A38" r:id="rId117" tooltip="Link do listy umów świadczeniodawcy o kodzie  09R/010037" display="https://aplikacje.nfz.gov.pl/umowy/Agreements/GetAgreements?ROK=2018&amp;ServiceType=04&amp;ProviderId=31385&amp;OW=09&amp;OrthopedicSupply=False&amp;Code=09R%2F010037"/>
    <hyperlink ref="I38" r:id="rId118" tooltip="Link do listy umów świadczeniodawcy o kodzie  09R/010037" display="https://aplikacje.nfz.gov.pl/umowy/Agreements/GetAgreements?ROK=2018&amp;ServiceType=04&amp;ProviderId=31385&amp;OW=09&amp;OrthopedicSupply=False&amp;Code=09R%2F010037"/>
    <hyperlink ref="A19" r:id="rId119" tooltip="Link do listy umów świadczeniodawcy o kodzie  09R/010040" display="https://aplikacje.nfz.gov.pl/umowy/Agreements/GetAgreements?ROK=2018&amp;ServiceType=04&amp;ProviderId=31453&amp;OW=09&amp;OrthopedicSupply=False&amp;Code=09R%2F010040"/>
    <hyperlink ref="I19" r:id="rId120" tooltip="Link do listy umów świadczeniodawcy o kodzie  09R/010040" display="https://aplikacje.nfz.gov.pl/umowy/Agreements/GetAgreements?ROK=2018&amp;ServiceType=04&amp;ProviderId=31453&amp;OW=09&amp;OrthopedicSupply=False&amp;Code=09R%2F010040"/>
    <hyperlink ref="A56" r:id="rId121" tooltip="Link do listy umów świadczeniodawcy o kodzie  09R/010017" display="https://aplikacje.nfz.gov.pl/umowy/Agreements/GetAgreements?ROK=2018&amp;ServiceType=04&amp;ProviderId=31026&amp;OW=09&amp;OrthopedicSupply=False&amp;Code=09R%2F010017"/>
    <hyperlink ref="I56" r:id="rId122" tooltip="Link do listy umów świadczeniodawcy o kodzie  09R/010017" display="https://aplikacje.nfz.gov.pl/umowy/Agreements/GetAgreements?ROK=2018&amp;ServiceType=04&amp;ProviderId=31026&amp;OW=09&amp;OrthopedicSupply=False&amp;Code=09R%2F010017"/>
    <hyperlink ref="A57" r:id="rId123" tooltip="Link do listy umów świadczeniodawcy o kodzie  09R/010105" display="https://aplikacje.nfz.gov.pl/umowy/Agreements/GetAgreements?ROK=2018&amp;ServiceType=04&amp;ProviderId=31382&amp;OW=09&amp;OrthopedicSupply=False&amp;Code=09R%2F010105"/>
    <hyperlink ref="I57" r:id="rId124" tooltip="Link do listy umów świadczeniodawcy o kodzie  09R/010105" display="https://aplikacje.nfz.gov.pl/umowy/Agreements/GetAgreements?ROK=2018&amp;ServiceType=04&amp;ProviderId=31382&amp;OW=09&amp;OrthopedicSupply=False&amp;Code=09R%2F010105"/>
    <hyperlink ref="A24" r:id="rId125" tooltip="Link do listy umów świadczeniodawcy o kodzie  09R/030016" display="https://aplikacje.nfz.gov.pl/umowy/Agreements/GetAgreements?ROK=2018&amp;ServiceType=04&amp;ProviderId=30226&amp;OW=09&amp;OrthopedicSupply=False&amp;Code=09R%2F030016"/>
    <hyperlink ref="I24" r:id="rId126" tooltip="Link do listy umów świadczeniodawcy o kodzie  09R/030016" display="https://aplikacje.nfz.gov.pl/umowy/Agreements/GetAgreements?ROK=2018&amp;ServiceType=04&amp;ProviderId=30226&amp;OW=09&amp;OrthopedicSupply=False&amp;Code=09R%2F030016"/>
    <hyperlink ref="A41" r:id="rId127" tooltip="Link do listy umów świadczeniodawcy o kodzie  09R/010015" display="https://aplikacje.nfz.gov.pl/umowy/Agreements/GetAgreements?ROK=2018&amp;ServiceType=04&amp;ProviderId=30528&amp;OW=09&amp;OrthopedicSupply=False&amp;Code=09R%2F010015"/>
    <hyperlink ref="I41" r:id="rId128" tooltip="Link do listy umów świadczeniodawcy o kodzie  09R/010015" display="https://aplikacje.nfz.gov.pl/umowy/Agreements/GetAgreements?ROK=2018&amp;ServiceType=04&amp;ProviderId=30528&amp;OW=09&amp;OrthopedicSupply=False&amp;Code=09R%2F010015"/>
    <hyperlink ref="A58" r:id="rId129" tooltip="Link do listy umów świadczeniodawcy o kodzie  09R/010018" display="https://aplikacje.nfz.gov.pl/umowy/Agreements/GetAgreements?ROK=2018&amp;ServiceType=04&amp;ProviderId=30231&amp;OW=09&amp;OrthopedicSupply=False&amp;Code=09R%2F010018"/>
    <hyperlink ref="I58" r:id="rId130" tooltip="Link do listy umów świadczeniodawcy o kodzie  09R/010018" display="https://aplikacje.nfz.gov.pl/umowy/Agreements/GetAgreements?ROK=2018&amp;ServiceType=04&amp;ProviderId=30231&amp;OW=09&amp;OrthopedicSupply=False&amp;Code=09R%2F010018"/>
    <hyperlink ref="A10" r:id="rId131" tooltip="Link do listy umów świadczeniodawcy o kodzie  09R/010002" display="https://aplikacje.nfz.gov.pl/umowy/Agreements/GetAgreements?ROK=2018&amp;ServiceType=04&amp;ProviderId=31313&amp;OW=09&amp;OrthopedicSupply=False&amp;Code=09R%2F010002"/>
    <hyperlink ref="I10" r:id="rId132" tooltip="Link do listy umów świadczeniodawcy o kodzie  09R/010002" display="https://aplikacje.nfz.gov.pl/umowy/Agreements/GetAgreements?ROK=2018&amp;ServiceType=04&amp;ProviderId=31313&amp;OW=09&amp;OrthopedicSupply=False&amp;Code=09R%2F010002"/>
  </hyperlinks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>
  <dimension ref="A1:N384"/>
  <sheetViews>
    <sheetView topLeftCell="C1" workbookViewId="0">
      <pane xSplit="2" ySplit="1" topLeftCell="E23" activePane="bottomRight" state="frozen"/>
      <selection activeCell="C1" sqref="C1"/>
      <selection pane="topRight" activeCell="E1" sqref="E1"/>
      <selection pane="bottomLeft" activeCell="C2" sqref="C2"/>
      <selection pane="bottomRight" activeCell="E14" sqref="E14"/>
    </sheetView>
  </sheetViews>
  <sheetFormatPr defaultRowHeight="15"/>
  <cols>
    <col min="1" max="1" width="42.42578125" customWidth="1"/>
    <col min="2" max="2" width="54.85546875" customWidth="1"/>
    <col min="3" max="3" width="26.140625" customWidth="1"/>
    <col min="4" max="4" width="33.5703125" customWidth="1"/>
    <col min="5" max="5" width="38.5703125" customWidth="1"/>
    <col min="6" max="6" width="56.5703125" customWidth="1"/>
    <col min="7" max="7" width="27.7109375" customWidth="1"/>
    <col min="8" max="8" width="38.42578125" customWidth="1"/>
    <col min="9" max="9" width="35.42578125" customWidth="1"/>
    <col min="10" max="10" width="25" customWidth="1"/>
    <col min="11" max="11" width="19.7109375" customWidth="1"/>
    <col min="12" max="12" width="29" customWidth="1"/>
    <col min="13" max="13" width="42.5703125" customWidth="1"/>
  </cols>
  <sheetData>
    <row r="1" spans="1:14" ht="53.25" customHeight="1">
      <c r="A1" t="s">
        <v>2564</v>
      </c>
      <c r="B1" t="s">
        <v>2563</v>
      </c>
      <c r="C1" t="s">
        <v>470</v>
      </c>
      <c r="D1" t="s">
        <v>2565</v>
      </c>
      <c r="E1" s="964" t="s">
        <v>2521</v>
      </c>
      <c r="F1" s="964" t="s">
        <v>2522</v>
      </c>
      <c r="G1" s="964" t="s">
        <v>2523</v>
      </c>
      <c r="H1" s="964" t="s">
        <v>2524</v>
      </c>
      <c r="I1" s="964" t="s">
        <v>2525</v>
      </c>
      <c r="J1" s="964" t="s">
        <v>2526</v>
      </c>
    </row>
    <row r="2" spans="1:14" ht="51.75" customHeight="1">
      <c r="A2" s="965" t="s">
        <v>2493</v>
      </c>
      <c r="B2" s="219" t="s">
        <v>2494</v>
      </c>
      <c r="C2" s="219" t="s">
        <v>1248</v>
      </c>
      <c r="D2" s="985" t="s">
        <v>2573</v>
      </c>
      <c r="E2" s="965" t="s">
        <v>2537</v>
      </c>
      <c r="F2" s="219" t="s">
        <v>213</v>
      </c>
      <c r="G2" s="219">
        <v>1</v>
      </c>
      <c r="H2" s="219">
        <v>30000</v>
      </c>
      <c r="I2" s="969">
        <v>261000</v>
      </c>
      <c r="J2" s="968">
        <v>8.6999999999999993</v>
      </c>
      <c r="K2" s="219"/>
      <c r="L2" s="964"/>
      <c r="M2" s="963"/>
      <c r="N2" s="963"/>
    </row>
    <row r="3" spans="1:14" ht="39">
      <c r="A3" s="965" t="s">
        <v>2323</v>
      </c>
      <c r="B3" s="219" t="s">
        <v>2324</v>
      </c>
      <c r="C3" s="219" t="s">
        <v>1272</v>
      </c>
      <c r="D3" s="985" t="s">
        <v>2573</v>
      </c>
      <c r="E3" s="965" t="s">
        <v>2537</v>
      </c>
      <c r="F3" s="219" t="s">
        <v>213</v>
      </c>
      <c r="G3" s="219">
        <v>1</v>
      </c>
      <c r="H3" s="219">
        <v>20000</v>
      </c>
      <c r="I3" s="969">
        <v>172000</v>
      </c>
      <c r="J3" s="968">
        <v>8.6</v>
      </c>
      <c r="K3" s="219"/>
      <c r="L3" s="219"/>
      <c r="M3" s="965"/>
      <c r="N3" s="219"/>
    </row>
    <row r="4" spans="1:14" ht="39">
      <c r="A4" s="965" t="s">
        <v>2468</v>
      </c>
      <c r="B4" s="219" t="s">
        <v>2469</v>
      </c>
      <c r="C4" s="219" t="s">
        <v>1272</v>
      </c>
      <c r="D4" s="985" t="s">
        <v>2573</v>
      </c>
      <c r="E4" s="965" t="s">
        <v>2537</v>
      </c>
      <c r="F4" s="219" t="s">
        <v>213</v>
      </c>
      <c r="G4" s="219">
        <v>1</v>
      </c>
      <c r="H4" s="219">
        <v>5447</v>
      </c>
      <c r="I4" s="969">
        <v>47388.9</v>
      </c>
      <c r="J4" s="968">
        <v>8.6999999999999993</v>
      </c>
      <c r="K4" s="219"/>
    </row>
    <row r="5" spans="1:14" ht="39">
      <c r="A5" s="965" t="s">
        <v>2416</v>
      </c>
      <c r="B5" s="219" t="s">
        <v>2417</v>
      </c>
      <c r="C5" s="219" t="s">
        <v>2418</v>
      </c>
      <c r="D5" s="981" t="s">
        <v>2573</v>
      </c>
      <c r="E5" s="965" t="s">
        <v>2530</v>
      </c>
      <c r="F5" s="219" t="s">
        <v>209</v>
      </c>
      <c r="G5" s="219">
        <v>1</v>
      </c>
      <c r="H5" s="219">
        <v>15955</v>
      </c>
      <c r="I5" s="969">
        <v>137213</v>
      </c>
      <c r="J5" s="968">
        <v>8.6</v>
      </c>
      <c r="K5" s="219"/>
      <c r="L5" s="219"/>
      <c r="M5" s="965"/>
      <c r="N5" s="219"/>
    </row>
    <row r="6" spans="1:14" ht="39">
      <c r="A6" s="965" t="s">
        <v>2473</v>
      </c>
      <c r="B6" s="219" t="s">
        <v>2474</v>
      </c>
      <c r="C6" s="219" t="s">
        <v>2475</v>
      </c>
      <c r="D6" s="981" t="s">
        <v>2573</v>
      </c>
      <c r="E6" s="965" t="s">
        <v>2530</v>
      </c>
      <c r="F6" s="219" t="s">
        <v>209</v>
      </c>
      <c r="G6" s="219">
        <v>1</v>
      </c>
      <c r="H6" s="219">
        <v>24938</v>
      </c>
      <c r="I6" s="969">
        <v>214466.8</v>
      </c>
      <c r="J6" s="968">
        <v>8.6</v>
      </c>
      <c r="K6" s="219"/>
    </row>
    <row r="7" spans="1:14" ht="45">
      <c r="A7" s="965" t="s">
        <v>2405</v>
      </c>
      <c r="B7" s="219" t="s">
        <v>2406</v>
      </c>
      <c r="C7" s="219" t="s">
        <v>2407</v>
      </c>
      <c r="D7" s="981" t="s">
        <v>2573</v>
      </c>
      <c r="E7" s="965" t="s">
        <v>2530</v>
      </c>
      <c r="F7" s="219" t="s">
        <v>209</v>
      </c>
      <c r="G7" s="219">
        <v>1</v>
      </c>
      <c r="H7" s="219">
        <v>41368</v>
      </c>
      <c r="I7" s="969">
        <v>355764.8</v>
      </c>
      <c r="J7" s="968">
        <v>8.6</v>
      </c>
      <c r="K7" s="219"/>
      <c r="L7" s="219"/>
      <c r="M7" s="965"/>
      <c r="N7" s="219"/>
    </row>
    <row r="8" spans="1:14" ht="39">
      <c r="A8" s="965" t="s">
        <v>2253</v>
      </c>
      <c r="B8" s="967" t="s">
        <v>2254</v>
      </c>
      <c r="C8" s="219" t="s">
        <v>2255</v>
      </c>
      <c r="D8" s="981" t="s">
        <v>2573</v>
      </c>
      <c r="E8" s="965" t="s">
        <v>2530</v>
      </c>
      <c r="F8" s="219" t="s">
        <v>209</v>
      </c>
      <c r="G8" s="219">
        <v>1</v>
      </c>
      <c r="H8" s="219">
        <v>17727</v>
      </c>
      <c r="I8" s="969">
        <v>152452.20000000001</v>
      </c>
      <c r="J8" s="968">
        <v>8.6</v>
      </c>
      <c r="K8" s="219"/>
      <c r="L8" s="219"/>
      <c r="M8" s="965"/>
      <c r="N8" s="219"/>
    </row>
    <row r="9" spans="1:14" ht="39">
      <c r="A9" s="965" t="s">
        <v>2259</v>
      </c>
      <c r="B9" s="219" t="s">
        <v>2260</v>
      </c>
      <c r="C9" s="219" t="s">
        <v>2255</v>
      </c>
      <c r="D9" s="981" t="s">
        <v>2573</v>
      </c>
      <c r="E9" s="965" t="s">
        <v>2530</v>
      </c>
      <c r="F9" s="219" t="s">
        <v>209</v>
      </c>
      <c r="G9" s="219">
        <v>1</v>
      </c>
      <c r="H9" s="219">
        <v>10584</v>
      </c>
      <c r="I9" s="969">
        <v>91022.399999999994</v>
      </c>
      <c r="J9" s="968">
        <v>8.6</v>
      </c>
      <c r="K9" s="219"/>
      <c r="L9" s="219"/>
      <c r="M9" s="965"/>
      <c r="N9" s="219"/>
    </row>
    <row r="10" spans="1:14" ht="39">
      <c r="A10" s="965" t="s">
        <v>2422</v>
      </c>
      <c r="B10" s="219" t="s">
        <v>2423</v>
      </c>
      <c r="C10" s="219" t="s">
        <v>2255</v>
      </c>
      <c r="D10" s="981" t="s">
        <v>2573</v>
      </c>
      <c r="E10" s="965" t="s">
        <v>2530</v>
      </c>
      <c r="F10" s="219" t="s">
        <v>209</v>
      </c>
      <c r="G10" s="219">
        <v>1</v>
      </c>
      <c r="H10" s="219">
        <v>15000</v>
      </c>
      <c r="I10" s="969">
        <v>129000</v>
      </c>
      <c r="J10" s="968">
        <v>8.6</v>
      </c>
      <c r="K10" s="219"/>
      <c r="L10" s="219"/>
      <c r="M10" s="965"/>
      <c r="N10" s="219"/>
    </row>
    <row r="11" spans="1:14" ht="39">
      <c r="A11" s="965" t="s">
        <v>2226</v>
      </c>
      <c r="B11" s="219" t="s">
        <v>2227</v>
      </c>
      <c r="C11" s="219" t="s">
        <v>2228</v>
      </c>
      <c r="D11" s="981" t="s">
        <v>2573</v>
      </c>
      <c r="E11" s="965" t="s">
        <v>2530</v>
      </c>
      <c r="F11" s="219" t="s">
        <v>209</v>
      </c>
      <c r="G11" s="219">
        <v>1</v>
      </c>
      <c r="H11" s="219">
        <v>5924</v>
      </c>
      <c r="I11" s="969">
        <v>50946.400000000001</v>
      </c>
      <c r="J11" s="968">
        <v>8.6</v>
      </c>
      <c r="K11" s="219"/>
      <c r="L11" s="219"/>
      <c r="M11" s="965"/>
      <c r="N11" s="219"/>
    </row>
    <row r="12" spans="1:14" ht="45">
      <c r="A12" s="965" t="s">
        <v>2411</v>
      </c>
      <c r="B12" s="219" t="s">
        <v>2412</v>
      </c>
      <c r="C12" s="219" t="s">
        <v>1248</v>
      </c>
      <c r="D12" s="981" t="s">
        <v>2573</v>
      </c>
      <c r="E12" s="965" t="s">
        <v>2530</v>
      </c>
      <c r="F12" s="219" t="s">
        <v>209</v>
      </c>
      <c r="G12" s="219">
        <v>1</v>
      </c>
      <c r="H12" s="219">
        <v>14701</v>
      </c>
      <c r="I12" s="969">
        <v>126428.6</v>
      </c>
      <c r="J12" s="968">
        <v>8.6</v>
      </c>
      <c r="K12" s="219"/>
    </row>
    <row r="13" spans="1:14" ht="54.75" customHeight="1">
      <c r="A13" s="965" t="s">
        <v>2447</v>
      </c>
      <c r="B13" s="219" t="s">
        <v>2448</v>
      </c>
      <c r="C13" s="219" t="s">
        <v>1248</v>
      </c>
      <c r="D13" s="981" t="s">
        <v>2573</v>
      </c>
      <c r="E13" s="965" t="s">
        <v>2530</v>
      </c>
      <c r="F13" s="219" t="s">
        <v>209</v>
      </c>
      <c r="G13" s="219">
        <v>1</v>
      </c>
      <c r="H13" s="219">
        <v>30428</v>
      </c>
      <c r="I13" s="969">
        <v>261680.8</v>
      </c>
      <c r="J13" s="968">
        <v>8.6</v>
      </c>
      <c r="K13" s="219"/>
    </row>
    <row r="14" spans="1:14" ht="43.5" customHeight="1">
      <c r="A14" s="965" t="s">
        <v>2378</v>
      </c>
      <c r="B14" s="219" t="s">
        <v>2379</v>
      </c>
      <c r="C14" s="219" t="s">
        <v>2380</v>
      </c>
      <c r="D14" s="981" t="s">
        <v>2573</v>
      </c>
      <c r="E14" s="965" t="s">
        <v>2530</v>
      </c>
      <c r="F14" s="219" t="s">
        <v>209</v>
      </c>
      <c r="G14" s="219">
        <v>2</v>
      </c>
      <c r="H14" s="219">
        <v>10000</v>
      </c>
      <c r="I14" s="969">
        <v>86000</v>
      </c>
      <c r="J14" s="968">
        <v>8.6</v>
      </c>
      <c r="K14" s="219"/>
      <c r="L14" s="219"/>
      <c r="M14" s="965"/>
      <c r="N14" s="219"/>
    </row>
    <row r="15" spans="1:14" ht="45.75" customHeight="1">
      <c r="A15" s="965" t="s">
        <v>2378</v>
      </c>
      <c r="B15" s="219" t="s">
        <v>2379</v>
      </c>
      <c r="C15" s="219" t="s">
        <v>2380</v>
      </c>
      <c r="D15" s="981" t="s">
        <v>2573</v>
      </c>
      <c r="E15" s="965" t="s">
        <v>2530</v>
      </c>
      <c r="F15" s="219" t="s">
        <v>209</v>
      </c>
      <c r="G15" s="219">
        <v>1</v>
      </c>
      <c r="H15" s="219">
        <v>14126</v>
      </c>
      <c r="I15" s="969">
        <v>121483.6</v>
      </c>
      <c r="J15" s="968">
        <v>8.6</v>
      </c>
      <c r="K15" s="219"/>
      <c r="L15" s="219"/>
      <c r="M15" s="965"/>
      <c r="N15" s="219"/>
    </row>
    <row r="16" spans="1:14" ht="45.75" customHeight="1">
      <c r="A16" s="965" t="s">
        <v>2384</v>
      </c>
      <c r="B16" s="219" t="s">
        <v>2385</v>
      </c>
      <c r="C16" s="219" t="s">
        <v>2222</v>
      </c>
      <c r="D16" s="981" t="s">
        <v>2573</v>
      </c>
      <c r="E16" s="965" t="s">
        <v>2530</v>
      </c>
      <c r="F16" s="219" t="s">
        <v>209</v>
      </c>
      <c r="G16" s="219">
        <v>1</v>
      </c>
      <c r="H16" s="219">
        <v>35976</v>
      </c>
      <c r="I16" s="969">
        <v>309393.59999999998</v>
      </c>
      <c r="J16" s="968">
        <v>8.6</v>
      </c>
      <c r="K16" s="219"/>
      <c r="L16" s="219"/>
      <c r="M16" s="965"/>
      <c r="N16" s="219"/>
    </row>
    <row r="17" spans="1:14" ht="45.75" customHeight="1">
      <c r="A17" s="965" t="s">
        <v>2280</v>
      </c>
      <c r="B17" s="219" t="s">
        <v>2281</v>
      </c>
      <c r="C17" s="219" t="s">
        <v>2282</v>
      </c>
      <c r="D17" s="981" t="s">
        <v>2573</v>
      </c>
      <c r="E17" s="965" t="s">
        <v>2530</v>
      </c>
      <c r="F17" s="219" t="s">
        <v>209</v>
      </c>
      <c r="G17" s="219">
        <v>1</v>
      </c>
      <c r="H17" s="219">
        <v>16000</v>
      </c>
      <c r="I17" s="969">
        <v>137600</v>
      </c>
      <c r="J17" s="968">
        <v>8.6</v>
      </c>
      <c r="K17" s="219"/>
      <c r="L17" s="219"/>
      <c r="M17" s="965"/>
      <c r="N17" s="219"/>
    </row>
    <row r="18" spans="1:14" ht="54" customHeight="1">
      <c r="A18" s="965" t="s">
        <v>2457</v>
      </c>
      <c r="B18" s="219" t="s">
        <v>2458</v>
      </c>
      <c r="C18" s="219" t="s">
        <v>2282</v>
      </c>
      <c r="D18" s="981" t="s">
        <v>2573</v>
      </c>
      <c r="E18" s="965" t="s">
        <v>2530</v>
      </c>
      <c r="F18" s="219" t="s">
        <v>209</v>
      </c>
      <c r="G18" s="219">
        <v>1</v>
      </c>
      <c r="H18" s="219">
        <v>5038</v>
      </c>
      <c r="I18" s="969">
        <v>43326.8</v>
      </c>
      <c r="J18" s="968">
        <v>8.6</v>
      </c>
      <c r="K18" s="219"/>
    </row>
    <row r="19" spans="1:14" ht="32.25" customHeight="1">
      <c r="A19" s="965" t="s">
        <v>2483</v>
      </c>
      <c r="B19" s="219" t="s">
        <v>2484</v>
      </c>
      <c r="C19" s="219" t="s">
        <v>2249</v>
      </c>
      <c r="D19" s="981" t="s">
        <v>2573</v>
      </c>
      <c r="E19" s="965" t="s">
        <v>2530</v>
      </c>
      <c r="F19" s="219" t="s">
        <v>209</v>
      </c>
      <c r="G19" s="219">
        <v>1</v>
      </c>
      <c r="H19" s="219">
        <v>9519</v>
      </c>
      <c r="I19" s="969">
        <v>81863.399999999994</v>
      </c>
      <c r="J19" s="968">
        <v>8.6</v>
      </c>
      <c r="K19" s="219"/>
    </row>
    <row r="20" spans="1:14" ht="39">
      <c r="A20" s="965" t="s">
        <v>2247</v>
      </c>
      <c r="B20" s="219" t="s">
        <v>2248</v>
      </c>
      <c r="C20" s="219" t="s">
        <v>2249</v>
      </c>
      <c r="D20" s="981" t="s">
        <v>2573</v>
      </c>
      <c r="E20" s="965" t="s">
        <v>2530</v>
      </c>
      <c r="F20" s="219" t="s">
        <v>209</v>
      </c>
      <c r="G20" s="219">
        <v>1</v>
      </c>
      <c r="H20" s="219">
        <v>19021</v>
      </c>
      <c r="I20" s="969">
        <v>163580.6</v>
      </c>
      <c r="J20" s="968">
        <v>8.6</v>
      </c>
      <c r="K20" s="219"/>
      <c r="L20" s="219"/>
      <c r="M20" s="965"/>
      <c r="N20" s="219"/>
    </row>
    <row r="21" spans="1:14" ht="31.5" customHeight="1">
      <c r="A21" s="965" t="s">
        <v>2498</v>
      </c>
      <c r="B21" s="219" t="s">
        <v>2499</v>
      </c>
      <c r="C21" s="219" t="s">
        <v>2293</v>
      </c>
      <c r="D21" s="981" t="s">
        <v>2573</v>
      </c>
      <c r="E21" s="965" t="s">
        <v>2530</v>
      </c>
      <c r="F21" s="219" t="s">
        <v>209</v>
      </c>
      <c r="G21" s="219">
        <v>1</v>
      </c>
      <c r="H21" s="219">
        <v>26724</v>
      </c>
      <c r="I21" s="969">
        <v>229826.4</v>
      </c>
      <c r="J21" s="968">
        <v>8.6</v>
      </c>
      <c r="K21" s="219"/>
      <c r="L21" s="219"/>
      <c r="M21" s="965"/>
      <c r="N21" s="219"/>
    </row>
    <row r="22" spans="1:14" ht="39">
      <c r="A22" s="965" t="s">
        <v>2302</v>
      </c>
      <c r="B22" s="219" t="s">
        <v>2303</v>
      </c>
      <c r="C22" s="219" t="s">
        <v>2293</v>
      </c>
      <c r="D22" s="981" t="s">
        <v>2573</v>
      </c>
      <c r="E22" s="965" t="s">
        <v>2530</v>
      </c>
      <c r="F22" s="219" t="s">
        <v>209</v>
      </c>
      <c r="G22" s="219">
        <v>1</v>
      </c>
      <c r="H22" s="219">
        <v>36808</v>
      </c>
      <c r="I22" s="969">
        <v>316548.8</v>
      </c>
      <c r="J22" s="968">
        <v>8.6</v>
      </c>
      <c r="K22" s="219"/>
      <c r="L22" s="219"/>
      <c r="M22" s="965"/>
      <c r="N22" s="219"/>
    </row>
    <row r="23" spans="1:14" ht="45">
      <c r="A23" s="965" t="s">
        <v>2400</v>
      </c>
      <c r="B23" s="219" t="s">
        <v>2401</v>
      </c>
      <c r="C23" s="219" t="s">
        <v>2396</v>
      </c>
      <c r="D23" s="981" t="s">
        <v>2573</v>
      </c>
      <c r="E23" s="965" t="s">
        <v>2530</v>
      </c>
      <c r="F23" s="219" t="s">
        <v>209</v>
      </c>
      <c r="G23" s="219">
        <v>1</v>
      </c>
      <c r="H23" s="219">
        <v>12848</v>
      </c>
      <c r="I23" s="969">
        <v>110492.8</v>
      </c>
      <c r="J23" s="968">
        <v>8.6</v>
      </c>
      <c r="K23" s="219"/>
      <c r="L23" s="219"/>
      <c r="M23" s="965"/>
      <c r="N23" s="219"/>
    </row>
    <row r="24" spans="1:14" ht="39">
      <c r="A24" s="965" t="s">
        <v>2192</v>
      </c>
      <c r="B24" s="219" t="s">
        <v>2193</v>
      </c>
      <c r="C24" s="219" t="s">
        <v>2194</v>
      </c>
      <c r="D24" s="981" t="s">
        <v>2573</v>
      </c>
      <c r="E24" s="965" t="s">
        <v>2530</v>
      </c>
      <c r="F24" s="219" t="s">
        <v>209</v>
      </c>
      <c r="G24" s="219">
        <v>1</v>
      </c>
      <c r="H24" s="219">
        <v>10001</v>
      </c>
      <c r="I24" s="969">
        <v>86008.6</v>
      </c>
      <c r="J24" s="968">
        <v>8.6</v>
      </c>
      <c r="K24" s="219"/>
      <c r="L24" s="219"/>
      <c r="M24" s="965"/>
      <c r="N24" s="219"/>
    </row>
    <row r="25" spans="1:14" ht="45">
      <c r="A25" s="965" t="s">
        <v>2297</v>
      </c>
      <c r="B25" s="219" t="s">
        <v>2298</v>
      </c>
      <c r="C25" s="219" t="s">
        <v>1254</v>
      </c>
      <c r="D25" s="981" t="s">
        <v>2573</v>
      </c>
      <c r="E25" s="965" t="s">
        <v>2530</v>
      </c>
      <c r="F25" s="219" t="s">
        <v>209</v>
      </c>
      <c r="G25" s="219">
        <v>1</v>
      </c>
      <c r="H25" s="219">
        <v>35066</v>
      </c>
      <c r="I25" s="969">
        <v>301567.59999999998</v>
      </c>
      <c r="J25" s="968">
        <v>8.6</v>
      </c>
      <c r="K25" s="219"/>
      <c r="L25" s="219"/>
      <c r="M25" s="965"/>
      <c r="N25" s="219"/>
    </row>
    <row r="26" spans="1:14" ht="39">
      <c r="A26" s="965" t="s">
        <v>2442</v>
      </c>
      <c r="B26" s="219" t="s">
        <v>2443</v>
      </c>
      <c r="C26" s="219" t="s">
        <v>1254</v>
      </c>
      <c r="D26" s="981" t="s">
        <v>2573</v>
      </c>
      <c r="E26" s="965" t="s">
        <v>2530</v>
      </c>
      <c r="F26" s="219" t="s">
        <v>209</v>
      </c>
      <c r="G26" s="219">
        <v>1</v>
      </c>
      <c r="H26" s="219">
        <v>745</v>
      </c>
      <c r="I26" s="969">
        <v>6407</v>
      </c>
      <c r="J26" s="968">
        <v>8.6</v>
      </c>
    </row>
    <row r="27" spans="1:14" ht="39">
      <c r="A27" s="965" t="s">
        <v>2286</v>
      </c>
      <c r="B27" s="219" t="s">
        <v>2287</v>
      </c>
      <c r="C27" s="219" t="s">
        <v>2288</v>
      </c>
      <c r="D27" s="981" t="s">
        <v>2573</v>
      </c>
      <c r="E27" s="965" t="s">
        <v>2530</v>
      </c>
      <c r="F27" s="219" t="s">
        <v>209</v>
      </c>
      <c r="G27" s="219">
        <v>1</v>
      </c>
      <c r="H27" s="219">
        <v>22016</v>
      </c>
      <c r="I27" s="969">
        <v>189337.60000000001</v>
      </c>
      <c r="J27" s="968">
        <v>8.6</v>
      </c>
      <c r="K27" s="219"/>
      <c r="L27" s="219"/>
      <c r="M27" s="965"/>
      <c r="N27" s="219"/>
    </row>
    <row r="28" spans="1:14" ht="39">
      <c r="A28" s="965" t="s">
        <v>2462</v>
      </c>
      <c r="B28" s="219" t="s">
        <v>2463</v>
      </c>
      <c r="C28" s="219" t="s">
        <v>2464</v>
      </c>
      <c r="D28" s="981" t="s">
        <v>2573</v>
      </c>
      <c r="E28" s="965" t="s">
        <v>2530</v>
      </c>
      <c r="F28" s="219" t="s">
        <v>209</v>
      </c>
      <c r="G28" s="219">
        <v>1</v>
      </c>
      <c r="H28" s="219">
        <v>13500</v>
      </c>
      <c r="I28" s="969">
        <v>116100</v>
      </c>
      <c r="J28" s="968">
        <v>8.6</v>
      </c>
      <c r="K28" s="219"/>
    </row>
    <row r="29" spans="1:14" ht="39">
      <c r="A29" s="965" t="s">
        <v>2478</v>
      </c>
      <c r="B29" s="219" t="s">
        <v>2479</v>
      </c>
      <c r="C29" s="219" t="s">
        <v>1272</v>
      </c>
      <c r="D29" s="981" t="s">
        <v>2573</v>
      </c>
      <c r="E29" s="965" t="s">
        <v>2530</v>
      </c>
      <c r="F29" s="219" t="s">
        <v>209</v>
      </c>
      <c r="G29" s="219">
        <v>1</v>
      </c>
      <c r="H29" s="219">
        <v>10779</v>
      </c>
      <c r="I29" s="969">
        <v>92699.4</v>
      </c>
      <c r="J29" s="968">
        <v>8.6</v>
      </c>
      <c r="K29" s="219"/>
    </row>
    <row r="30" spans="1:14" ht="39">
      <c r="A30" s="965" t="s">
        <v>2237</v>
      </c>
      <c r="B30" s="219" t="s">
        <v>2238</v>
      </c>
      <c r="C30" s="219" t="s">
        <v>1272</v>
      </c>
      <c r="D30" s="981" t="s">
        <v>2573</v>
      </c>
      <c r="E30" s="965" t="s">
        <v>2530</v>
      </c>
      <c r="F30" s="219" t="s">
        <v>209</v>
      </c>
      <c r="G30" s="219">
        <v>1</v>
      </c>
      <c r="H30" s="219">
        <v>31050</v>
      </c>
      <c r="I30" s="969">
        <v>267030</v>
      </c>
      <c r="J30" s="968">
        <v>8.6</v>
      </c>
      <c r="K30" s="219"/>
      <c r="L30" s="219"/>
      <c r="M30" s="965"/>
      <c r="N30" s="219"/>
    </row>
    <row r="31" spans="1:14" ht="39">
      <c r="A31" s="965" t="s">
        <v>2209</v>
      </c>
      <c r="B31" s="219" t="s">
        <v>2210</v>
      </c>
      <c r="C31" s="219" t="s">
        <v>1272</v>
      </c>
      <c r="D31" s="981" t="s">
        <v>2573</v>
      </c>
      <c r="E31" s="965" t="s">
        <v>2530</v>
      </c>
      <c r="F31" s="219" t="s">
        <v>209</v>
      </c>
      <c r="G31" s="219">
        <v>1</v>
      </c>
      <c r="H31" s="219">
        <v>11200</v>
      </c>
      <c r="I31" s="969">
        <v>96320</v>
      </c>
      <c r="J31" s="968">
        <v>8.6</v>
      </c>
      <c r="K31" s="219"/>
      <c r="L31" s="219"/>
      <c r="M31" s="965"/>
      <c r="N31" s="219"/>
    </row>
    <row r="32" spans="1:14" ht="39">
      <c r="A32" s="965" t="s">
        <v>2507</v>
      </c>
      <c r="B32" s="219" t="s">
        <v>2508</v>
      </c>
      <c r="C32" s="219" t="s">
        <v>1272</v>
      </c>
      <c r="D32" s="981" t="s">
        <v>2573</v>
      </c>
      <c r="E32" s="965" t="s">
        <v>2530</v>
      </c>
      <c r="F32" s="219" t="s">
        <v>209</v>
      </c>
      <c r="G32" s="219">
        <v>1</v>
      </c>
      <c r="H32" s="219">
        <v>4419</v>
      </c>
      <c r="I32" s="969">
        <v>38003.4</v>
      </c>
      <c r="J32" s="968">
        <v>8.6</v>
      </c>
      <c r="K32" s="219"/>
      <c r="L32" s="219"/>
      <c r="M32" s="965"/>
      <c r="N32" s="219"/>
    </row>
    <row r="33" spans="1:14" ht="39">
      <c r="A33" s="965" t="s">
        <v>2242</v>
      </c>
      <c r="B33" s="219" t="s">
        <v>2243</v>
      </c>
      <c r="C33" s="219" t="s">
        <v>1272</v>
      </c>
      <c r="D33" s="981" t="s">
        <v>2573</v>
      </c>
      <c r="E33" s="965" t="s">
        <v>2530</v>
      </c>
      <c r="F33" s="219" t="s">
        <v>209</v>
      </c>
      <c r="G33" s="219">
        <v>1</v>
      </c>
      <c r="H33" s="219">
        <v>29748</v>
      </c>
      <c r="I33" s="969">
        <v>255832.8</v>
      </c>
      <c r="J33" s="968">
        <v>8.6</v>
      </c>
    </row>
    <row r="34" spans="1:14" ht="39">
      <c r="A34" s="965" t="s">
        <v>2318</v>
      </c>
      <c r="B34" s="219" t="s">
        <v>2319</v>
      </c>
      <c r="C34" s="219" t="s">
        <v>1272</v>
      </c>
      <c r="D34" s="981" t="s">
        <v>2573</v>
      </c>
      <c r="E34" s="965" t="s">
        <v>2530</v>
      </c>
      <c r="F34" s="219" t="s">
        <v>209</v>
      </c>
      <c r="G34" s="219">
        <v>2</v>
      </c>
      <c r="H34" s="219">
        <v>26099</v>
      </c>
      <c r="I34" s="968">
        <v>221841.5</v>
      </c>
      <c r="J34" s="970">
        <v>8.5</v>
      </c>
      <c r="K34" s="219"/>
      <c r="L34" s="219"/>
      <c r="M34" s="965"/>
      <c r="N34" s="219"/>
    </row>
    <row r="35" spans="1:14" ht="30.75" customHeight="1">
      <c r="A35" s="965" t="s">
        <v>2318</v>
      </c>
      <c r="B35" s="219" t="s">
        <v>2319</v>
      </c>
      <c r="C35" s="219" t="s">
        <v>1272</v>
      </c>
      <c r="D35" s="981" t="s">
        <v>2573</v>
      </c>
      <c r="E35" s="965" t="s">
        <v>2530</v>
      </c>
      <c r="F35" s="219" t="s">
        <v>209</v>
      </c>
      <c r="G35" s="219">
        <v>1</v>
      </c>
      <c r="H35" s="219">
        <v>24735</v>
      </c>
      <c r="I35" s="968">
        <v>210247.5</v>
      </c>
      <c r="J35" s="970">
        <v>8.5</v>
      </c>
      <c r="K35" s="219"/>
      <c r="L35" s="219"/>
      <c r="M35" s="965"/>
      <c r="N35" s="219"/>
    </row>
    <row r="36" spans="1:14" ht="45">
      <c r="A36" s="965" t="s">
        <v>2343</v>
      </c>
      <c r="B36" s="219" t="s">
        <v>2344</v>
      </c>
      <c r="C36" s="219" t="s">
        <v>1272</v>
      </c>
      <c r="D36" s="981" t="s">
        <v>2573</v>
      </c>
      <c r="E36" s="965" t="s">
        <v>2530</v>
      </c>
      <c r="F36" s="219" t="s">
        <v>209</v>
      </c>
      <c r="G36" s="219">
        <v>1</v>
      </c>
      <c r="H36" s="219">
        <v>24535</v>
      </c>
      <c r="I36" s="969">
        <v>211001</v>
      </c>
      <c r="J36" s="968">
        <v>8.6</v>
      </c>
      <c r="K36" s="219"/>
      <c r="L36" s="219"/>
      <c r="M36" s="965"/>
      <c r="N36" s="219"/>
    </row>
    <row r="37" spans="1:14" ht="28.5" customHeight="1">
      <c r="A37" s="965" t="s">
        <v>2368</v>
      </c>
      <c r="B37" s="219" t="s">
        <v>2369</v>
      </c>
      <c r="C37" s="219" t="s">
        <v>1272</v>
      </c>
      <c r="D37" s="981" t="s">
        <v>2573</v>
      </c>
      <c r="E37" s="965" t="s">
        <v>2530</v>
      </c>
      <c r="F37" s="219" t="s">
        <v>209</v>
      </c>
      <c r="G37" s="219">
        <v>1</v>
      </c>
      <c r="H37" s="219">
        <v>26550</v>
      </c>
      <c r="I37" s="969">
        <v>228330</v>
      </c>
      <c r="J37" s="968">
        <v>8.6</v>
      </c>
      <c r="K37" s="219"/>
      <c r="L37" s="219"/>
      <c r="M37" s="965"/>
      <c r="N37" s="219"/>
    </row>
    <row r="38" spans="1:14" ht="39">
      <c r="A38" s="965" t="s">
        <v>2373</v>
      </c>
      <c r="B38" s="219" t="s">
        <v>2374</v>
      </c>
      <c r="C38" s="219" t="s">
        <v>1272</v>
      </c>
      <c r="D38" s="981" t="s">
        <v>2573</v>
      </c>
      <c r="E38" s="965" t="s">
        <v>2530</v>
      </c>
      <c r="F38" s="219" t="s">
        <v>209</v>
      </c>
      <c r="G38" s="219">
        <v>1</v>
      </c>
      <c r="H38" s="219">
        <v>38689</v>
      </c>
      <c r="I38" s="969">
        <v>332725.40000000002</v>
      </c>
      <c r="J38" s="968">
        <v>8.6</v>
      </c>
      <c r="K38" s="219"/>
      <c r="L38" s="219"/>
      <c r="M38" s="965"/>
      <c r="N38" s="219"/>
    </row>
    <row r="39" spans="1:14" ht="39">
      <c r="A39" s="965" t="s">
        <v>2452</v>
      </c>
      <c r="B39" s="219" t="s">
        <v>2453</v>
      </c>
      <c r="C39" s="219" t="s">
        <v>1272</v>
      </c>
      <c r="D39" s="981" t="s">
        <v>2573</v>
      </c>
      <c r="E39" s="965" t="s">
        <v>2530</v>
      </c>
      <c r="F39" s="219" t="s">
        <v>209</v>
      </c>
      <c r="G39" s="219">
        <v>1</v>
      </c>
      <c r="H39" s="219">
        <v>33827</v>
      </c>
      <c r="I39" s="969">
        <v>290912.2</v>
      </c>
      <c r="J39" s="968">
        <v>8.6</v>
      </c>
      <c r="K39" s="219"/>
    </row>
    <row r="40" spans="1:14" ht="45">
      <c r="A40" s="965" t="s">
        <v>2198</v>
      </c>
      <c r="B40" s="219" t="s">
        <v>2199</v>
      </c>
      <c r="C40" s="219" t="s">
        <v>1272</v>
      </c>
      <c r="D40" s="981" t="s">
        <v>2573</v>
      </c>
      <c r="E40" s="965" t="s">
        <v>2530</v>
      </c>
      <c r="F40" s="219" t="s">
        <v>209</v>
      </c>
      <c r="G40" s="219">
        <v>1</v>
      </c>
      <c r="H40" s="219">
        <v>12930</v>
      </c>
      <c r="I40" s="969">
        <v>111198</v>
      </c>
      <c r="J40" s="968">
        <v>8.6</v>
      </c>
      <c r="K40" s="219"/>
    </row>
    <row r="41" spans="1:14" ht="39">
      <c r="A41" s="965" t="s">
        <v>2468</v>
      </c>
      <c r="B41" s="219" t="s">
        <v>2469</v>
      </c>
      <c r="C41" s="219" t="s">
        <v>1272</v>
      </c>
      <c r="D41" s="981" t="s">
        <v>2573</v>
      </c>
      <c r="E41" s="965" t="s">
        <v>2530</v>
      </c>
      <c r="F41" s="219" t="s">
        <v>209</v>
      </c>
      <c r="G41" s="219">
        <v>1</v>
      </c>
      <c r="H41" s="219">
        <v>27626</v>
      </c>
      <c r="I41" s="969">
        <v>237583.6</v>
      </c>
      <c r="J41" s="968">
        <v>8.6</v>
      </c>
      <c r="K41" s="219"/>
    </row>
    <row r="42" spans="1:14" ht="39">
      <c r="A42" s="965" t="s">
        <v>2389</v>
      </c>
      <c r="B42" s="219" t="s">
        <v>2390</v>
      </c>
      <c r="C42" s="219" t="s">
        <v>2205</v>
      </c>
      <c r="D42" s="981" t="s">
        <v>2573</v>
      </c>
      <c r="E42" s="965" t="s">
        <v>2530</v>
      </c>
      <c r="F42" s="219" t="s">
        <v>209</v>
      </c>
      <c r="G42" s="219">
        <v>1</v>
      </c>
      <c r="H42" s="219">
        <v>20000</v>
      </c>
      <c r="I42" s="969">
        <v>172000</v>
      </c>
      <c r="J42" s="968">
        <v>8.6</v>
      </c>
      <c r="K42" s="219"/>
      <c r="L42" s="219"/>
      <c r="M42" s="965"/>
      <c r="N42" s="219"/>
    </row>
    <row r="43" spans="1:14" ht="39">
      <c r="A43" s="965" t="s">
        <v>2269</v>
      </c>
      <c r="B43" s="219" t="s">
        <v>2270</v>
      </c>
      <c r="C43" s="219" t="s">
        <v>2271</v>
      </c>
      <c r="D43" s="981" t="s">
        <v>2573</v>
      </c>
      <c r="E43" s="965" t="s">
        <v>2530</v>
      </c>
      <c r="F43" s="219" t="s">
        <v>209</v>
      </c>
      <c r="G43" s="219">
        <v>1</v>
      </c>
      <c r="H43" s="219">
        <v>12689</v>
      </c>
      <c r="I43" s="969">
        <v>109125.4</v>
      </c>
      <c r="J43" s="968">
        <v>8.6</v>
      </c>
      <c r="K43" s="219"/>
      <c r="L43" s="219"/>
      <c r="M43" s="965"/>
      <c r="N43" s="219"/>
    </row>
    <row r="44" spans="1:14" ht="39">
      <c r="A44" s="965" t="s">
        <v>2364</v>
      </c>
      <c r="B44" s="219" t="s">
        <v>2360</v>
      </c>
      <c r="C44" s="219" t="s">
        <v>2216</v>
      </c>
      <c r="D44" s="981" t="s">
        <v>2573</v>
      </c>
      <c r="E44" s="965" t="s">
        <v>2530</v>
      </c>
      <c r="F44" s="219" t="s">
        <v>209</v>
      </c>
      <c r="G44" s="219">
        <v>1</v>
      </c>
      <c r="H44" s="219">
        <v>19747</v>
      </c>
      <c r="I44" s="969">
        <v>169824.2</v>
      </c>
      <c r="J44" s="968">
        <v>8.6</v>
      </c>
      <c r="K44" s="219"/>
    </row>
    <row r="45" spans="1:14" ht="45">
      <c r="A45" s="965" t="s">
        <v>2214</v>
      </c>
      <c r="B45" s="219" t="s">
        <v>2215</v>
      </c>
      <c r="C45" s="219" t="s">
        <v>2216</v>
      </c>
      <c r="D45" s="981" t="s">
        <v>2573</v>
      </c>
      <c r="E45" s="965" t="s">
        <v>2530</v>
      </c>
      <c r="F45" s="219" t="s">
        <v>209</v>
      </c>
      <c r="G45" s="219">
        <v>1</v>
      </c>
      <c r="H45" s="219">
        <v>15573</v>
      </c>
      <c r="I45" s="969">
        <v>133927.79999999999</v>
      </c>
      <c r="J45" s="968">
        <v>8.6</v>
      </c>
      <c r="K45" s="219"/>
      <c r="L45" s="219"/>
      <c r="M45" s="965"/>
      <c r="N45" s="219"/>
    </row>
    <row r="46" spans="1:14" ht="39">
      <c r="A46" s="965" t="s">
        <v>2307</v>
      </c>
      <c r="B46" s="219" t="s">
        <v>2308</v>
      </c>
      <c r="C46" s="219" t="s">
        <v>2309</v>
      </c>
      <c r="D46" s="981" t="s">
        <v>2573</v>
      </c>
      <c r="E46" s="965" t="s">
        <v>2530</v>
      </c>
      <c r="F46" s="219" t="s">
        <v>209</v>
      </c>
      <c r="G46" s="219">
        <v>1</v>
      </c>
      <c r="H46" s="219">
        <v>13073</v>
      </c>
      <c r="I46" s="969">
        <v>112427.8</v>
      </c>
      <c r="J46" s="968">
        <v>8.6</v>
      </c>
      <c r="K46" s="219"/>
      <c r="L46" s="219"/>
      <c r="M46" s="965"/>
      <c r="N46" s="219"/>
    </row>
    <row r="47" spans="1:14" ht="39">
      <c r="A47" s="965" t="s">
        <v>2328</v>
      </c>
      <c r="B47" s="219" t="s">
        <v>2329</v>
      </c>
      <c r="C47" s="219" t="s">
        <v>1290</v>
      </c>
      <c r="D47" s="981" t="s">
        <v>2573</v>
      </c>
      <c r="E47" s="965" t="s">
        <v>2530</v>
      </c>
      <c r="F47" s="219" t="s">
        <v>209</v>
      </c>
      <c r="G47" s="219">
        <v>1</v>
      </c>
      <c r="H47" s="219">
        <v>17927</v>
      </c>
      <c r="I47" s="969">
        <v>154172.20000000001</v>
      </c>
      <c r="J47" s="968">
        <v>8.6</v>
      </c>
      <c r="K47" s="219"/>
      <c r="L47" s="219"/>
      <c r="M47" s="965"/>
      <c r="N47" s="219"/>
    </row>
    <row r="48" spans="1:14" ht="39">
      <c r="A48" s="965" t="s">
        <v>2354</v>
      </c>
      <c r="B48" s="219" t="s">
        <v>2355</v>
      </c>
      <c r="C48" s="219" t="s">
        <v>1290</v>
      </c>
      <c r="D48" s="981" t="s">
        <v>2573</v>
      </c>
      <c r="E48" s="965" t="s">
        <v>2530</v>
      </c>
      <c r="F48" s="219" t="s">
        <v>209</v>
      </c>
      <c r="G48" s="219">
        <v>1</v>
      </c>
      <c r="H48" s="219">
        <v>16556</v>
      </c>
      <c r="I48" s="969">
        <v>142381.6</v>
      </c>
      <c r="J48" s="968">
        <v>8.6</v>
      </c>
      <c r="K48" s="219"/>
      <c r="L48" s="219"/>
      <c r="M48" s="965"/>
      <c r="N48" s="219"/>
    </row>
    <row r="49" spans="1:14" ht="39">
      <c r="A49" s="965" t="s">
        <v>2512</v>
      </c>
      <c r="B49" s="219" t="s">
        <v>2513</v>
      </c>
      <c r="C49" s="219" t="s">
        <v>2514</v>
      </c>
      <c r="D49" s="981" t="s">
        <v>2573</v>
      </c>
      <c r="E49" s="965" t="s">
        <v>2530</v>
      </c>
      <c r="F49" s="219" t="s">
        <v>209</v>
      </c>
      <c r="G49" s="219">
        <v>1</v>
      </c>
      <c r="H49" s="219">
        <v>17064</v>
      </c>
      <c r="I49" s="969">
        <v>146750.39999999999</v>
      </c>
      <c r="J49" s="968">
        <v>8.6</v>
      </c>
      <c r="K49" s="219"/>
      <c r="L49" s="219"/>
      <c r="M49" s="965"/>
      <c r="N49" s="219"/>
    </row>
    <row r="50" spans="1:14" ht="39">
      <c r="A50" s="965" t="s">
        <v>2437</v>
      </c>
      <c r="B50" s="219" t="s">
        <v>2438</v>
      </c>
      <c r="C50" s="219" t="s">
        <v>2439</v>
      </c>
      <c r="D50" s="981" t="s">
        <v>2573</v>
      </c>
      <c r="E50" s="965" t="s">
        <v>2530</v>
      </c>
      <c r="F50" s="219" t="s">
        <v>209</v>
      </c>
      <c r="G50" s="219">
        <v>1</v>
      </c>
      <c r="H50" s="219">
        <v>18760</v>
      </c>
      <c r="I50" s="969">
        <v>161336</v>
      </c>
      <c r="J50" s="968">
        <v>8.6</v>
      </c>
      <c r="K50" s="219"/>
      <c r="L50" s="219"/>
      <c r="M50" s="965"/>
    </row>
    <row r="51" spans="1:14" ht="39">
      <c r="A51" s="965" t="s">
        <v>2384</v>
      </c>
      <c r="B51" s="219" t="s">
        <v>2385</v>
      </c>
      <c r="C51" s="219" t="s">
        <v>2222</v>
      </c>
      <c r="D51" s="982" t="s">
        <v>2577</v>
      </c>
      <c r="E51" s="965" t="s">
        <v>2542</v>
      </c>
      <c r="F51" s="219" t="s">
        <v>215</v>
      </c>
      <c r="G51" s="219">
        <v>1</v>
      </c>
      <c r="H51" s="219">
        <v>20402</v>
      </c>
      <c r="I51" s="969">
        <v>177497.4</v>
      </c>
      <c r="J51" s="968">
        <v>8.6999999999999993</v>
      </c>
      <c r="K51" s="219"/>
      <c r="L51" s="219"/>
      <c r="M51" s="965"/>
      <c r="N51" s="219"/>
    </row>
    <row r="52" spans="1:14" ht="39">
      <c r="A52" s="965" t="s">
        <v>2507</v>
      </c>
      <c r="B52" s="219" t="s">
        <v>2508</v>
      </c>
      <c r="C52" s="219" t="s">
        <v>1272</v>
      </c>
      <c r="D52" s="982" t="s">
        <v>2577</v>
      </c>
      <c r="E52" s="965" t="s">
        <v>2542</v>
      </c>
      <c r="F52" s="219" t="s">
        <v>215</v>
      </c>
      <c r="G52" s="219">
        <v>1</v>
      </c>
      <c r="H52" s="219">
        <v>6000</v>
      </c>
      <c r="I52" s="969">
        <v>52200</v>
      </c>
      <c r="J52" s="968">
        <v>8.6999999999999993</v>
      </c>
      <c r="K52" s="219"/>
      <c r="L52" s="219"/>
      <c r="M52" s="965"/>
      <c r="N52" s="219"/>
    </row>
    <row r="53" spans="1:14" ht="39">
      <c r="A53" s="965" t="s">
        <v>2373</v>
      </c>
      <c r="B53" s="219" t="s">
        <v>2374</v>
      </c>
      <c r="C53" s="219" t="s">
        <v>1272</v>
      </c>
      <c r="D53" s="982" t="s">
        <v>2577</v>
      </c>
      <c r="E53" s="965" t="s">
        <v>2542</v>
      </c>
      <c r="F53" s="219" t="s">
        <v>215</v>
      </c>
      <c r="G53" s="219">
        <v>1</v>
      </c>
      <c r="H53" s="219">
        <v>41000</v>
      </c>
      <c r="I53" s="969">
        <v>356700</v>
      </c>
      <c r="J53" s="968">
        <v>8.6999999999999993</v>
      </c>
      <c r="K53" s="219"/>
      <c r="L53" s="219"/>
      <c r="M53" s="965"/>
      <c r="N53" s="219"/>
    </row>
    <row r="54" spans="1:14" ht="39">
      <c r="A54" s="965" t="s">
        <v>2437</v>
      </c>
      <c r="B54" s="219" t="s">
        <v>2438</v>
      </c>
      <c r="C54" s="219" t="s">
        <v>2439</v>
      </c>
      <c r="D54" s="982" t="s">
        <v>2577</v>
      </c>
      <c r="E54" s="965" t="s">
        <v>2542</v>
      </c>
      <c r="F54" s="219" t="s">
        <v>215</v>
      </c>
      <c r="G54" s="219">
        <v>1</v>
      </c>
      <c r="H54" s="219">
        <v>6796</v>
      </c>
      <c r="I54" s="969">
        <v>59125.2</v>
      </c>
      <c r="J54" s="968">
        <v>8.6999999999999993</v>
      </c>
      <c r="K54" s="219"/>
      <c r="L54" s="219"/>
      <c r="M54" s="965"/>
    </row>
    <row r="55" spans="1:14" ht="39">
      <c r="A55" s="965" t="s">
        <v>2483</v>
      </c>
      <c r="B55" s="219" t="s">
        <v>2484</v>
      </c>
      <c r="C55" s="219" t="s">
        <v>2249</v>
      </c>
      <c r="D55" s="983" t="s">
        <v>2568</v>
      </c>
      <c r="E55" s="965" t="s">
        <v>2532</v>
      </c>
      <c r="F55" s="219" t="s">
        <v>211</v>
      </c>
      <c r="G55" s="219">
        <v>1</v>
      </c>
      <c r="H55" s="219">
        <v>14000</v>
      </c>
      <c r="I55" s="969">
        <v>124600</v>
      </c>
      <c r="J55" s="968">
        <v>8.9</v>
      </c>
      <c r="K55" s="219"/>
      <c r="L55" s="219"/>
      <c r="M55" s="965"/>
      <c r="N55" s="219"/>
    </row>
    <row r="56" spans="1:14" ht="39">
      <c r="A56" s="965" t="s">
        <v>2507</v>
      </c>
      <c r="B56" s="219" t="s">
        <v>2508</v>
      </c>
      <c r="C56" s="219" t="s">
        <v>1272</v>
      </c>
      <c r="D56" s="983" t="s">
        <v>2568</v>
      </c>
      <c r="E56" s="965" t="s">
        <v>2532</v>
      </c>
      <c r="F56" s="219" t="s">
        <v>211</v>
      </c>
      <c r="G56" s="219">
        <v>1</v>
      </c>
      <c r="H56" s="219">
        <v>16080</v>
      </c>
      <c r="I56" s="969">
        <v>143112</v>
      </c>
      <c r="J56" s="968">
        <v>8.9</v>
      </c>
      <c r="K56" s="219"/>
      <c r="L56" s="219"/>
      <c r="M56" s="965"/>
      <c r="N56" s="219"/>
    </row>
    <row r="57" spans="1:14" ht="39">
      <c r="A57" s="965" t="s">
        <v>2318</v>
      </c>
      <c r="B57" s="219" t="s">
        <v>2319</v>
      </c>
      <c r="C57" s="219" t="s">
        <v>1272</v>
      </c>
      <c r="D57" s="983" t="s">
        <v>2568</v>
      </c>
      <c r="E57" s="965" t="s">
        <v>2532</v>
      </c>
      <c r="F57" s="219" t="s">
        <v>211</v>
      </c>
      <c r="G57" s="219">
        <v>1</v>
      </c>
      <c r="H57" s="219">
        <v>11906</v>
      </c>
      <c r="I57" s="968">
        <v>103582.2</v>
      </c>
      <c r="J57" s="970">
        <v>8.6999999999999993</v>
      </c>
      <c r="K57" s="219"/>
      <c r="L57" s="219"/>
      <c r="M57" s="965"/>
      <c r="N57" s="219"/>
    </row>
    <row r="58" spans="1:14" ht="39">
      <c r="A58" s="965" t="s">
        <v>2318</v>
      </c>
      <c r="B58" s="219" t="s">
        <v>2319</v>
      </c>
      <c r="C58" s="219" t="s">
        <v>1272</v>
      </c>
      <c r="D58" s="983" t="s">
        <v>2568</v>
      </c>
      <c r="E58" s="965" t="s">
        <v>2532</v>
      </c>
      <c r="F58" s="219" t="s">
        <v>211</v>
      </c>
      <c r="G58" s="219">
        <v>2</v>
      </c>
      <c r="H58" s="219">
        <v>2791</v>
      </c>
      <c r="I58" s="968">
        <v>24281.7</v>
      </c>
      <c r="J58" s="970">
        <v>8.6999999999999993</v>
      </c>
      <c r="K58" s="219"/>
    </row>
    <row r="59" spans="1:14" ht="39">
      <c r="A59" s="965" t="s">
        <v>2373</v>
      </c>
      <c r="B59" s="219" t="s">
        <v>2374</v>
      </c>
      <c r="C59" s="219" t="s">
        <v>1272</v>
      </c>
      <c r="D59" s="983" t="s">
        <v>2568</v>
      </c>
      <c r="E59" s="965" t="s">
        <v>2532</v>
      </c>
      <c r="F59" s="219" t="s">
        <v>211</v>
      </c>
      <c r="G59" s="219">
        <v>1</v>
      </c>
      <c r="H59" s="219">
        <v>13917</v>
      </c>
      <c r="I59" s="969">
        <v>123861.3</v>
      </c>
      <c r="J59" s="968">
        <v>8.9</v>
      </c>
      <c r="K59" s="219"/>
      <c r="L59" s="219"/>
      <c r="M59" s="965"/>
      <c r="N59" s="219"/>
    </row>
    <row r="60" spans="1:14" ht="39">
      <c r="A60" s="965" t="s">
        <v>2468</v>
      </c>
      <c r="B60" s="219" t="s">
        <v>2469</v>
      </c>
      <c r="C60" s="219" t="s">
        <v>1272</v>
      </c>
      <c r="D60" s="983" t="s">
        <v>2568</v>
      </c>
      <c r="E60" s="965" t="s">
        <v>2532</v>
      </c>
      <c r="F60" s="219" t="s">
        <v>211</v>
      </c>
      <c r="G60" s="219">
        <v>1</v>
      </c>
      <c r="H60" s="219">
        <v>29595</v>
      </c>
      <c r="I60" s="969">
        <v>263395.5</v>
      </c>
      <c r="J60" s="968">
        <v>8.9</v>
      </c>
      <c r="K60" s="219"/>
    </row>
    <row r="61" spans="1:14" ht="39">
      <c r="A61" s="965" t="s">
        <v>2389</v>
      </c>
      <c r="B61" s="219" t="s">
        <v>2390</v>
      </c>
      <c r="C61" s="219" t="s">
        <v>2205</v>
      </c>
      <c r="D61" s="983" t="s">
        <v>2568</v>
      </c>
      <c r="E61" s="965" t="s">
        <v>2532</v>
      </c>
      <c r="F61" s="219" t="s">
        <v>211</v>
      </c>
      <c r="G61" s="219">
        <v>1</v>
      </c>
      <c r="H61" s="219">
        <v>6000</v>
      </c>
      <c r="I61" s="969">
        <v>53400</v>
      </c>
      <c r="J61" s="968">
        <v>8.9</v>
      </c>
      <c r="K61" s="219"/>
      <c r="L61" s="219"/>
      <c r="M61" s="965"/>
      <c r="N61" s="219"/>
    </row>
    <row r="62" spans="1:14" ht="39">
      <c r="A62" s="965" t="s">
        <v>2437</v>
      </c>
      <c r="B62" s="219" t="s">
        <v>2438</v>
      </c>
      <c r="C62" s="219" t="s">
        <v>2439</v>
      </c>
      <c r="D62" s="983" t="s">
        <v>2568</v>
      </c>
      <c r="E62" s="965" t="s">
        <v>2532</v>
      </c>
      <c r="F62" s="219" t="s">
        <v>211</v>
      </c>
      <c r="G62" s="219">
        <v>1</v>
      </c>
      <c r="H62" s="219">
        <v>5037</v>
      </c>
      <c r="I62" s="969">
        <v>44829.3</v>
      </c>
      <c r="J62" s="968">
        <v>8.9</v>
      </c>
      <c r="K62" s="219"/>
      <c r="L62" s="219"/>
      <c r="M62" s="965"/>
    </row>
    <row r="63" spans="1:14" ht="39">
      <c r="A63" s="965" t="s">
        <v>2338</v>
      </c>
      <c r="B63" s="219" t="s">
        <v>2339</v>
      </c>
      <c r="C63" s="219" t="s">
        <v>1272</v>
      </c>
      <c r="D63" s="984" t="s">
        <v>2574</v>
      </c>
      <c r="E63" s="965" t="s">
        <v>2529</v>
      </c>
      <c r="F63" s="219" t="s">
        <v>229</v>
      </c>
      <c r="G63" s="219">
        <v>1</v>
      </c>
      <c r="H63" s="219">
        <v>5000</v>
      </c>
      <c r="I63" s="969">
        <v>43000</v>
      </c>
      <c r="J63" s="968">
        <v>8.6</v>
      </c>
      <c r="K63" s="219"/>
      <c r="L63" s="219"/>
      <c r="M63" s="965"/>
      <c r="N63" s="219"/>
    </row>
    <row r="64" spans="1:14" ht="45">
      <c r="A64" s="965" t="s">
        <v>2343</v>
      </c>
      <c r="B64" s="219" t="s">
        <v>2344</v>
      </c>
      <c r="C64" s="219" t="s">
        <v>1272</v>
      </c>
      <c r="D64" s="984" t="s">
        <v>2574</v>
      </c>
      <c r="E64" s="965" t="s">
        <v>2529</v>
      </c>
      <c r="F64" s="219" t="s">
        <v>229</v>
      </c>
      <c r="G64" s="219">
        <v>1</v>
      </c>
      <c r="H64" s="219">
        <v>8100</v>
      </c>
      <c r="I64" s="969">
        <v>69660</v>
      </c>
      <c r="J64" s="968">
        <v>8.6</v>
      </c>
      <c r="K64" s="219"/>
      <c r="L64" s="219"/>
      <c r="M64" s="965"/>
      <c r="N64" s="219"/>
    </row>
    <row r="65" spans="1:14" ht="39">
      <c r="A65" s="965" t="s">
        <v>2373</v>
      </c>
      <c r="B65" s="219" t="s">
        <v>2374</v>
      </c>
      <c r="C65" s="219" t="s">
        <v>1272</v>
      </c>
      <c r="D65" s="984" t="s">
        <v>2574</v>
      </c>
      <c r="E65" s="965" t="s">
        <v>2529</v>
      </c>
      <c r="F65" s="219" t="s">
        <v>229</v>
      </c>
      <c r="G65" s="219">
        <v>1</v>
      </c>
      <c r="H65" s="219">
        <v>16270</v>
      </c>
      <c r="I65" s="969">
        <v>139922</v>
      </c>
      <c r="J65" s="968">
        <v>8.6</v>
      </c>
      <c r="K65" s="219"/>
      <c r="L65" s="219"/>
      <c r="M65" s="965"/>
      <c r="N65" s="219"/>
    </row>
    <row r="66" spans="1:14" ht="39">
      <c r="A66" s="965" t="s">
        <v>2452</v>
      </c>
      <c r="B66" s="219" t="s">
        <v>2453</v>
      </c>
      <c r="C66" s="219" t="s">
        <v>1272</v>
      </c>
      <c r="D66" s="984" t="s">
        <v>2574</v>
      </c>
      <c r="E66" s="965" t="s">
        <v>2529</v>
      </c>
      <c r="F66" s="219" t="s">
        <v>229</v>
      </c>
      <c r="G66" s="219">
        <v>1</v>
      </c>
      <c r="H66" s="219">
        <v>29679</v>
      </c>
      <c r="I66" s="969">
        <v>255239.4</v>
      </c>
      <c r="J66" s="968">
        <v>8.6</v>
      </c>
      <c r="K66" s="219"/>
    </row>
    <row r="67" spans="1:14" ht="45">
      <c r="A67" s="965" t="s">
        <v>2198</v>
      </c>
      <c r="B67" s="219" t="s">
        <v>2199</v>
      </c>
      <c r="C67" s="219" t="s">
        <v>1272</v>
      </c>
      <c r="D67" s="984" t="s">
        <v>2574</v>
      </c>
      <c r="E67" s="965" t="s">
        <v>2529</v>
      </c>
      <c r="F67" s="219" t="s">
        <v>229</v>
      </c>
      <c r="G67" s="219">
        <v>1</v>
      </c>
      <c r="H67" s="219">
        <v>4965</v>
      </c>
      <c r="I67" s="969">
        <v>42699</v>
      </c>
      <c r="J67" s="968">
        <v>8.6</v>
      </c>
      <c r="K67" s="219"/>
    </row>
    <row r="68" spans="1:14" ht="39">
      <c r="A68" s="965" t="s">
        <v>2468</v>
      </c>
      <c r="B68" s="219" t="s">
        <v>2469</v>
      </c>
      <c r="C68" s="219" t="s">
        <v>1272</v>
      </c>
      <c r="D68" s="984" t="s">
        <v>2574</v>
      </c>
      <c r="E68" s="965" t="s">
        <v>2529</v>
      </c>
      <c r="F68" s="219" t="s">
        <v>229</v>
      </c>
      <c r="G68" s="219">
        <v>1</v>
      </c>
      <c r="H68" s="219">
        <v>12116</v>
      </c>
      <c r="I68" s="969">
        <v>104197.6</v>
      </c>
      <c r="J68" s="968">
        <v>8.6</v>
      </c>
      <c r="K68" s="219"/>
    </row>
    <row r="69" spans="1:14" ht="39">
      <c r="A69" s="965" t="s">
        <v>2512</v>
      </c>
      <c r="B69" s="219" t="s">
        <v>2513</v>
      </c>
      <c r="C69" s="219" t="s">
        <v>2514</v>
      </c>
      <c r="D69" s="984" t="s">
        <v>2574</v>
      </c>
      <c r="E69" s="965" t="s">
        <v>2529</v>
      </c>
      <c r="F69" s="219" t="s">
        <v>229</v>
      </c>
      <c r="G69" s="219">
        <v>1</v>
      </c>
      <c r="H69" s="219">
        <v>5000</v>
      </c>
      <c r="I69" s="969">
        <v>43000</v>
      </c>
      <c r="J69" s="968">
        <v>8.6</v>
      </c>
      <c r="K69" s="219"/>
      <c r="L69" s="219"/>
      <c r="M69" s="965"/>
      <c r="N69" s="219"/>
    </row>
    <row r="70" spans="1:14" ht="39">
      <c r="A70" s="965" t="s">
        <v>2478</v>
      </c>
      <c r="B70" s="219" t="s">
        <v>2479</v>
      </c>
      <c r="C70" s="219" t="s">
        <v>1272</v>
      </c>
      <c r="D70" s="984" t="s">
        <v>2574</v>
      </c>
      <c r="E70" s="965" t="s">
        <v>2529</v>
      </c>
      <c r="F70" s="219" t="s">
        <v>229</v>
      </c>
      <c r="G70" s="219">
        <v>1</v>
      </c>
      <c r="H70" s="219">
        <v>28257</v>
      </c>
      <c r="I70" s="969">
        <v>243010.2</v>
      </c>
      <c r="J70" s="968">
        <v>8.6</v>
      </c>
      <c r="K70" s="219"/>
    </row>
    <row r="71" spans="1:14" ht="39">
      <c r="A71" s="965" t="s">
        <v>2493</v>
      </c>
      <c r="B71" s="219" t="s">
        <v>2494</v>
      </c>
      <c r="C71" s="219" t="s">
        <v>1248</v>
      </c>
      <c r="D71" s="219" t="s">
        <v>2576</v>
      </c>
      <c r="E71" s="965" t="s">
        <v>2538</v>
      </c>
      <c r="F71" s="219" t="s">
        <v>239</v>
      </c>
      <c r="G71" s="219">
        <v>1</v>
      </c>
      <c r="H71" s="219">
        <v>13000</v>
      </c>
      <c r="I71" s="969">
        <v>120900</v>
      </c>
      <c r="J71" s="968">
        <v>9.3000000000000007</v>
      </c>
      <c r="K71" s="219"/>
      <c r="L71" s="964"/>
      <c r="M71" s="963"/>
      <c r="N71" s="963"/>
    </row>
    <row r="72" spans="1:14" ht="39">
      <c r="A72" s="965" t="s">
        <v>2323</v>
      </c>
      <c r="B72" s="219" t="s">
        <v>2324</v>
      </c>
      <c r="C72" s="219" t="s">
        <v>1272</v>
      </c>
      <c r="D72" s="219" t="s">
        <v>2576</v>
      </c>
      <c r="E72" s="965" t="s">
        <v>2538</v>
      </c>
      <c r="F72" s="219" t="s">
        <v>239</v>
      </c>
      <c r="G72" s="219">
        <v>1</v>
      </c>
      <c r="H72" s="219">
        <v>14000</v>
      </c>
      <c r="I72" s="969">
        <v>130200</v>
      </c>
      <c r="J72" s="968">
        <v>9.3000000000000007</v>
      </c>
      <c r="K72" s="219"/>
      <c r="L72" s="219"/>
      <c r="M72" s="965"/>
      <c r="N72" s="219"/>
    </row>
    <row r="73" spans="1:14" ht="39">
      <c r="A73" s="965" t="s">
        <v>2416</v>
      </c>
      <c r="B73" s="976" t="s">
        <v>2417</v>
      </c>
      <c r="C73" s="219" t="s">
        <v>2418</v>
      </c>
      <c r="D73" s="219" t="s">
        <v>2576</v>
      </c>
      <c r="E73" s="965" t="s">
        <v>2540</v>
      </c>
      <c r="F73" s="219" t="s">
        <v>231</v>
      </c>
      <c r="G73" s="219">
        <v>1</v>
      </c>
      <c r="H73" s="219">
        <v>26727</v>
      </c>
      <c r="I73" s="969">
        <v>245888.4</v>
      </c>
      <c r="J73" s="968">
        <v>9.1999999999999993</v>
      </c>
      <c r="K73" s="219"/>
      <c r="L73" s="219"/>
      <c r="M73" s="965"/>
      <c r="N73" s="219"/>
    </row>
    <row r="74" spans="1:14" ht="39">
      <c r="A74" s="965" t="s">
        <v>2473</v>
      </c>
      <c r="B74" s="976" t="s">
        <v>2474</v>
      </c>
      <c r="C74" s="219" t="s">
        <v>2475</v>
      </c>
      <c r="D74" s="219" t="s">
        <v>2576</v>
      </c>
      <c r="E74" s="965" t="s">
        <v>2540</v>
      </c>
      <c r="F74" s="219" t="s">
        <v>231</v>
      </c>
      <c r="G74" s="219">
        <v>1</v>
      </c>
      <c r="H74" s="219">
        <v>20000</v>
      </c>
      <c r="I74" s="969">
        <v>184000</v>
      </c>
      <c r="J74" s="968">
        <v>9.1999999999999993</v>
      </c>
      <c r="K74" s="219"/>
    </row>
    <row r="75" spans="1:14" ht="45">
      <c r="A75" s="965" t="s">
        <v>2405</v>
      </c>
      <c r="B75" s="976" t="s">
        <v>2406</v>
      </c>
      <c r="C75" s="219" t="s">
        <v>2407</v>
      </c>
      <c r="D75" s="219" t="s">
        <v>2576</v>
      </c>
      <c r="E75" s="965" t="s">
        <v>2540</v>
      </c>
      <c r="F75" s="219" t="s">
        <v>231</v>
      </c>
      <c r="G75" s="219">
        <v>1</v>
      </c>
      <c r="H75" s="219">
        <v>36454</v>
      </c>
      <c r="I75" s="969">
        <v>335376.8</v>
      </c>
      <c r="J75" s="968">
        <v>9.1999999999999993</v>
      </c>
      <c r="K75" s="219"/>
      <c r="L75" s="219"/>
      <c r="M75" s="965"/>
      <c r="N75" s="219"/>
    </row>
    <row r="76" spans="1:14" ht="39">
      <c r="A76" s="965" t="s">
        <v>2422</v>
      </c>
      <c r="B76" s="976" t="s">
        <v>2423</v>
      </c>
      <c r="C76" s="219" t="s">
        <v>2255</v>
      </c>
      <c r="D76" s="219" t="s">
        <v>2576</v>
      </c>
      <c r="E76" s="965" t="s">
        <v>2540</v>
      </c>
      <c r="F76" s="219" t="s">
        <v>231</v>
      </c>
      <c r="G76" s="219">
        <v>1</v>
      </c>
      <c r="H76" s="219">
        <v>19244</v>
      </c>
      <c r="I76" s="969">
        <v>177044.8</v>
      </c>
      <c r="J76" s="968">
        <v>9.1999999999999993</v>
      </c>
      <c r="L76" s="219"/>
      <c r="M76" s="965"/>
      <c r="N76" s="219"/>
    </row>
    <row r="77" spans="1:14" ht="39">
      <c r="A77" s="965" t="s">
        <v>2447</v>
      </c>
      <c r="B77" s="976" t="s">
        <v>2448</v>
      </c>
      <c r="C77" s="219" t="s">
        <v>1248</v>
      </c>
      <c r="D77" s="219" t="s">
        <v>2576</v>
      </c>
      <c r="E77" s="965" t="s">
        <v>2540</v>
      </c>
      <c r="F77" s="219" t="s">
        <v>231</v>
      </c>
      <c r="G77" s="219">
        <v>1</v>
      </c>
      <c r="H77" s="219">
        <v>18204</v>
      </c>
      <c r="I77" s="969">
        <v>167476.79999999999</v>
      </c>
      <c r="J77" s="968">
        <v>9.1999999999999993</v>
      </c>
      <c r="K77" s="219"/>
    </row>
    <row r="78" spans="1:14" ht="39">
      <c r="A78" s="965" t="s">
        <v>2378</v>
      </c>
      <c r="B78" s="976" t="s">
        <v>2379</v>
      </c>
      <c r="C78" s="219" t="s">
        <v>2380</v>
      </c>
      <c r="D78" s="219" t="s">
        <v>2576</v>
      </c>
      <c r="E78" s="965" t="s">
        <v>2540</v>
      </c>
      <c r="F78" s="219" t="s">
        <v>231</v>
      </c>
      <c r="G78" s="219">
        <v>1</v>
      </c>
      <c r="H78" s="219">
        <v>15910</v>
      </c>
      <c r="I78" s="969">
        <v>146372</v>
      </c>
      <c r="J78" s="968">
        <v>9.1999999999999993</v>
      </c>
      <c r="K78" s="219"/>
      <c r="L78" s="219"/>
      <c r="M78" s="965"/>
      <c r="N78" s="219"/>
    </row>
    <row r="79" spans="1:14" ht="39">
      <c r="A79" s="965" t="s">
        <v>2192</v>
      </c>
      <c r="B79" s="976" t="s">
        <v>2193</v>
      </c>
      <c r="C79" s="219" t="s">
        <v>2194</v>
      </c>
      <c r="D79" s="219" t="s">
        <v>2576</v>
      </c>
      <c r="E79" s="965" t="s">
        <v>2540</v>
      </c>
      <c r="F79" s="219" t="s">
        <v>231</v>
      </c>
      <c r="G79" s="219">
        <v>1</v>
      </c>
      <c r="H79" s="219">
        <v>26944</v>
      </c>
      <c r="I79" s="969">
        <v>247884.79999999999</v>
      </c>
      <c r="J79" s="968">
        <v>9.1999999999999993</v>
      </c>
      <c r="K79" s="219"/>
      <c r="L79" s="219"/>
      <c r="M79" s="965"/>
      <c r="N79" s="219"/>
    </row>
    <row r="80" spans="1:14" ht="45">
      <c r="A80" s="965" t="s">
        <v>2297</v>
      </c>
      <c r="B80" s="976" t="s">
        <v>2298</v>
      </c>
      <c r="C80" s="219" t="s">
        <v>1254</v>
      </c>
      <c r="D80" s="219" t="s">
        <v>2576</v>
      </c>
      <c r="E80" s="965" t="s">
        <v>2540</v>
      </c>
      <c r="F80" s="219" t="s">
        <v>231</v>
      </c>
      <c r="G80" s="219">
        <v>1</v>
      </c>
      <c r="H80" s="219">
        <v>48825</v>
      </c>
      <c r="I80" s="969">
        <v>449190</v>
      </c>
      <c r="J80" s="968">
        <v>9.1999999999999993</v>
      </c>
      <c r="K80" s="219"/>
      <c r="L80" s="219"/>
      <c r="M80" s="965"/>
      <c r="N80" s="219"/>
    </row>
    <row r="81" spans="1:14" ht="39">
      <c r="A81" s="965" t="s">
        <v>2209</v>
      </c>
      <c r="B81" s="976" t="s">
        <v>2210</v>
      </c>
      <c r="C81" s="219" t="s">
        <v>1272</v>
      </c>
      <c r="D81" s="219" t="s">
        <v>2576</v>
      </c>
      <c r="E81" s="965" t="s">
        <v>2540</v>
      </c>
      <c r="F81" s="219" t="s">
        <v>231</v>
      </c>
      <c r="G81" s="219">
        <v>1</v>
      </c>
      <c r="H81" s="219">
        <v>33000</v>
      </c>
      <c r="I81" s="969">
        <v>303600</v>
      </c>
      <c r="J81" s="968">
        <v>9.1999999999999993</v>
      </c>
      <c r="K81" s="219"/>
      <c r="L81" s="219"/>
      <c r="M81" s="965"/>
      <c r="N81" s="219"/>
    </row>
    <row r="82" spans="1:14" ht="39">
      <c r="A82" s="965" t="s">
        <v>2318</v>
      </c>
      <c r="B82" s="976" t="s">
        <v>2319</v>
      </c>
      <c r="C82" s="219" t="s">
        <v>1272</v>
      </c>
      <c r="D82" s="219" t="s">
        <v>2576</v>
      </c>
      <c r="E82" s="965" t="s">
        <v>2540</v>
      </c>
      <c r="F82" s="219" t="s">
        <v>231</v>
      </c>
      <c r="G82" s="219">
        <v>1</v>
      </c>
      <c r="H82" s="219">
        <v>22076</v>
      </c>
      <c r="I82" s="968">
        <v>203099.2</v>
      </c>
      <c r="J82" s="970">
        <v>9.1999999999999993</v>
      </c>
      <c r="K82" s="219"/>
    </row>
    <row r="83" spans="1:14" ht="45">
      <c r="A83" s="965" t="s">
        <v>2214</v>
      </c>
      <c r="B83" s="976" t="s">
        <v>2215</v>
      </c>
      <c r="C83" s="219" t="s">
        <v>2216</v>
      </c>
      <c r="D83" s="219" t="s">
        <v>2576</v>
      </c>
      <c r="E83" s="965" t="s">
        <v>2540</v>
      </c>
      <c r="F83" s="219" t="s">
        <v>231</v>
      </c>
      <c r="G83" s="219">
        <v>1</v>
      </c>
      <c r="H83" s="219">
        <v>25359</v>
      </c>
      <c r="I83" s="969">
        <v>233302.8</v>
      </c>
      <c r="J83" s="968">
        <v>9.1999999999999993</v>
      </c>
      <c r="L83" s="219"/>
      <c r="M83" s="965"/>
      <c r="N83" s="219"/>
    </row>
    <row r="84" spans="1:14" ht="39">
      <c r="A84" s="971" t="s">
        <v>2437</v>
      </c>
      <c r="B84" s="976" t="s">
        <v>2438</v>
      </c>
      <c r="C84" s="219" t="s">
        <v>2439</v>
      </c>
      <c r="D84" s="219" t="s">
        <v>2576</v>
      </c>
      <c r="E84" s="965" t="s">
        <v>2540</v>
      </c>
      <c r="F84" s="219" t="s">
        <v>231</v>
      </c>
      <c r="G84" s="219">
        <v>1</v>
      </c>
      <c r="H84" s="219">
        <v>17134</v>
      </c>
      <c r="I84" s="969">
        <v>157632.79999999999</v>
      </c>
      <c r="J84" s="968">
        <v>9.1999999999999993</v>
      </c>
      <c r="K84" s="219"/>
      <c r="L84" s="219"/>
      <c r="M84" s="965"/>
    </row>
    <row r="85" spans="1:14" ht="39">
      <c r="A85" s="965" t="s">
        <v>2478</v>
      </c>
      <c r="B85" s="976" t="s">
        <v>2479</v>
      </c>
      <c r="C85" s="219" t="s">
        <v>1272</v>
      </c>
      <c r="D85" s="219" t="s">
        <v>2576</v>
      </c>
      <c r="E85" s="965" t="s">
        <v>2531</v>
      </c>
      <c r="F85" s="219" t="s">
        <v>237</v>
      </c>
      <c r="G85" s="219">
        <v>1</v>
      </c>
      <c r="H85" s="219">
        <v>15850</v>
      </c>
      <c r="I85" s="969">
        <v>145820</v>
      </c>
      <c r="J85" s="968">
        <v>9.1999999999999993</v>
      </c>
      <c r="K85" s="219"/>
    </row>
    <row r="86" spans="1:14" ht="39">
      <c r="A86" s="965" t="s">
        <v>2318</v>
      </c>
      <c r="B86" s="976" t="s">
        <v>2319</v>
      </c>
      <c r="C86" s="219" t="s">
        <v>1272</v>
      </c>
      <c r="D86" s="219" t="s">
        <v>2576</v>
      </c>
      <c r="E86" s="965" t="s">
        <v>2546</v>
      </c>
      <c r="F86" s="219" t="s">
        <v>235</v>
      </c>
      <c r="G86" s="219">
        <v>1</v>
      </c>
      <c r="H86" s="219">
        <v>24548</v>
      </c>
      <c r="I86" s="968">
        <v>220932</v>
      </c>
      <c r="J86" s="970">
        <v>9</v>
      </c>
      <c r="K86" s="219"/>
    </row>
    <row r="87" spans="1:14" ht="39">
      <c r="A87" s="965" t="s">
        <v>2483</v>
      </c>
      <c r="B87" s="219" t="s">
        <v>2484</v>
      </c>
      <c r="C87" s="219" t="s">
        <v>2249</v>
      </c>
      <c r="D87" s="219" t="s">
        <v>2575</v>
      </c>
      <c r="E87" s="965" t="s">
        <v>2534</v>
      </c>
      <c r="F87" s="219" t="s">
        <v>233</v>
      </c>
      <c r="G87" s="219">
        <v>1</v>
      </c>
      <c r="H87" s="219">
        <v>30593</v>
      </c>
      <c r="I87" s="969">
        <v>308989.3</v>
      </c>
      <c r="J87" s="968">
        <v>10.1</v>
      </c>
      <c r="K87" s="219"/>
    </row>
    <row r="88" spans="1:14" ht="39">
      <c r="A88" s="965" t="s">
        <v>2507</v>
      </c>
      <c r="B88" s="219" t="s">
        <v>2508</v>
      </c>
      <c r="C88" s="219" t="s">
        <v>1272</v>
      </c>
      <c r="D88" s="219" t="s">
        <v>2575</v>
      </c>
      <c r="E88" s="965" t="s">
        <v>2534</v>
      </c>
      <c r="F88" s="219" t="s">
        <v>233</v>
      </c>
      <c r="G88" s="219">
        <v>1</v>
      </c>
      <c r="H88" s="219">
        <v>34869</v>
      </c>
      <c r="I88" s="969">
        <v>352176.9</v>
      </c>
      <c r="J88" s="968">
        <v>10.1</v>
      </c>
      <c r="K88" s="219"/>
      <c r="L88" s="219"/>
      <c r="M88" s="965"/>
      <c r="N88" s="219"/>
    </row>
    <row r="89" spans="1:14" ht="39">
      <c r="A89" s="965" t="s">
        <v>2373</v>
      </c>
      <c r="B89" s="219" t="s">
        <v>2374</v>
      </c>
      <c r="C89" s="219" t="s">
        <v>1272</v>
      </c>
      <c r="D89" s="219" t="s">
        <v>2575</v>
      </c>
      <c r="E89" s="965" t="s">
        <v>2534</v>
      </c>
      <c r="F89" s="219" t="s">
        <v>233</v>
      </c>
      <c r="G89" s="219">
        <v>1</v>
      </c>
      <c r="H89" s="219">
        <v>8897</v>
      </c>
      <c r="I89" s="969">
        <v>89859.7</v>
      </c>
      <c r="J89" s="968">
        <v>10.1</v>
      </c>
      <c r="K89" s="219"/>
      <c r="L89" s="219"/>
      <c r="M89" s="965"/>
      <c r="N89" s="219"/>
    </row>
    <row r="90" spans="1:14" ht="39">
      <c r="A90" s="965" t="s">
        <v>2437</v>
      </c>
      <c r="B90" s="219" t="s">
        <v>2438</v>
      </c>
      <c r="C90" s="219" t="s">
        <v>2439</v>
      </c>
      <c r="D90" s="219" t="s">
        <v>2575</v>
      </c>
      <c r="E90" s="965" t="s">
        <v>2560</v>
      </c>
      <c r="F90" s="219" t="s">
        <v>241</v>
      </c>
      <c r="G90" s="219">
        <v>1</v>
      </c>
      <c r="H90" s="219">
        <v>23561</v>
      </c>
      <c r="I90" s="969">
        <v>247390.5</v>
      </c>
      <c r="J90" s="968">
        <v>10.5</v>
      </c>
      <c r="K90" s="219"/>
      <c r="L90" s="219"/>
      <c r="M90" s="965"/>
    </row>
    <row r="91" spans="1:14" ht="45">
      <c r="A91" s="965" t="s">
        <v>2405</v>
      </c>
      <c r="B91" s="219" t="s">
        <v>2406</v>
      </c>
      <c r="C91" s="219" t="s">
        <v>2407</v>
      </c>
      <c r="D91" s="219" t="s">
        <v>2571</v>
      </c>
      <c r="E91" s="965" t="s">
        <v>2558</v>
      </c>
      <c r="F91" s="219" t="s">
        <v>2520</v>
      </c>
      <c r="G91" s="219">
        <v>1</v>
      </c>
      <c r="H91" s="219">
        <v>0</v>
      </c>
      <c r="I91" s="969">
        <v>0</v>
      </c>
      <c r="J91" s="968">
        <v>0</v>
      </c>
      <c r="K91" s="219"/>
      <c r="L91" s="219"/>
      <c r="M91" s="965"/>
      <c r="N91" s="219"/>
    </row>
    <row r="92" spans="1:14" ht="39">
      <c r="A92" s="965" t="s">
        <v>2437</v>
      </c>
      <c r="B92" s="219" t="s">
        <v>2438</v>
      </c>
      <c r="C92" s="219" t="s">
        <v>2439</v>
      </c>
      <c r="D92" s="219" t="s">
        <v>2571</v>
      </c>
      <c r="E92" s="965" t="s">
        <v>2558</v>
      </c>
      <c r="F92" s="219" t="s">
        <v>2520</v>
      </c>
      <c r="G92" s="219">
        <v>1</v>
      </c>
      <c r="H92" s="219">
        <v>0</v>
      </c>
      <c r="I92" s="969">
        <v>0</v>
      </c>
      <c r="J92" s="968">
        <v>0</v>
      </c>
      <c r="K92" s="219"/>
      <c r="L92" s="219"/>
      <c r="M92" s="965"/>
    </row>
    <row r="93" spans="1:14" ht="45">
      <c r="A93" s="965" t="s">
        <v>2405</v>
      </c>
      <c r="B93" s="219" t="s">
        <v>2406</v>
      </c>
      <c r="C93" s="219" t="s">
        <v>2407</v>
      </c>
      <c r="D93" s="219" t="s">
        <v>2571</v>
      </c>
      <c r="E93" s="965" t="s">
        <v>2554</v>
      </c>
      <c r="F93" s="219" t="s">
        <v>2555</v>
      </c>
      <c r="G93" s="219">
        <v>1</v>
      </c>
      <c r="H93" s="219">
        <v>6866</v>
      </c>
      <c r="I93" s="969">
        <v>59047.6</v>
      </c>
      <c r="J93" s="968">
        <v>8.6</v>
      </c>
      <c r="K93" s="219"/>
      <c r="L93" s="219"/>
      <c r="M93" s="965"/>
      <c r="N93" s="219"/>
    </row>
    <row r="94" spans="1:14" ht="39">
      <c r="A94" s="965" t="s">
        <v>2437</v>
      </c>
      <c r="B94" s="219" t="s">
        <v>2438</v>
      </c>
      <c r="C94" s="219" t="s">
        <v>2439</v>
      </c>
      <c r="D94" s="219" t="s">
        <v>2571</v>
      </c>
      <c r="E94" s="965" t="s">
        <v>2554</v>
      </c>
      <c r="F94" s="219" t="s">
        <v>2555</v>
      </c>
      <c r="G94" s="219">
        <v>1</v>
      </c>
      <c r="H94" s="219">
        <v>6755</v>
      </c>
      <c r="I94" s="969">
        <v>58093</v>
      </c>
      <c r="J94" s="968">
        <v>8.6</v>
      </c>
      <c r="K94" s="219"/>
      <c r="L94" s="219"/>
      <c r="M94" s="965"/>
    </row>
    <row r="95" spans="1:14" ht="39">
      <c r="A95" s="965" t="s">
        <v>2502</v>
      </c>
      <c r="B95" s="219" t="s">
        <v>2503</v>
      </c>
      <c r="C95" s="219" t="s">
        <v>2504</v>
      </c>
      <c r="D95" s="219" t="s">
        <v>2567</v>
      </c>
      <c r="E95" s="965" t="s">
        <v>2536</v>
      </c>
      <c r="F95" s="219" t="s">
        <v>195</v>
      </c>
      <c r="G95" s="219">
        <v>1</v>
      </c>
      <c r="H95" s="219">
        <v>57194</v>
      </c>
      <c r="I95" s="969">
        <v>531904.19999999995</v>
      </c>
      <c r="J95" s="968">
        <v>9.3000000000000007</v>
      </c>
      <c r="K95" s="219"/>
      <c r="L95" s="219"/>
      <c r="M95" s="965"/>
      <c r="N95" s="219"/>
    </row>
    <row r="96" spans="1:14" ht="39">
      <c r="A96" s="965" t="s">
        <v>2488</v>
      </c>
      <c r="B96" s="219" t="s">
        <v>2489</v>
      </c>
      <c r="C96" s="219" t="s">
        <v>1254</v>
      </c>
      <c r="D96" s="219" t="s">
        <v>2567</v>
      </c>
      <c r="E96" s="965" t="s">
        <v>2536</v>
      </c>
      <c r="F96" s="219" t="s">
        <v>195</v>
      </c>
      <c r="G96" s="219">
        <v>1</v>
      </c>
      <c r="H96" s="219">
        <v>39803</v>
      </c>
      <c r="I96" s="969">
        <v>370167.9</v>
      </c>
      <c r="J96" s="968">
        <v>9.3000000000000007</v>
      </c>
      <c r="K96" s="219"/>
    </row>
    <row r="97" spans="1:14" ht="45">
      <c r="A97" s="965" t="s">
        <v>2313</v>
      </c>
      <c r="B97" s="219" t="s">
        <v>2314</v>
      </c>
      <c r="C97" s="219" t="s">
        <v>1290</v>
      </c>
      <c r="D97" s="219" t="s">
        <v>2567</v>
      </c>
      <c r="E97" s="965" t="s">
        <v>2536</v>
      </c>
      <c r="F97" s="219" t="s">
        <v>195</v>
      </c>
      <c r="G97" s="219">
        <v>1</v>
      </c>
      <c r="H97" s="219">
        <v>120112</v>
      </c>
      <c r="I97" s="969">
        <v>1117041.6000000001</v>
      </c>
      <c r="J97" s="968">
        <v>9.3000000000000007</v>
      </c>
      <c r="K97" s="219"/>
      <c r="L97" s="219"/>
      <c r="M97" s="965"/>
      <c r="N97" s="219"/>
    </row>
    <row r="98" spans="1:14" ht="45">
      <c r="A98" s="965" t="s">
        <v>2405</v>
      </c>
      <c r="B98" s="219" t="s">
        <v>2406</v>
      </c>
      <c r="C98" s="219" t="s">
        <v>2407</v>
      </c>
      <c r="D98" s="219" t="s">
        <v>2572</v>
      </c>
      <c r="E98" s="965" t="s">
        <v>2556</v>
      </c>
      <c r="F98" s="219" t="s">
        <v>172</v>
      </c>
      <c r="G98" s="219">
        <v>2</v>
      </c>
      <c r="H98" s="219">
        <v>30617</v>
      </c>
      <c r="I98" s="969">
        <v>367404</v>
      </c>
      <c r="J98" s="968">
        <v>12</v>
      </c>
      <c r="K98" s="219"/>
      <c r="L98" s="219"/>
      <c r="M98" s="965"/>
      <c r="N98" s="219"/>
    </row>
    <row r="99" spans="1:14" ht="45">
      <c r="A99" s="965" t="s">
        <v>2405</v>
      </c>
      <c r="B99" s="219" t="s">
        <v>2406</v>
      </c>
      <c r="C99" s="219" t="s">
        <v>2407</v>
      </c>
      <c r="D99" s="219" t="s">
        <v>2572</v>
      </c>
      <c r="E99" s="965" t="s">
        <v>2556</v>
      </c>
      <c r="F99" s="219" t="s">
        <v>172</v>
      </c>
      <c r="G99" s="219">
        <v>1</v>
      </c>
      <c r="H99" s="219">
        <v>140840</v>
      </c>
      <c r="I99" s="969">
        <v>1690080</v>
      </c>
      <c r="J99" s="968">
        <v>12</v>
      </c>
      <c r="K99" s="219"/>
      <c r="L99" s="219"/>
      <c r="M99" s="965"/>
      <c r="N99" s="219"/>
    </row>
    <row r="100" spans="1:14" ht="39">
      <c r="A100" s="965" t="s">
        <v>2473</v>
      </c>
      <c r="B100" s="219" t="s">
        <v>2474</v>
      </c>
      <c r="C100" s="219" t="s">
        <v>2475</v>
      </c>
      <c r="D100" s="219" t="s">
        <v>2572</v>
      </c>
      <c r="E100" s="965" t="s">
        <v>2553</v>
      </c>
      <c r="F100" s="219" t="s">
        <v>174</v>
      </c>
      <c r="G100" s="219">
        <v>1</v>
      </c>
      <c r="H100" s="219">
        <v>86112</v>
      </c>
      <c r="I100" s="969">
        <v>1300291.2</v>
      </c>
      <c r="J100" s="968">
        <v>15.1</v>
      </c>
      <c r="K100" s="219"/>
    </row>
    <row r="101" spans="1:14" ht="45">
      <c r="A101" s="965" t="s">
        <v>2405</v>
      </c>
      <c r="B101" s="219" t="s">
        <v>2406</v>
      </c>
      <c r="C101" s="219" t="s">
        <v>2407</v>
      </c>
      <c r="D101" s="219" t="s">
        <v>2572</v>
      </c>
      <c r="E101" s="965" t="s">
        <v>2553</v>
      </c>
      <c r="F101" s="219" t="s">
        <v>174</v>
      </c>
      <c r="G101" s="219">
        <v>1</v>
      </c>
      <c r="H101" s="219">
        <v>226563</v>
      </c>
      <c r="I101" s="969">
        <v>3421101.3</v>
      </c>
      <c r="J101" s="968">
        <v>15.1</v>
      </c>
      <c r="K101" s="219"/>
      <c r="L101" s="219"/>
      <c r="M101" s="965"/>
      <c r="N101" s="219"/>
    </row>
    <row r="102" spans="1:14" ht="39">
      <c r="A102" s="965" t="s">
        <v>2442</v>
      </c>
      <c r="B102" s="219" t="s">
        <v>2443</v>
      </c>
      <c r="C102" s="219" t="s">
        <v>1254</v>
      </c>
      <c r="D102" s="219" t="s">
        <v>2569</v>
      </c>
      <c r="E102" s="965" t="s">
        <v>2561</v>
      </c>
      <c r="F102" s="219" t="s">
        <v>167</v>
      </c>
      <c r="G102" s="219">
        <v>1</v>
      </c>
      <c r="H102" s="219">
        <v>0</v>
      </c>
      <c r="I102" s="969">
        <v>0</v>
      </c>
      <c r="J102" s="968">
        <v>10.6</v>
      </c>
      <c r="K102" s="219"/>
    </row>
    <row r="103" spans="1:14" ht="39">
      <c r="A103" s="965" t="s">
        <v>2473</v>
      </c>
      <c r="B103" s="976" t="s">
        <v>2474</v>
      </c>
      <c r="C103" s="976" t="s">
        <v>2475</v>
      </c>
      <c r="D103" s="219" t="s">
        <v>2569</v>
      </c>
      <c r="E103" s="965" t="s">
        <v>2539</v>
      </c>
      <c r="F103" s="219" t="s">
        <v>138</v>
      </c>
      <c r="G103" s="219">
        <v>1</v>
      </c>
      <c r="H103" s="219">
        <v>265847</v>
      </c>
      <c r="I103" s="969">
        <v>3004071.1</v>
      </c>
      <c r="J103" s="968">
        <v>11.3</v>
      </c>
      <c r="K103" s="219"/>
    </row>
    <row r="104" spans="1:14" ht="45">
      <c r="A104" s="965" t="s">
        <v>2405</v>
      </c>
      <c r="B104" s="976" t="s">
        <v>2406</v>
      </c>
      <c r="C104" s="976" t="s">
        <v>2407</v>
      </c>
      <c r="D104" s="219" t="s">
        <v>2569</v>
      </c>
      <c r="E104" s="965" t="s">
        <v>2539</v>
      </c>
      <c r="F104" s="219" t="s">
        <v>138</v>
      </c>
      <c r="G104" s="219">
        <v>2</v>
      </c>
      <c r="H104" s="219">
        <v>186576</v>
      </c>
      <c r="I104" s="969">
        <v>2108308.7999999998</v>
      </c>
      <c r="J104" s="968">
        <v>11.3</v>
      </c>
      <c r="K104" s="219"/>
      <c r="L104" s="219"/>
      <c r="M104" s="965"/>
      <c r="N104" s="219"/>
    </row>
    <row r="105" spans="1:14" ht="45">
      <c r="A105" s="965" t="s">
        <v>2405</v>
      </c>
      <c r="B105" s="976" t="s">
        <v>2406</v>
      </c>
      <c r="C105" s="976" t="s">
        <v>2407</v>
      </c>
      <c r="D105" s="219" t="s">
        <v>2569</v>
      </c>
      <c r="E105" s="965" t="s">
        <v>2539</v>
      </c>
      <c r="F105" s="219" t="s">
        <v>138</v>
      </c>
      <c r="G105" s="219">
        <v>3</v>
      </c>
      <c r="H105" s="219">
        <v>149146</v>
      </c>
      <c r="I105" s="969">
        <v>1685349.8</v>
      </c>
      <c r="J105" s="968">
        <v>11.3</v>
      </c>
      <c r="K105" s="219"/>
      <c r="L105" s="219"/>
      <c r="M105" s="965"/>
      <c r="N105" s="219"/>
    </row>
    <row r="106" spans="1:14" ht="45">
      <c r="A106" s="965" t="s">
        <v>2405</v>
      </c>
      <c r="B106" s="976" t="s">
        <v>2406</v>
      </c>
      <c r="C106" s="976" t="s">
        <v>2407</v>
      </c>
      <c r="D106" s="219" t="s">
        <v>2569</v>
      </c>
      <c r="E106" s="965" t="s">
        <v>2539</v>
      </c>
      <c r="F106" s="219" t="s">
        <v>138</v>
      </c>
      <c r="G106" s="219">
        <v>1</v>
      </c>
      <c r="H106" s="219">
        <v>186576</v>
      </c>
      <c r="I106" s="969">
        <v>2108308.7999999998</v>
      </c>
      <c r="J106" s="968">
        <v>11.3</v>
      </c>
      <c r="K106" s="219"/>
      <c r="L106" s="219"/>
      <c r="M106" s="965"/>
      <c r="N106" s="219"/>
    </row>
    <row r="107" spans="1:14" ht="45">
      <c r="A107" s="965" t="s">
        <v>2405</v>
      </c>
      <c r="B107" s="976" t="s">
        <v>2406</v>
      </c>
      <c r="C107" s="976" t="s">
        <v>2407</v>
      </c>
      <c r="D107" s="219" t="s">
        <v>2569</v>
      </c>
      <c r="E107" s="965" t="s">
        <v>2539</v>
      </c>
      <c r="F107" s="219" t="s">
        <v>138</v>
      </c>
      <c r="G107" s="219">
        <v>4</v>
      </c>
      <c r="H107" s="219">
        <v>30000</v>
      </c>
      <c r="I107" s="969">
        <v>339000</v>
      </c>
      <c r="J107" s="968">
        <v>11.3</v>
      </c>
      <c r="K107" s="219"/>
      <c r="L107" s="219"/>
      <c r="M107" s="965"/>
      <c r="N107" s="219"/>
    </row>
    <row r="108" spans="1:14" ht="39">
      <c r="A108" s="965" t="s">
        <v>2422</v>
      </c>
      <c r="B108" s="976" t="s">
        <v>2423</v>
      </c>
      <c r="C108" s="976" t="s">
        <v>2255</v>
      </c>
      <c r="D108" s="219" t="s">
        <v>2569</v>
      </c>
      <c r="E108" s="965" t="s">
        <v>2539</v>
      </c>
      <c r="F108" s="219" t="s">
        <v>138</v>
      </c>
      <c r="G108" s="219">
        <v>1</v>
      </c>
      <c r="H108" s="219">
        <v>104447</v>
      </c>
      <c r="I108" s="969">
        <v>1180251.1000000001</v>
      </c>
      <c r="J108" s="968">
        <v>11.3</v>
      </c>
      <c r="K108" s="219"/>
      <c r="L108" s="219"/>
      <c r="M108" s="965"/>
      <c r="N108" s="219"/>
    </row>
    <row r="109" spans="1:14" ht="39">
      <c r="A109" s="965" t="s">
        <v>2384</v>
      </c>
      <c r="B109" s="976" t="s">
        <v>2385</v>
      </c>
      <c r="C109" s="976" t="s">
        <v>2222</v>
      </c>
      <c r="D109" s="219" t="s">
        <v>2569</v>
      </c>
      <c r="E109" s="965" t="s">
        <v>2539</v>
      </c>
      <c r="F109" s="219" t="s">
        <v>138</v>
      </c>
      <c r="G109" s="219">
        <v>1</v>
      </c>
      <c r="H109" s="219">
        <v>180835</v>
      </c>
      <c r="I109" s="969">
        <v>2043435.5</v>
      </c>
      <c r="J109" s="968">
        <v>11.3</v>
      </c>
      <c r="K109" s="219"/>
      <c r="L109" s="219"/>
      <c r="M109" s="965"/>
      <c r="N109" s="219"/>
    </row>
    <row r="110" spans="1:14" ht="39">
      <c r="A110" s="965" t="s">
        <v>2192</v>
      </c>
      <c r="B110" s="976" t="s">
        <v>2193</v>
      </c>
      <c r="C110" s="976" t="s">
        <v>2194</v>
      </c>
      <c r="D110" s="219" t="s">
        <v>2569</v>
      </c>
      <c r="E110" s="965" t="s">
        <v>2539</v>
      </c>
      <c r="F110" s="219" t="s">
        <v>138</v>
      </c>
      <c r="G110" s="219">
        <v>1</v>
      </c>
      <c r="H110" s="219">
        <v>209539</v>
      </c>
      <c r="I110" s="969">
        <v>2367790.7000000002</v>
      </c>
      <c r="J110" s="968">
        <v>11.3</v>
      </c>
      <c r="K110" s="219"/>
      <c r="L110" s="219"/>
      <c r="M110" s="965"/>
      <c r="N110" s="219"/>
    </row>
    <row r="111" spans="1:14" ht="39">
      <c r="A111" s="965" t="s">
        <v>2209</v>
      </c>
      <c r="B111" s="976" t="s">
        <v>2210</v>
      </c>
      <c r="C111" s="976" t="s">
        <v>1272</v>
      </c>
      <c r="D111" s="219" t="s">
        <v>2569</v>
      </c>
      <c r="E111" s="965" t="s">
        <v>2539</v>
      </c>
      <c r="F111" s="219" t="s">
        <v>138</v>
      </c>
      <c r="G111" s="219">
        <v>1</v>
      </c>
      <c r="H111" s="219">
        <v>86112</v>
      </c>
      <c r="I111" s="969">
        <v>973065.6</v>
      </c>
      <c r="J111" s="968">
        <v>11.3</v>
      </c>
      <c r="K111" s="219"/>
      <c r="L111" s="219"/>
      <c r="M111" s="965"/>
      <c r="N111" s="219"/>
    </row>
    <row r="112" spans="1:14" ht="45">
      <c r="A112" s="965" t="s">
        <v>2214</v>
      </c>
      <c r="B112" s="976" t="s">
        <v>2215</v>
      </c>
      <c r="C112" s="976" t="s">
        <v>2216</v>
      </c>
      <c r="D112" s="219" t="s">
        <v>2569</v>
      </c>
      <c r="E112" s="965" t="s">
        <v>2539</v>
      </c>
      <c r="F112" s="219" t="s">
        <v>138</v>
      </c>
      <c r="G112" s="219">
        <v>1</v>
      </c>
      <c r="H112" s="219">
        <v>137779</v>
      </c>
      <c r="I112" s="969">
        <v>1556902.7</v>
      </c>
      <c r="J112" s="968">
        <v>11.3</v>
      </c>
      <c r="K112" s="219"/>
      <c r="L112" s="219"/>
      <c r="M112" s="965"/>
      <c r="N112" s="219"/>
    </row>
    <row r="113" spans="1:14" ht="39">
      <c r="A113" s="965" t="s">
        <v>2437</v>
      </c>
      <c r="B113" s="976" t="s">
        <v>2438</v>
      </c>
      <c r="C113" s="976" t="s">
        <v>2439</v>
      </c>
      <c r="D113" s="219" t="s">
        <v>2569</v>
      </c>
      <c r="E113" s="965" t="s">
        <v>2539</v>
      </c>
      <c r="F113" s="219" t="s">
        <v>138</v>
      </c>
      <c r="G113" s="219">
        <v>2</v>
      </c>
      <c r="H113" s="219">
        <v>163463</v>
      </c>
      <c r="I113" s="969">
        <v>1847131.9</v>
      </c>
      <c r="J113" s="968">
        <v>11.3</v>
      </c>
      <c r="K113" s="219"/>
      <c r="L113" s="219"/>
      <c r="M113" s="965"/>
    </row>
    <row r="114" spans="1:14" ht="39">
      <c r="A114" s="965" t="s">
        <v>2437</v>
      </c>
      <c r="B114" s="976" t="s">
        <v>2438</v>
      </c>
      <c r="C114" s="976" t="s">
        <v>2439</v>
      </c>
      <c r="D114" s="219" t="s">
        <v>2569</v>
      </c>
      <c r="E114" s="965" t="s">
        <v>2539</v>
      </c>
      <c r="F114" s="219" t="s">
        <v>138</v>
      </c>
      <c r="G114" s="219">
        <v>1</v>
      </c>
      <c r="H114" s="219">
        <v>102625</v>
      </c>
      <c r="I114" s="969">
        <v>1159662.5</v>
      </c>
      <c r="J114" s="968">
        <v>11.3</v>
      </c>
      <c r="K114" s="219"/>
      <c r="L114" s="219"/>
      <c r="M114" s="965"/>
    </row>
    <row r="115" spans="1:14" ht="45">
      <c r="A115" s="965" t="s">
        <v>2405</v>
      </c>
      <c r="B115" s="976" t="s">
        <v>2406</v>
      </c>
      <c r="C115" s="976" t="s">
        <v>2407</v>
      </c>
      <c r="D115" s="976" t="s">
        <v>2569</v>
      </c>
      <c r="E115" s="965" t="s">
        <v>2557</v>
      </c>
      <c r="F115" s="219" t="s">
        <v>170</v>
      </c>
      <c r="G115" s="219">
        <v>1</v>
      </c>
      <c r="H115" s="219">
        <v>122470</v>
      </c>
      <c r="I115" s="969">
        <v>1396158</v>
      </c>
      <c r="J115" s="968">
        <v>11.4</v>
      </c>
      <c r="K115" s="219"/>
      <c r="L115" s="219"/>
      <c r="M115" s="965"/>
      <c r="N115" s="219"/>
    </row>
    <row r="116" spans="1:14" ht="39">
      <c r="A116" s="965" t="s">
        <v>2437</v>
      </c>
      <c r="B116" s="976" t="s">
        <v>2438</v>
      </c>
      <c r="C116" s="976" t="s">
        <v>2439</v>
      </c>
      <c r="D116" s="976" t="s">
        <v>2569</v>
      </c>
      <c r="E116" s="965" t="s">
        <v>2557</v>
      </c>
      <c r="F116" s="219" t="s">
        <v>170</v>
      </c>
      <c r="G116" s="219">
        <v>1</v>
      </c>
      <c r="H116" s="219">
        <v>58920</v>
      </c>
      <c r="I116" s="969">
        <v>671688</v>
      </c>
      <c r="J116" s="968">
        <v>11.4</v>
      </c>
      <c r="K116" s="219"/>
      <c r="L116" s="219"/>
      <c r="M116" s="965"/>
    </row>
    <row r="117" spans="1:14" ht="45">
      <c r="A117" s="965" t="s">
        <v>2405</v>
      </c>
      <c r="B117" s="219" t="s">
        <v>2406</v>
      </c>
      <c r="C117" s="219" t="s">
        <v>2407</v>
      </c>
      <c r="D117" s="219" t="s">
        <v>2569</v>
      </c>
      <c r="E117" s="965" t="s">
        <v>2559</v>
      </c>
      <c r="F117" s="219" t="s">
        <v>165</v>
      </c>
      <c r="G117" s="219">
        <v>1</v>
      </c>
      <c r="H117" s="219">
        <v>107161</v>
      </c>
      <c r="I117" s="969">
        <v>1114474.3999999999</v>
      </c>
      <c r="J117" s="968">
        <v>10.4</v>
      </c>
      <c r="K117" s="219"/>
      <c r="L117" s="219"/>
      <c r="M117" s="965"/>
      <c r="N117" s="219"/>
    </row>
    <row r="118" spans="1:14" ht="39">
      <c r="A118" s="965" t="s">
        <v>2483</v>
      </c>
      <c r="B118" s="219" t="s">
        <v>2484</v>
      </c>
      <c r="C118" s="219" t="s">
        <v>2249</v>
      </c>
      <c r="D118" s="219" t="s">
        <v>2570</v>
      </c>
      <c r="E118" s="965" t="s">
        <v>2533</v>
      </c>
      <c r="F118" s="219" t="s">
        <v>160</v>
      </c>
      <c r="G118" s="219">
        <v>1</v>
      </c>
      <c r="H118" s="219">
        <v>85960</v>
      </c>
      <c r="I118" s="969">
        <v>1289400</v>
      </c>
      <c r="J118" s="968">
        <v>15</v>
      </c>
      <c r="K118" s="219"/>
    </row>
    <row r="119" spans="1:14" ht="39">
      <c r="A119" s="965" t="s">
        <v>2416</v>
      </c>
      <c r="B119" s="976" t="s">
        <v>2417</v>
      </c>
      <c r="C119" s="976" t="s">
        <v>2418</v>
      </c>
      <c r="D119" s="976" t="s">
        <v>2566</v>
      </c>
      <c r="E119" s="965" t="s">
        <v>2541</v>
      </c>
      <c r="F119" s="219" t="s">
        <v>245</v>
      </c>
      <c r="G119" s="219">
        <v>1</v>
      </c>
      <c r="H119" s="219">
        <v>5682</v>
      </c>
      <c r="I119" s="969">
        <v>50001.599999999999</v>
      </c>
      <c r="J119" s="968">
        <v>8.8000000000000007</v>
      </c>
      <c r="K119" s="219"/>
      <c r="L119" s="219"/>
      <c r="M119" s="965"/>
      <c r="N119" s="219"/>
    </row>
    <row r="120" spans="1:14" ht="45">
      <c r="A120" s="965" t="s">
        <v>2405</v>
      </c>
      <c r="B120" s="976" t="s">
        <v>2406</v>
      </c>
      <c r="C120" s="976" t="s">
        <v>2407</v>
      </c>
      <c r="D120" s="976" t="s">
        <v>2566</v>
      </c>
      <c r="E120" s="965" t="s">
        <v>2541</v>
      </c>
      <c r="F120" s="219" t="s">
        <v>245</v>
      </c>
      <c r="G120" s="219">
        <v>1</v>
      </c>
      <c r="H120" s="219">
        <v>12712</v>
      </c>
      <c r="I120" s="969">
        <v>111865.60000000001</v>
      </c>
      <c r="J120" s="968">
        <v>8.8000000000000007</v>
      </c>
      <c r="L120" s="219"/>
      <c r="M120" s="965"/>
      <c r="N120" s="219"/>
    </row>
    <row r="121" spans="1:14" ht="39">
      <c r="A121" s="965" t="s">
        <v>2192</v>
      </c>
      <c r="B121" s="976" t="s">
        <v>2193</v>
      </c>
      <c r="C121" s="976" t="s">
        <v>2194</v>
      </c>
      <c r="D121" s="976" t="s">
        <v>2566</v>
      </c>
      <c r="E121" s="965" t="s">
        <v>2541</v>
      </c>
      <c r="F121" s="219" t="s">
        <v>245</v>
      </c>
      <c r="G121" s="219">
        <v>1</v>
      </c>
      <c r="H121" s="219">
        <v>4084</v>
      </c>
      <c r="I121" s="969">
        <v>35939.199999999997</v>
      </c>
      <c r="J121" s="968">
        <v>8.8000000000000007</v>
      </c>
      <c r="L121" s="219"/>
      <c r="M121" s="965"/>
      <c r="N121" s="219"/>
    </row>
    <row r="122" spans="1:14" ht="39">
      <c r="A122" s="965" t="s">
        <v>2209</v>
      </c>
      <c r="B122" s="976" t="s">
        <v>2210</v>
      </c>
      <c r="C122" s="976" t="s">
        <v>1272</v>
      </c>
      <c r="D122" s="976" t="s">
        <v>2566</v>
      </c>
      <c r="E122" s="965" t="s">
        <v>2541</v>
      </c>
      <c r="F122" s="219" t="s">
        <v>245</v>
      </c>
      <c r="G122" s="219">
        <v>1</v>
      </c>
      <c r="H122" s="219">
        <v>7443</v>
      </c>
      <c r="I122" s="969">
        <v>65498.400000000001</v>
      </c>
      <c r="J122" s="968">
        <v>8.8000000000000007</v>
      </c>
      <c r="L122" s="219"/>
      <c r="M122" s="965"/>
      <c r="N122" s="219"/>
    </row>
    <row r="123" spans="1:14" ht="39">
      <c r="A123" s="965" t="s">
        <v>2318</v>
      </c>
      <c r="B123" s="976" t="s">
        <v>2319</v>
      </c>
      <c r="C123" s="976" t="s">
        <v>1272</v>
      </c>
      <c r="D123" s="976" t="s">
        <v>2566</v>
      </c>
      <c r="E123" s="965" t="s">
        <v>2541</v>
      </c>
      <c r="F123" s="219" t="s">
        <v>245</v>
      </c>
      <c r="G123" s="219">
        <v>2</v>
      </c>
      <c r="H123" s="219">
        <v>933</v>
      </c>
      <c r="I123" s="968">
        <v>7930.5</v>
      </c>
      <c r="J123" s="970">
        <v>8.5</v>
      </c>
      <c r="K123" s="219"/>
    </row>
    <row r="124" spans="1:14" ht="39">
      <c r="A124" s="965" t="s">
        <v>2318</v>
      </c>
      <c r="B124" s="976" t="s">
        <v>2319</v>
      </c>
      <c r="C124" s="976" t="s">
        <v>1272</v>
      </c>
      <c r="D124" s="976" t="s">
        <v>2566</v>
      </c>
      <c r="E124" s="965" t="s">
        <v>2541</v>
      </c>
      <c r="F124" s="219" t="s">
        <v>245</v>
      </c>
      <c r="G124" s="219">
        <v>1</v>
      </c>
      <c r="H124" s="219">
        <v>0</v>
      </c>
      <c r="I124" s="968">
        <v>0</v>
      </c>
      <c r="J124" s="970">
        <v>8.5</v>
      </c>
    </row>
    <row r="125" spans="1:14" ht="45">
      <c r="A125" s="965" t="s">
        <v>2343</v>
      </c>
      <c r="B125" s="976" t="s">
        <v>2344</v>
      </c>
      <c r="C125" s="976" t="s">
        <v>1272</v>
      </c>
      <c r="D125" s="976" t="s">
        <v>2566</v>
      </c>
      <c r="E125" s="965" t="s">
        <v>2541</v>
      </c>
      <c r="F125" s="219" t="s">
        <v>245</v>
      </c>
      <c r="G125" s="219">
        <v>1</v>
      </c>
      <c r="H125" s="219">
        <v>6500</v>
      </c>
      <c r="I125" s="969">
        <v>57200</v>
      </c>
      <c r="J125" s="968">
        <v>8.8000000000000007</v>
      </c>
      <c r="K125" s="219"/>
      <c r="L125" s="219"/>
      <c r="M125" s="965"/>
      <c r="N125" s="219"/>
    </row>
    <row r="126" spans="1:14" ht="39">
      <c r="A126" s="965" t="s">
        <v>2437</v>
      </c>
      <c r="B126" s="976" t="s">
        <v>2438</v>
      </c>
      <c r="C126" s="976" t="s">
        <v>2439</v>
      </c>
      <c r="D126" s="976" t="s">
        <v>2566</v>
      </c>
      <c r="E126" s="965" t="s">
        <v>2541</v>
      </c>
      <c r="F126" s="219" t="s">
        <v>245</v>
      </c>
      <c r="G126" s="219">
        <v>1</v>
      </c>
      <c r="H126" s="219">
        <v>3173</v>
      </c>
      <c r="I126" s="969">
        <v>27922.400000000001</v>
      </c>
      <c r="J126" s="968">
        <v>8.8000000000000007</v>
      </c>
      <c r="K126" s="219"/>
      <c r="L126" s="219"/>
      <c r="M126" s="965"/>
    </row>
    <row r="127" spans="1:14" ht="45">
      <c r="A127" s="965" t="s">
        <v>2416</v>
      </c>
      <c r="B127" s="219" t="s">
        <v>2417</v>
      </c>
      <c r="C127" s="219" t="s">
        <v>2418</v>
      </c>
      <c r="D127" s="219"/>
      <c r="E127" s="965" t="s">
        <v>2527</v>
      </c>
      <c r="F127" s="219" t="s">
        <v>2528</v>
      </c>
      <c r="G127" s="219">
        <v>1</v>
      </c>
      <c r="H127" s="219">
        <v>12</v>
      </c>
      <c r="I127" s="969">
        <v>14400</v>
      </c>
      <c r="J127" s="968">
        <v>1200</v>
      </c>
      <c r="K127" s="219"/>
      <c r="L127" s="219"/>
      <c r="M127" s="965"/>
      <c r="N127" s="219"/>
    </row>
    <row r="128" spans="1:14" ht="45">
      <c r="A128" s="965" t="s">
        <v>2473</v>
      </c>
      <c r="B128" s="219" t="s">
        <v>2474</v>
      </c>
      <c r="C128" s="219" t="s">
        <v>2475</v>
      </c>
      <c r="D128" s="219"/>
      <c r="E128" s="965" t="s">
        <v>2527</v>
      </c>
      <c r="F128" s="219" t="s">
        <v>2528</v>
      </c>
      <c r="G128" s="219">
        <v>1</v>
      </c>
      <c r="H128" s="219">
        <v>152</v>
      </c>
      <c r="I128" s="969">
        <v>182400</v>
      </c>
      <c r="J128" s="968">
        <v>1200</v>
      </c>
      <c r="K128" s="219"/>
    </row>
    <row r="129" spans="1:14" ht="45">
      <c r="A129" s="965" t="s">
        <v>2405</v>
      </c>
      <c r="B129" s="219" t="s">
        <v>2406</v>
      </c>
      <c r="C129" s="219" t="s">
        <v>2407</v>
      </c>
      <c r="D129" s="219"/>
      <c r="E129" s="965" t="s">
        <v>2527</v>
      </c>
      <c r="F129" s="219" t="s">
        <v>2528</v>
      </c>
      <c r="G129" s="219">
        <v>1</v>
      </c>
      <c r="H129" s="219">
        <v>347.2</v>
      </c>
      <c r="I129" s="969">
        <v>416640</v>
      </c>
      <c r="J129" s="968">
        <v>1200</v>
      </c>
      <c r="K129" s="219"/>
      <c r="L129" s="219"/>
      <c r="M129" s="965"/>
      <c r="N129" s="219"/>
    </row>
    <row r="130" spans="1:14" ht="45">
      <c r="A130" s="965" t="s">
        <v>2253</v>
      </c>
      <c r="B130" s="967" t="s">
        <v>2254</v>
      </c>
      <c r="C130" s="219" t="s">
        <v>2255</v>
      </c>
      <c r="D130" s="219"/>
      <c r="E130" s="965" t="s">
        <v>2527</v>
      </c>
      <c r="F130" s="219" t="s">
        <v>2528</v>
      </c>
      <c r="G130" s="219">
        <v>1</v>
      </c>
      <c r="H130" s="219">
        <v>3.2</v>
      </c>
      <c r="I130" s="969">
        <v>3840</v>
      </c>
      <c r="J130" s="968">
        <v>1200</v>
      </c>
      <c r="K130" s="219"/>
      <c r="L130" s="219"/>
      <c r="M130" s="965"/>
      <c r="N130" s="219"/>
    </row>
    <row r="131" spans="1:14" ht="45">
      <c r="A131" s="965" t="s">
        <v>2422</v>
      </c>
      <c r="B131" s="219" t="s">
        <v>2423</v>
      </c>
      <c r="C131" s="219" t="s">
        <v>2255</v>
      </c>
      <c r="D131" s="219"/>
      <c r="E131" s="965" t="s">
        <v>2527</v>
      </c>
      <c r="F131" s="219" t="s">
        <v>2528</v>
      </c>
      <c r="G131" s="219">
        <v>1</v>
      </c>
      <c r="H131" s="219">
        <v>44</v>
      </c>
      <c r="I131" s="969">
        <v>52800</v>
      </c>
      <c r="J131" s="968">
        <v>1200</v>
      </c>
      <c r="K131" s="219"/>
      <c r="L131" s="219"/>
      <c r="M131" s="965"/>
      <c r="N131" s="219"/>
    </row>
    <row r="132" spans="1:14" ht="45">
      <c r="A132" s="965" t="s">
        <v>2226</v>
      </c>
      <c r="B132" s="219" t="s">
        <v>2227</v>
      </c>
      <c r="C132" s="219" t="s">
        <v>2228</v>
      </c>
      <c r="D132" s="219"/>
      <c r="E132" s="965" t="s">
        <v>2527</v>
      </c>
      <c r="F132" s="219" t="s">
        <v>2528</v>
      </c>
      <c r="G132" s="219">
        <v>1</v>
      </c>
      <c r="H132" s="219">
        <v>0.36</v>
      </c>
      <c r="I132" s="969">
        <v>432</v>
      </c>
      <c r="J132" s="968">
        <v>1200</v>
      </c>
      <c r="K132" s="219"/>
      <c r="L132" s="219"/>
      <c r="M132" s="965"/>
      <c r="N132" s="219"/>
    </row>
    <row r="133" spans="1:14" ht="45">
      <c r="A133" s="965" t="s">
        <v>2493</v>
      </c>
      <c r="B133" s="219" t="s">
        <v>2494</v>
      </c>
      <c r="C133" s="219" t="s">
        <v>1248</v>
      </c>
      <c r="D133" s="219"/>
      <c r="E133" s="965" t="s">
        <v>2527</v>
      </c>
      <c r="F133" s="219" t="s">
        <v>2528</v>
      </c>
      <c r="G133" s="219">
        <v>1</v>
      </c>
      <c r="H133" s="219">
        <v>4</v>
      </c>
      <c r="I133" s="969">
        <v>4800</v>
      </c>
      <c r="J133" s="968">
        <v>1200</v>
      </c>
      <c r="K133" s="219"/>
      <c r="L133" s="964"/>
      <c r="M133" s="963"/>
      <c r="N133" s="963"/>
    </row>
    <row r="134" spans="1:14" ht="45">
      <c r="A134" s="965" t="s">
        <v>2411</v>
      </c>
      <c r="B134" s="219" t="s">
        <v>2412</v>
      </c>
      <c r="C134" s="219" t="s">
        <v>1248</v>
      </c>
      <c r="D134" s="219"/>
      <c r="E134" s="965" t="s">
        <v>2527</v>
      </c>
      <c r="F134" s="219" t="s">
        <v>2528</v>
      </c>
      <c r="G134" s="219">
        <v>1</v>
      </c>
      <c r="H134" s="219">
        <v>4</v>
      </c>
      <c r="I134" s="969">
        <v>4800</v>
      </c>
      <c r="J134" s="968">
        <v>1200</v>
      </c>
      <c r="K134" s="219"/>
    </row>
    <row r="135" spans="1:14" ht="45">
      <c r="A135" s="965" t="s">
        <v>2447</v>
      </c>
      <c r="B135" s="219" t="s">
        <v>2448</v>
      </c>
      <c r="C135" s="219" t="s">
        <v>1248</v>
      </c>
      <c r="D135" s="219"/>
      <c r="E135" s="965" t="s">
        <v>2527</v>
      </c>
      <c r="F135" s="219" t="s">
        <v>2528</v>
      </c>
      <c r="G135" s="219">
        <v>1</v>
      </c>
      <c r="H135" s="219">
        <v>24</v>
      </c>
      <c r="I135" s="969">
        <v>28800</v>
      </c>
      <c r="J135" s="968">
        <v>1200</v>
      </c>
      <c r="K135" s="219"/>
    </row>
    <row r="136" spans="1:14" ht="45">
      <c r="A136" s="965" t="s">
        <v>2378</v>
      </c>
      <c r="B136" s="219" t="s">
        <v>2379</v>
      </c>
      <c r="C136" s="219" t="s">
        <v>2380</v>
      </c>
      <c r="D136" s="219"/>
      <c r="E136" s="965" t="s">
        <v>2527</v>
      </c>
      <c r="F136" s="219" t="s">
        <v>2528</v>
      </c>
      <c r="G136" s="219">
        <v>1</v>
      </c>
      <c r="H136" s="219">
        <v>2.74</v>
      </c>
      <c r="I136" s="969">
        <v>3288</v>
      </c>
      <c r="J136" s="968">
        <v>1200</v>
      </c>
      <c r="K136" s="219"/>
      <c r="L136" s="219"/>
      <c r="M136" s="965"/>
      <c r="N136" s="219"/>
    </row>
    <row r="137" spans="1:14" ht="45">
      <c r="A137" s="965" t="s">
        <v>2384</v>
      </c>
      <c r="B137" s="219" t="s">
        <v>2385</v>
      </c>
      <c r="C137" s="219" t="s">
        <v>2222</v>
      </c>
      <c r="D137" s="219"/>
      <c r="E137" s="965" t="s">
        <v>2527</v>
      </c>
      <c r="F137" s="219" t="s">
        <v>2528</v>
      </c>
      <c r="G137" s="219">
        <v>1</v>
      </c>
      <c r="H137" s="219">
        <v>74</v>
      </c>
      <c r="I137" s="969">
        <v>88800</v>
      </c>
      <c r="J137" s="968">
        <v>1200</v>
      </c>
      <c r="K137" s="219"/>
      <c r="L137" s="219"/>
      <c r="M137" s="965"/>
      <c r="N137" s="219"/>
    </row>
    <row r="138" spans="1:14" ht="45">
      <c r="A138" s="965" t="s">
        <v>2280</v>
      </c>
      <c r="B138" s="219" t="s">
        <v>2281</v>
      </c>
      <c r="C138" s="219" t="s">
        <v>2282</v>
      </c>
      <c r="D138" s="219"/>
      <c r="E138" s="965" t="s">
        <v>2527</v>
      </c>
      <c r="F138" s="219" t="s">
        <v>2528</v>
      </c>
      <c r="G138" s="219">
        <v>3</v>
      </c>
      <c r="H138" s="219">
        <v>4</v>
      </c>
      <c r="I138" s="969">
        <v>6400</v>
      </c>
      <c r="J138" s="968">
        <v>1600</v>
      </c>
      <c r="K138" s="219"/>
      <c r="L138" s="219"/>
      <c r="M138" s="965"/>
      <c r="N138" s="219"/>
    </row>
    <row r="139" spans="1:14" ht="45">
      <c r="A139" s="965" t="s">
        <v>2280</v>
      </c>
      <c r="B139" s="219" t="s">
        <v>2281</v>
      </c>
      <c r="C139" s="219" t="s">
        <v>2282</v>
      </c>
      <c r="D139" s="219"/>
      <c r="E139" s="965" t="s">
        <v>2527</v>
      </c>
      <c r="F139" s="219" t="s">
        <v>2528</v>
      </c>
      <c r="G139" s="219">
        <v>1</v>
      </c>
      <c r="H139" s="219">
        <v>2</v>
      </c>
      <c r="I139" s="969">
        <v>2400</v>
      </c>
      <c r="J139" s="968">
        <v>1200</v>
      </c>
      <c r="K139" s="219"/>
      <c r="L139" s="219"/>
      <c r="M139" s="965"/>
      <c r="N139" s="219"/>
    </row>
    <row r="140" spans="1:14" ht="45">
      <c r="A140" s="965" t="s">
        <v>2483</v>
      </c>
      <c r="B140" s="219" t="s">
        <v>2484</v>
      </c>
      <c r="C140" s="219" t="s">
        <v>2249</v>
      </c>
      <c r="D140" s="219"/>
      <c r="E140" s="965" t="s">
        <v>2527</v>
      </c>
      <c r="F140" s="219" t="s">
        <v>2528</v>
      </c>
      <c r="G140" s="219">
        <v>1</v>
      </c>
      <c r="H140" s="219">
        <v>24.5</v>
      </c>
      <c r="I140" s="969">
        <v>29400</v>
      </c>
      <c r="J140" s="968">
        <v>1200</v>
      </c>
      <c r="K140" s="219"/>
    </row>
    <row r="141" spans="1:14" ht="45">
      <c r="A141" s="965" t="s">
        <v>2247</v>
      </c>
      <c r="B141" s="219" t="s">
        <v>2248</v>
      </c>
      <c r="C141" s="219" t="s">
        <v>2249</v>
      </c>
      <c r="D141" s="219"/>
      <c r="E141" s="965" t="s">
        <v>2527</v>
      </c>
      <c r="F141" s="219" t="s">
        <v>2528</v>
      </c>
      <c r="G141" s="219">
        <v>2</v>
      </c>
      <c r="H141" s="219">
        <v>6</v>
      </c>
      <c r="I141" s="969">
        <v>7200</v>
      </c>
      <c r="J141" s="968">
        <v>1200</v>
      </c>
      <c r="K141" s="219"/>
      <c r="L141" s="219"/>
      <c r="M141" s="965"/>
      <c r="N141" s="219"/>
    </row>
    <row r="142" spans="1:14" ht="45">
      <c r="A142" s="965" t="s">
        <v>2302</v>
      </c>
      <c r="B142" s="219" t="s">
        <v>2303</v>
      </c>
      <c r="C142" s="219" t="s">
        <v>2293</v>
      </c>
      <c r="D142" s="219"/>
      <c r="E142" s="965" t="s">
        <v>2527</v>
      </c>
      <c r="F142" s="219" t="s">
        <v>2528</v>
      </c>
      <c r="G142" s="219">
        <v>2</v>
      </c>
      <c r="H142" s="219">
        <v>12</v>
      </c>
      <c r="I142" s="969">
        <v>14400</v>
      </c>
      <c r="J142" s="968">
        <v>1200</v>
      </c>
      <c r="K142" s="219"/>
      <c r="L142" s="219"/>
      <c r="M142" s="965"/>
      <c r="N142" s="219"/>
    </row>
    <row r="143" spans="1:14" ht="45">
      <c r="A143" s="965" t="s">
        <v>2502</v>
      </c>
      <c r="B143" s="219" t="s">
        <v>2503</v>
      </c>
      <c r="C143" s="219" t="s">
        <v>2504</v>
      </c>
      <c r="D143" s="219"/>
      <c r="E143" s="965" t="s">
        <v>2527</v>
      </c>
      <c r="F143" s="219" t="s">
        <v>2528</v>
      </c>
      <c r="G143" s="219">
        <v>1</v>
      </c>
      <c r="H143" s="219">
        <v>19.54</v>
      </c>
      <c r="I143" s="969">
        <v>23448</v>
      </c>
      <c r="J143" s="968">
        <v>1200</v>
      </c>
      <c r="K143" s="219"/>
      <c r="L143" s="219"/>
      <c r="M143" s="965"/>
      <c r="N143" s="219"/>
    </row>
    <row r="144" spans="1:14" ht="45">
      <c r="A144" s="965" t="s">
        <v>2400</v>
      </c>
      <c r="B144" s="219" t="s">
        <v>2401</v>
      </c>
      <c r="C144" s="219" t="s">
        <v>2396</v>
      </c>
      <c r="D144" s="219"/>
      <c r="E144" s="965" t="s">
        <v>2527</v>
      </c>
      <c r="F144" s="219" t="s">
        <v>2528</v>
      </c>
      <c r="G144" s="219">
        <v>1</v>
      </c>
      <c r="H144" s="219">
        <v>2</v>
      </c>
      <c r="I144" s="969">
        <v>2400</v>
      </c>
      <c r="J144" s="968">
        <v>1200</v>
      </c>
      <c r="K144" s="219"/>
      <c r="L144" s="219"/>
      <c r="M144" s="965"/>
      <c r="N144" s="219"/>
    </row>
    <row r="145" spans="1:14" ht="45">
      <c r="A145" s="965" t="s">
        <v>2192</v>
      </c>
      <c r="B145" s="219" t="s">
        <v>2193</v>
      </c>
      <c r="C145" s="219" t="s">
        <v>2194</v>
      </c>
      <c r="D145" s="219"/>
      <c r="E145" s="965" t="s">
        <v>2527</v>
      </c>
      <c r="F145" s="219" t="s">
        <v>2528</v>
      </c>
      <c r="G145" s="219">
        <v>1</v>
      </c>
      <c r="H145" s="219">
        <v>53.6</v>
      </c>
      <c r="I145" s="969">
        <v>64320</v>
      </c>
      <c r="J145" s="968">
        <v>1200</v>
      </c>
      <c r="K145" s="219"/>
      <c r="L145" s="219"/>
      <c r="M145" s="965"/>
      <c r="N145" s="219"/>
    </row>
    <row r="146" spans="1:14" ht="45">
      <c r="A146" s="965" t="s">
        <v>2297</v>
      </c>
      <c r="B146" s="219" t="s">
        <v>2298</v>
      </c>
      <c r="C146" s="219" t="s">
        <v>1254</v>
      </c>
      <c r="D146" s="219"/>
      <c r="E146" s="965" t="s">
        <v>2527</v>
      </c>
      <c r="F146" s="219" t="s">
        <v>2528</v>
      </c>
      <c r="G146" s="219">
        <v>3</v>
      </c>
      <c r="H146" s="219">
        <v>11.2</v>
      </c>
      <c r="I146" s="969">
        <v>17920</v>
      </c>
      <c r="J146" s="968">
        <v>1600</v>
      </c>
      <c r="K146" s="219"/>
      <c r="L146" s="219"/>
      <c r="M146" s="965"/>
      <c r="N146" s="219"/>
    </row>
    <row r="147" spans="1:14" ht="45">
      <c r="A147" s="965" t="s">
        <v>2297</v>
      </c>
      <c r="B147" s="219" t="s">
        <v>2298</v>
      </c>
      <c r="C147" s="219" t="s">
        <v>1254</v>
      </c>
      <c r="D147" s="219"/>
      <c r="E147" s="965" t="s">
        <v>2527</v>
      </c>
      <c r="F147" s="219" t="s">
        <v>2528</v>
      </c>
      <c r="G147" s="219">
        <v>1</v>
      </c>
      <c r="H147" s="219">
        <v>5.6</v>
      </c>
      <c r="I147" s="969">
        <v>6720</v>
      </c>
      <c r="J147" s="968">
        <v>1200</v>
      </c>
      <c r="K147" s="219"/>
      <c r="L147" s="219"/>
      <c r="M147" s="965"/>
      <c r="N147" s="219"/>
    </row>
    <row r="148" spans="1:14" ht="45">
      <c r="A148" s="965" t="s">
        <v>2442</v>
      </c>
      <c r="B148" s="219" t="s">
        <v>2443</v>
      </c>
      <c r="C148" s="219" t="s">
        <v>1254</v>
      </c>
      <c r="D148" s="219"/>
      <c r="E148" s="965" t="s">
        <v>2527</v>
      </c>
      <c r="F148" s="219" t="s">
        <v>2528</v>
      </c>
      <c r="G148" s="219">
        <v>2</v>
      </c>
      <c r="H148" s="219">
        <v>78</v>
      </c>
      <c r="I148" s="969">
        <v>93600</v>
      </c>
      <c r="J148" s="968">
        <v>1200</v>
      </c>
      <c r="K148" s="219"/>
    </row>
    <row r="149" spans="1:14" ht="45">
      <c r="A149" s="965" t="s">
        <v>2286</v>
      </c>
      <c r="B149" s="219" t="s">
        <v>2287</v>
      </c>
      <c r="C149" s="219" t="s">
        <v>2288</v>
      </c>
      <c r="D149" s="219"/>
      <c r="E149" s="965" t="s">
        <v>2527</v>
      </c>
      <c r="F149" s="219" t="s">
        <v>2528</v>
      </c>
      <c r="G149" s="219">
        <v>1</v>
      </c>
      <c r="H149" s="219">
        <v>2</v>
      </c>
      <c r="I149" s="969">
        <v>2400</v>
      </c>
      <c r="J149" s="968">
        <v>1200</v>
      </c>
      <c r="K149" s="219"/>
      <c r="L149" s="219"/>
      <c r="M149" s="965"/>
      <c r="N149" s="219"/>
    </row>
    <row r="150" spans="1:14" ht="45">
      <c r="A150" s="965" t="s">
        <v>2359</v>
      </c>
      <c r="B150" s="219" t="s">
        <v>2360</v>
      </c>
      <c r="C150" s="219" t="s">
        <v>2288</v>
      </c>
      <c r="D150" s="219"/>
      <c r="E150" s="965" t="s">
        <v>2527</v>
      </c>
      <c r="F150" s="219" t="s">
        <v>2528</v>
      </c>
      <c r="G150" s="219">
        <v>1</v>
      </c>
      <c r="H150" s="219">
        <v>2</v>
      </c>
      <c r="I150" s="969">
        <v>2400</v>
      </c>
      <c r="J150" s="968">
        <v>1200</v>
      </c>
      <c r="K150" s="219"/>
      <c r="L150" s="219"/>
      <c r="M150" s="965"/>
      <c r="N150" s="219"/>
    </row>
    <row r="151" spans="1:14" ht="45">
      <c r="A151" s="965" t="s">
        <v>2462</v>
      </c>
      <c r="B151" s="219" t="s">
        <v>2463</v>
      </c>
      <c r="C151" s="219" t="s">
        <v>2464</v>
      </c>
      <c r="D151" s="219"/>
      <c r="E151" s="965" t="s">
        <v>2527</v>
      </c>
      <c r="F151" s="219" t="s">
        <v>2528</v>
      </c>
      <c r="G151" s="219">
        <v>1</v>
      </c>
      <c r="H151" s="219">
        <v>3.2</v>
      </c>
      <c r="I151" s="969">
        <v>3840</v>
      </c>
      <c r="J151" s="968">
        <v>1200</v>
      </c>
      <c r="K151" s="219"/>
    </row>
    <row r="152" spans="1:14" ht="45">
      <c r="A152" s="965" t="s">
        <v>2478</v>
      </c>
      <c r="B152" s="219" t="s">
        <v>2479</v>
      </c>
      <c r="C152" s="219" t="s">
        <v>1272</v>
      </c>
      <c r="D152" s="219"/>
      <c r="E152" s="965" t="s">
        <v>2527</v>
      </c>
      <c r="F152" s="219" t="s">
        <v>2528</v>
      </c>
      <c r="G152" s="219">
        <v>1</v>
      </c>
      <c r="H152" s="219">
        <v>6</v>
      </c>
      <c r="I152" s="969">
        <v>7200</v>
      </c>
      <c r="J152" s="968">
        <v>1200</v>
      </c>
      <c r="K152" s="219"/>
    </row>
    <row r="153" spans="1:14" ht="45">
      <c r="A153" s="965" t="s">
        <v>2209</v>
      </c>
      <c r="B153" s="219" t="s">
        <v>2210</v>
      </c>
      <c r="C153" s="219" t="s">
        <v>1272</v>
      </c>
      <c r="D153" s="219"/>
      <c r="E153" s="965" t="s">
        <v>2527</v>
      </c>
      <c r="F153" s="219" t="s">
        <v>2528</v>
      </c>
      <c r="G153" s="219">
        <v>1</v>
      </c>
      <c r="H153" s="219">
        <v>40</v>
      </c>
      <c r="I153" s="969">
        <v>48000</v>
      </c>
      <c r="J153" s="968">
        <v>1200</v>
      </c>
      <c r="K153" s="219"/>
      <c r="L153" s="219"/>
      <c r="M153" s="965"/>
      <c r="N153" s="219"/>
    </row>
    <row r="154" spans="1:14" ht="45">
      <c r="A154" s="965" t="s">
        <v>2507</v>
      </c>
      <c r="B154" s="219" t="s">
        <v>2508</v>
      </c>
      <c r="C154" s="219" t="s">
        <v>1272</v>
      </c>
      <c r="D154" s="219"/>
      <c r="E154" s="965" t="s">
        <v>2527</v>
      </c>
      <c r="F154" s="219" t="s">
        <v>2528</v>
      </c>
      <c r="G154" s="219">
        <v>1</v>
      </c>
      <c r="H154" s="219">
        <v>9</v>
      </c>
      <c r="I154" s="969">
        <v>10800</v>
      </c>
      <c r="J154" s="968">
        <v>1200</v>
      </c>
      <c r="K154" s="219"/>
      <c r="L154" s="219"/>
      <c r="M154" s="965"/>
      <c r="N154" s="219"/>
    </row>
    <row r="155" spans="1:14" ht="45">
      <c r="A155" s="965" t="s">
        <v>2242</v>
      </c>
      <c r="B155" s="219" t="s">
        <v>2243</v>
      </c>
      <c r="C155" s="219" t="s">
        <v>1272</v>
      </c>
      <c r="D155" s="219"/>
      <c r="E155" s="965" t="s">
        <v>2527</v>
      </c>
      <c r="F155" s="219" t="s">
        <v>2528</v>
      </c>
      <c r="G155" s="219">
        <v>1</v>
      </c>
      <c r="H155" s="219">
        <v>2</v>
      </c>
      <c r="I155" s="969">
        <v>2400</v>
      </c>
      <c r="J155" s="968">
        <v>1200</v>
      </c>
      <c r="K155" s="219"/>
    </row>
    <row r="156" spans="1:14" ht="45">
      <c r="A156" s="965" t="s">
        <v>2318</v>
      </c>
      <c r="B156" s="219" t="s">
        <v>2319</v>
      </c>
      <c r="C156" s="219" t="s">
        <v>1272</v>
      </c>
      <c r="D156" s="219"/>
      <c r="E156" s="965" t="s">
        <v>2527</v>
      </c>
      <c r="F156" s="219" t="s">
        <v>2528</v>
      </c>
      <c r="G156" s="219">
        <v>2</v>
      </c>
      <c r="H156" s="219">
        <v>15</v>
      </c>
      <c r="I156" s="968">
        <v>18000</v>
      </c>
      <c r="J156" s="970">
        <v>1200</v>
      </c>
      <c r="K156" s="219"/>
      <c r="L156" s="219"/>
      <c r="M156" s="965"/>
      <c r="N156" s="219"/>
    </row>
    <row r="157" spans="1:14" ht="45">
      <c r="A157" s="965" t="s">
        <v>2323</v>
      </c>
      <c r="B157" s="219" t="s">
        <v>2324</v>
      </c>
      <c r="C157" s="219" t="s">
        <v>1272</v>
      </c>
      <c r="D157" s="219"/>
      <c r="E157" s="965" t="s">
        <v>2527</v>
      </c>
      <c r="F157" s="219" t="s">
        <v>2528</v>
      </c>
      <c r="G157" s="219">
        <v>1</v>
      </c>
      <c r="H157" s="219">
        <v>1</v>
      </c>
      <c r="I157" s="969">
        <v>1200</v>
      </c>
      <c r="J157" s="968">
        <v>1200</v>
      </c>
      <c r="K157" s="219"/>
      <c r="L157" s="219"/>
      <c r="M157" s="965"/>
      <c r="N157" s="219"/>
    </row>
    <row r="158" spans="1:14" ht="45">
      <c r="A158" s="965" t="s">
        <v>2343</v>
      </c>
      <c r="B158" s="219" t="s">
        <v>2344</v>
      </c>
      <c r="C158" s="219" t="s">
        <v>1272</v>
      </c>
      <c r="D158" s="219"/>
      <c r="E158" s="965" t="s">
        <v>2527</v>
      </c>
      <c r="F158" s="219" t="s">
        <v>2528</v>
      </c>
      <c r="G158" s="219">
        <v>1</v>
      </c>
      <c r="H158" s="219">
        <v>1.68</v>
      </c>
      <c r="I158" s="969">
        <v>2016</v>
      </c>
      <c r="J158" s="968">
        <v>1200</v>
      </c>
      <c r="K158" s="219"/>
      <c r="L158" s="219"/>
      <c r="M158" s="965"/>
      <c r="N158" s="219"/>
    </row>
    <row r="159" spans="1:14" ht="45">
      <c r="A159" s="965" t="s">
        <v>2232</v>
      </c>
      <c r="B159" s="219" t="s">
        <v>2233</v>
      </c>
      <c r="C159" s="219" t="s">
        <v>1272</v>
      </c>
      <c r="D159" s="219"/>
      <c r="E159" s="965" t="s">
        <v>2527</v>
      </c>
      <c r="F159" s="219" t="s">
        <v>2528</v>
      </c>
      <c r="G159" s="219">
        <v>1</v>
      </c>
      <c r="H159" s="219">
        <v>10</v>
      </c>
      <c r="I159" s="969">
        <v>12000</v>
      </c>
      <c r="J159" s="968">
        <v>1200</v>
      </c>
      <c r="K159" s="219"/>
      <c r="L159" s="219"/>
      <c r="M159" s="965"/>
      <c r="N159" s="219"/>
    </row>
    <row r="160" spans="1:14" ht="45">
      <c r="A160" s="965" t="s">
        <v>2368</v>
      </c>
      <c r="B160" s="219" t="s">
        <v>2369</v>
      </c>
      <c r="C160" s="219" t="s">
        <v>1272</v>
      </c>
      <c r="D160" s="219"/>
      <c r="E160" s="965" t="s">
        <v>2527</v>
      </c>
      <c r="F160" s="219" t="s">
        <v>2528</v>
      </c>
      <c r="G160" s="219">
        <v>1</v>
      </c>
      <c r="H160" s="219">
        <v>4</v>
      </c>
      <c r="I160" s="969">
        <v>4800</v>
      </c>
      <c r="J160" s="968">
        <v>1200</v>
      </c>
      <c r="K160" s="219"/>
      <c r="L160" s="219"/>
      <c r="M160" s="965"/>
      <c r="N160" s="219"/>
    </row>
    <row r="161" spans="1:14" ht="45">
      <c r="A161" s="965" t="s">
        <v>2373</v>
      </c>
      <c r="B161" s="219" t="s">
        <v>2374</v>
      </c>
      <c r="C161" s="219" t="s">
        <v>1272</v>
      </c>
      <c r="D161" s="219"/>
      <c r="E161" s="965" t="s">
        <v>2527</v>
      </c>
      <c r="F161" s="219" t="s">
        <v>2528</v>
      </c>
      <c r="G161" s="219">
        <v>1</v>
      </c>
      <c r="H161" s="219">
        <v>3.42</v>
      </c>
      <c r="I161" s="969">
        <v>4104</v>
      </c>
      <c r="J161" s="968">
        <v>1200</v>
      </c>
      <c r="K161" s="219"/>
      <c r="L161" s="219"/>
      <c r="M161" s="965"/>
      <c r="N161" s="219"/>
    </row>
    <row r="162" spans="1:14" ht="45">
      <c r="A162" s="965" t="s">
        <v>2468</v>
      </c>
      <c r="B162" s="219" t="s">
        <v>2469</v>
      </c>
      <c r="C162" s="219" t="s">
        <v>1272</v>
      </c>
      <c r="D162" s="219"/>
      <c r="E162" s="965" t="s">
        <v>2527</v>
      </c>
      <c r="F162" s="219" t="s">
        <v>2528</v>
      </c>
      <c r="G162" s="219">
        <v>1</v>
      </c>
      <c r="H162" s="219">
        <v>4</v>
      </c>
      <c r="I162" s="969">
        <v>4800</v>
      </c>
      <c r="J162" s="968">
        <v>1200</v>
      </c>
      <c r="K162" s="219"/>
    </row>
    <row r="163" spans="1:14" ht="45">
      <c r="A163" s="965" t="s">
        <v>2389</v>
      </c>
      <c r="B163" s="219" t="s">
        <v>2390</v>
      </c>
      <c r="C163" s="219" t="s">
        <v>2205</v>
      </c>
      <c r="D163" s="219"/>
      <c r="E163" s="965" t="s">
        <v>2527</v>
      </c>
      <c r="F163" s="219" t="s">
        <v>2528</v>
      </c>
      <c r="G163" s="219">
        <v>1</v>
      </c>
      <c r="H163" s="219">
        <v>4</v>
      </c>
      <c r="I163" s="969">
        <v>4800</v>
      </c>
      <c r="J163" s="968">
        <v>1200</v>
      </c>
      <c r="K163" s="219"/>
      <c r="L163" s="219"/>
      <c r="M163" s="965"/>
      <c r="N163" s="219"/>
    </row>
    <row r="164" spans="1:14" ht="45">
      <c r="A164" s="965" t="s">
        <v>2364</v>
      </c>
      <c r="B164" s="219" t="s">
        <v>2360</v>
      </c>
      <c r="C164" s="219" t="s">
        <v>2216</v>
      </c>
      <c r="D164" s="219"/>
      <c r="E164" s="965" t="s">
        <v>2527</v>
      </c>
      <c r="F164" s="219" t="s">
        <v>2528</v>
      </c>
      <c r="G164" s="219">
        <v>1</v>
      </c>
      <c r="H164" s="219">
        <v>3.2</v>
      </c>
      <c r="I164" s="969">
        <v>3840</v>
      </c>
      <c r="J164" s="968">
        <v>1200</v>
      </c>
      <c r="K164" s="219"/>
    </row>
    <row r="165" spans="1:14" ht="45">
      <c r="A165" s="965" t="s">
        <v>2214</v>
      </c>
      <c r="B165" s="219" t="s">
        <v>2215</v>
      </c>
      <c r="C165" s="219" t="s">
        <v>2216</v>
      </c>
      <c r="D165" s="219"/>
      <c r="E165" s="965" t="s">
        <v>2527</v>
      </c>
      <c r="F165" s="219" t="s">
        <v>2528</v>
      </c>
      <c r="G165" s="219">
        <v>1</v>
      </c>
      <c r="H165" s="219">
        <v>62</v>
      </c>
      <c r="I165" s="969">
        <v>74400</v>
      </c>
      <c r="J165" s="968">
        <v>1200</v>
      </c>
      <c r="K165" s="219"/>
      <c r="L165" s="219"/>
      <c r="M165" s="965"/>
      <c r="N165" s="219"/>
    </row>
    <row r="166" spans="1:14" ht="45">
      <c r="A166" s="965" t="s">
        <v>2427</v>
      </c>
      <c r="B166" s="219" t="s">
        <v>2428</v>
      </c>
      <c r="C166" s="219" t="s">
        <v>2216</v>
      </c>
      <c r="D166" s="219"/>
      <c r="E166" s="965" t="s">
        <v>2527</v>
      </c>
      <c r="F166" s="219" t="s">
        <v>2528</v>
      </c>
      <c r="G166" s="219">
        <v>1</v>
      </c>
      <c r="H166" s="219">
        <v>6.9</v>
      </c>
      <c r="I166" s="969">
        <v>8280</v>
      </c>
      <c r="J166" s="968">
        <v>1200</v>
      </c>
      <c r="K166" s="219"/>
      <c r="L166" s="219"/>
      <c r="M166" s="965"/>
      <c r="N166" s="219"/>
    </row>
    <row r="167" spans="1:14" ht="45">
      <c r="A167" s="965" t="s">
        <v>2313</v>
      </c>
      <c r="B167" s="219" t="s">
        <v>2314</v>
      </c>
      <c r="C167" s="219" t="s">
        <v>1290</v>
      </c>
      <c r="D167" s="219"/>
      <c r="E167" s="965" t="s">
        <v>2527</v>
      </c>
      <c r="F167" s="219" t="s">
        <v>2528</v>
      </c>
      <c r="G167" s="219">
        <v>1</v>
      </c>
      <c r="H167" s="219">
        <v>33</v>
      </c>
      <c r="I167" s="969">
        <v>39600</v>
      </c>
      <c r="J167" s="968">
        <v>1200</v>
      </c>
      <c r="K167" s="219"/>
      <c r="L167" s="219"/>
      <c r="M167" s="965"/>
      <c r="N167" s="219"/>
    </row>
    <row r="168" spans="1:14" ht="45">
      <c r="A168" s="965" t="s">
        <v>2354</v>
      </c>
      <c r="B168" s="219" t="s">
        <v>2355</v>
      </c>
      <c r="C168" s="219" t="s">
        <v>1290</v>
      </c>
      <c r="D168" s="219"/>
      <c r="E168" s="965" t="s">
        <v>2527</v>
      </c>
      <c r="F168" s="219" t="s">
        <v>2528</v>
      </c>
      <c r="G168" s="219">
        <v>1</v>
      </c>
      <c r="H168" s="219">
        <v>2</v>
      </c>
      <c r="I168" s="969">
        <v>2400</v>
      </c>
      <c r="J168" s="968">
        <v>1200</v>
      </c>
      <c r="K168" s="219"/>
      <c r="L168" s="219"/>
      <c r="M168" s="965"/>
      <c r="N168" s="219"/>
    </row>
    <row r="169" spans="1:14" ht="45">
      <c r="A169" s="965" t="s">
        <v>2512</v>
      </c>
      <c r="B169" s="219" t="s">
        <v>2513</v>
      </c>
      <c r="C169" s="219" t="s">
        <v>2514</v>
      </c>
      <c r="D169" s="219"/>
      <c r="E169" s="965" t="s">
        <v>2527</v>
      </c>
      <c r="F169" s="219" t="s">
        <v>2528</v>
      </c>
      <c r="G169" s="219">
        <v>1</v>
      </c>
      <c r="H169" s="219">
        <v>2</v>
      </c>
      <c r="I169" s="969">
        <v>2400</v>
      </c>
      <c r="J169" s="968">
        <v>1200</v>
      </c>
      <c r="K169" s="219"/>
      <c r="L169" s="219"/>
      <c r="M169" s="965"/>
      <c r="N169" s="219"/>
    </row>
    <row r="170" spans="1:14" ht="45">
      <c r="A170" s="965" t="s">
        <v>2437</v>
      </c>
      <c r="B170" s="219" t="s">
        <v>2438</v>
      </c>
      <c r="C170" s="219" t="s">
        <v>2439</v>
      </c>
      <c r="D170" s="219"/>
      <c r="E170" s="965" t="s">
        <v>2527</v>
      </c>
      <c r="F170" s="219" t="s">
        <v>2528</v>
      </c>
      <c r="G170" s="219">
        <v>1</v>
      </c>
      <c r="H170" s="219">
        <v>167.14</v>
      </c>
      <c r="I170" s="969">
        <v>200568</v>
      </c>
      <c r="J170" s="968">
        <v>1200</v>
      </c>
      <c r="K170" s="219"/>
      <c r="L170" s="219"/>
      <c r="M170" s="965"/>
    </row>
    <row r="171" spans="1:14" ht="39">
      <c r="A171" s="965" t="s">
        <v>2384</v>
      </c>
      <c r="B171" s="219" t="s">
        <v>2385</v>
      </c>
      <c r="C171" s="219" t="s">
        <v>2222</v>
      </c>
      <c r="D171" s="219"/>
      <c r="E171" s="965" t="s">
        <v>2551</v>
      </c>
      <c r="F171" s="219" t="s">
        <v>184</v>
      </c>
      <c r="G171" s="219">
        <v>1</v>
      </c>
      <c r="H171" s="219">
        <v>99522</v>
      </c>
      <c r="I171" s="969">
        <v>1035028.8</v>
      </c>
      <c r="J171" s="968">
        <v>10.4</v>
      </c>
      <c r="L171" s="219"/>
      <c r="M171" s="965"/>
      <c r="N171" s="219"/>
    </row>
    <row r="172" spans="1:14" ht="39">
      <c r="A172" s="965" t="s">
        <v>2437</v>
      </c>
      <c r="B172" s="219" t="s">
        <v>2438</v>
      </c>
      <c r="C172" s="219" t="s">
        <v>2439</v>
      </c>
      <c r="D172" s="219"/>
      <c r="E172" s="965" t="s">
        <v>2551</v>
      </c>
      <c r="F172" s="219" t="s">
        <v>184</v>
      </c>
      <c r="G172" s="219">
        <v>1</v>
      </c>
      <c r="H172" s="219">
        <v>89990</v>
      </c>
      <c r="I172" s="969">
        <v>935896</v>
      </c>
      <c r="J172" s="968">
        <v>10.4</v>
      </c>
      <c r="K172" s="219"/>
      <c r="L172" s="219"/>
      <c r="M172" s="965"/>
    </row>
    <row r="173" spans="1:14" ht="39">
      <c r="A173" s="965" t="s">
        <v>2442</v>
      </c>
      <c r="B173" s="219" t="s">
        <v>2443</v>
      </c>
      <c r="C173" s="219" t="s">
        <v>1254</v>
      </c>
      <c r="D173" s="219"/>
      <c r="E173" s="965" t="s">
        <v>2562</v>
      </c>
      <c r="F173" s="219" t="s">
        <v>133</v>
      </c>
      <c r="G173" s="219">
        <v>1</v>
      </c>
      <c r="H173" s="219">
        <v>0</v>
      </c>
      <c r="I173" s="969">
        <v>0</v>
      </c>
      <c r="J173" s="968">
        <v>10.6</v>
      </c>
      <c r="K173" s="219"/>
    </row>
    <row r="174" spans="1:14" ht="45">
      <c r="A174" s="965" t="s">
        <v>2405</v>
      </c>
      <c r="B174" s="219" t="s">
        <v>2406</v>
      </c>
      <c r="C174" s="219" t="s">
        <v>2407</v>
      </c>
      <c r="D174" s="219"/>
      <c r="E174" s="965" t="s">
        <v>2535</v>
      </c>
      <c r="F174" s="219" t="s">
        <v>217</v>
      </c>
      <c r="G174" s="219">
        <v>1</v>
      </c>
      <c r="H174" s="219">
        <v>9977</v>
      </c>
      <c r="I174" s="969">
        <v>85802.2</v>
      </c>
      <c r="J174" s="968">
        <v>8.6</v>
      </c>
      <c r="K174" s="219"/>
      <c r="L174" s="219"/>
      <c r="M174" s="965"/>
      <c r="N174" s="219"/>
    </row>
    <row r="175" spans="1:14" ht="39">
      <c r="A175" s="965" t="s">
        <v>2422</v>
      </c>
      <c r="B175" s="219" t="s">
        <v>2423</v>
      </c>
      <c r="C175" s="219" t="s">
        <v>2255</v>
      </c>
      <c r="D175" s="219"/>
      <c r="E175" s="965" t="s">
        <v>2535</v>
      </c>
      <c r="F175" s="219" t="s">
        <v>217</v>
      </c>
      <c r="G175" s="219">
        <v>1</v>
      </c>
      <c r="H175" s="219">
        <v>24000</v>
      </c>
      <c r="I175" s="969">
        <v>206400</v>
      </c>
      <c r="J175" s="968">
        <v>8.6</v>
      </c>
      <c r="K175" s="219"/>
      <c r="L175" s="219"/>
      <c r="M175" s="965"/>
      <c r="N175" s="219"/>
    </row>
    <row r="176" spans="1:14" ht="39">
      <c r="A176" s="965" t="s">
        <v>2378</v>
      </c>
      <c r="B176" s="219" t="s">
        <v>2379</v>
      </c>
      <c r="C176" s="219" t="s">
        <v>2380</v>
      </c>
      <c r="D176" s="219"/>
      <c r="E176" s="965" t="s">
        <v>2535</v>
      </c>
      <c r="F176" s="219" t="s">
        <v>217</v>
      </c>
      <c r="G176" s="219">
        <v>1</v>
      </c>
      <c r="H176" s="219">
        <v>9221</v>
      </c>
      <c r="I176" s="969">
        <v>79300.600000000006</v>
      </c>
      <c r="J176" s="968">
        <v>8.6</v>
      </c>
      <c r="K176" s="219"/>
      <c r="L176" s="219"/>
      <c r="M176" s="965"/>
      <c r="N176" s="219"/>
    </row>
    <row r="177" spans="1:14" ht="39">
      <c r="A177" s="965" t="s">
        <v>2378</v>
      </c>
      <c r="B177" s="219" t="s">
        <v>2379</v>
      </c>
      <c r="C177" s="219" t="s">
        <v>2380</v>
      </c>
      <c r="D177" s="219"/>
      <c r="E177" s="965" t="s">
        <v>2535</v>
      </c>
      <c r="F177" s="219" t="s">
        <v>217</v>
      </c>
      <c r="G177" s="219">
        <v>2</v>
      </c>
      <c r="H177" s="219">
        <v>2337</v>
      </c>
      <c r="I177" s="969">
        <v>20098.2</v>
      </c>
      <c r="J177" s="968">
        <v>8.6</v>
      </c>
      <c r="K177" s="219"/>
      <c r="L177" s="219"/>
      <c r="M177" s="965"/>
      <c r="N177" s="219"/>
    </row>
    <row r="178" spans="1:14" ht="39">
      <c r="A178" s="965" t="s">
        <v>2220</v>
      </c>
      <c r="B178" s="219" t="s">
        <v>2221</v>
      </c>
      <c r="C178" s="219" t="s">
        <v>2222</v>
      </c>
      <c r="D178" s="219"/>
      <c r="E178" s="965" t="s">
        <v>2535</v>
      </c>
      <c r="F178" s="219" t="s">
        <v>217</v>
      </c>
      <c r="G178" s="219">
        <v>1</v>
      </c>
      <c r="H178" s="219">
        <v>3000</v>
      </c>
      <c r="I178" s="969">
        <v>25200</v>
      </c>
      <c r="J178" s="968">
        <v>8.4</v>
      </c>
      <c r="K178" s="219"/>
      <c r="L178" s="219"/>
      <c r="M178" s="965"/>
      <c r="N178" s="219"/>
    </row>
    <row r="179" spans="1:14" ht="39">
      <c r="A179" s="965" t="s">
        <v>2384</v>
      </c>
      <c r="B179" s="219" t="s">
        <v>2385</v>
      </c>
      <c r="C179" s="219" t="s">
        <v>2222</v>
      </c>
      <c r="D179" s="219"/>
      <c r="E179" s="965" t="s">
        <v>2535</v>
      </c>
      <c r="F179" s="219" t="s">
        <v>217</v>
      </c>
      <c r="G179" s="219">
        <v>1</v>
      </c>
      <c r="H179" s="219">
        <v>25025</v>
      </c>
      <c r="I179" s="969">
        <v>215215</v>
      </c>
      <c r="J179" s="968">
        <v>8.6</v>
      </c>
      <c r="K179" s="219"/>
      <c r="L179" s="219"/>
      <c r="M179" s="965"/>
      <c r="N179" s="219"/>
    </row>
    <row r="180" spans="1:14" ht="39">
      <c r="A180" s="965" t="s">
        <v>2483</v>
      </c>
      <c r="B180" s="219" t="s">
        <v>2484</v>
      </c>
      <c r="C180" s="219" t="s">
        <v>2249</v>
      </c>
      <c r="D180" s="219"/>
      <c r="E180" s="965" t="s">
        <v>2535</v>
      </c>
      <c r="F180" s="219" t="s">
        <v>217</v>
      </c>
      <c r="G180" s="219">
        <v>1</v>
      </c>
      <c r="H180" s="219">
        <v>7500</v>
      </c>
      <c r="I180" s="969">
        <v>64500</v>
      </c>
      <c r="J180" s="968">
        <v>8.6</v>
      </c>
      <c r="K180" s="219"/>
    </row>
    <row r="181" spans="1:14" ht="39">
      <c r="A181" s="965" t="s">
        <v>2394</v>
      </c>
      <c r="B181" s="219" t="s">
        <v>2395</v>
      </c>
      <c r="C181" s="219" t="s">
        <v>2396</v>
      </c>
      <c r="D181" s="219"/>
      <c r="E181" s="965" t="s">
        <v>2535</v>
      </c>
      <c r="F181" s="219" t="s">
        <v>217</v>
      </c>
      <c r="G181" s="219">
        <v>1</v>
      </c>
      <c r="H181" s="219">
        <v>14032</v>
      </c>
      <c r="I181" s="969">
        <v>117868.8</v>
      </c>
      <c r="J181" s="968">
        <v>8.4</v>
      </c>
      <c r="K181" s="219"/>
      <c r="L181" s="219"/>
      <c r="M181" s="965"/>
      <c r="N181" s="219"/>
    </row>
    <row r="182" spans="1:14" ht="39">
      <c r="A182" s="965" t="s">
        <v>2192</v>
      </c>
      <c r="B182" s="219" t="s">
        <v>2193</v>
      </c>
      <c r="C182" s="219" t="s">
        <v>2194</v>
      </c>
      <c r="D182" s="219"/>
      <c r="E182" s="965" t="s">
        <v>2535</v>
      </c>
      <c r="F182" s="219" t="s">
        <v>217</v>
      </c>
      <c r="G182" s="219">
        <v>1</v>
      </c>
      <c r="H182" s="219">
        <v>3971</v>
      </c>
      <c r="I182" s="969">
        <v>34150.6</v>
      </c>
      <c r="J182" s="968">
        <v>8.6</v>
      </c>
      <c r="K182" s="219"/>
      <c r="L182" s="219"/>
      <c r="M182" s="965"/>
      <c r="N182" s="219"/>
    </row>
    <row r="183" spans="1:14" ht="39">
      <c r="A183" s="965" t="s">
        <v>2348</v>
      </c>
      <c r="B183" s="219" t="s">
        <v>2349</v>
      </c>
      <c r="C183" s="219" t="s">
        <v>2350</v>
      </c>
      <c r="D183" s="219"/>
      <c r="E183" s="965" t="s">
        <v>2535</v>
      </c>
      <c r="F183" s="219" t="s">
        <v>217</v>
      </c>
      <c r="G183" s="219">
        <v>1</v>
      </c>
      <c r="H183" s="219">
        <v>14216</v>
      </c>
      <c r="I183" s="969">
        <v>122257.60000000001</v>
      </c>
      <c r="J183" s="968">
        <v>8.6</v>
      </c>
      <c r="K183" s="219"/>
      <c r="L183" s="219"/>
      <c r="M183" s="965"/>
      <c r="N183" s="219"/>
    </row>
    <row r="184" spans="1:14" ht="39">
      <c r="A184" s="965" t="s">
        <v>2359</v>
      </c>
      <c r="B184" s="219" t="s">
        <v>2360</v>
      </c>
      <c r="C184" s="219" t="s">
        <v>2288</v>
      </c>
      <c r="D184" s="219"/>
      <c r="E184" s="965" t="s">
        <v>2535</v>
      </c>
      <c r="F184" s="219" t="s">
        <v>217</v>
      </c>
      <c r="G184" s="219">
        <v>1</v>
      </c>
      <c r="H184" s="219">
        <v>5012</v>
      </c>
      <c r="I184" s="969">
        <v>43103.199999999997</v>
      </c>
      <c r="J184" s="968">
        <v>8.6</v>
      </c>
      <c r="K184" s="219"/>
      <c r="L184" s="219"/>
      <c r="M184" s="965"/>
      <c r="N184" s="219"/>
    </row>
    <row r="185" spans="1:14" ht="39">
      <c r="A185" s="965" t="s">
        <v>2318</v>
      </c>
      <c r="B185" s="219" t="s">
        <v>2319</v>
      </c>
      <c r="C185" s="219" t="s">
        <v>1272</v>
      </c>
      <c r="D185" s="219"/>
      <c r="E185" s="965" t="s">
        <v>2535</v>
      </c>
      <c r="F185" s="219" t="s">
        <v>217</v>
      </c>
      <c r="G185" s="219">
        <v>1</v>
      </c>
      <c r="H185" s="219">
        <v>8730</v>
      </c>
      <c r="I185" s="968">
        <v>73332</v>
      </c>
      <c r="J185" s="970">
        <v>8.4</v>
      </c>
      <c r="K185" s="219"/>
      <c r="L185" s="219"/>
      <c r="M185" s="965"/>
      <c r="N185" s="219"/>
    </row>
    <row r="186" spans="1:14" ht="39">
      <c r="A186" s="965" t="s">
        <v>2338</v>
      </c>
      <c r="B186" s="219" t="s">
        <v>2339</v>
      </c>
      <c r="C186" s="219" t="s">
        <v>1272</v>
      </c>
      <c r="D186" s="219"/>
      <c r="E186" s="965" t="s">
        <v>2535</v>
      </c>
      <c r="F186" s="219" t="s">
        <v>217</v>
      </c>
      <c r="G186" s="219">
        <v>1</v>
      </c>
      <c r="H186" s="219">
        <v>4213</v>
      </c>
      <c r="I186" s="969">
        <v>36231.800000000003</v>
      </c>
      <c r="J186" s="968">
        <v>8.6</v>
      </c>
      <c r="K186" s="219"/>
      <c r="L186" s="219"/>
      <c r="M186" s="965"/>
      <c r="N186" s="219"/>
    </row>
    <row r="187" spans="1:14" ht="39">
      <c r="A187" s="965" t="s">
        <v>2389</v>
      </c>
      <c r="B187" s="219" t="s">
        <v>2390</v>
      </c>
      <c r="C187" s="219" t="s">
        <v>2205</v>
      </c>
      <c r="D187" s="219"/>
      <c r="E187" s="965" t="s">
        <v>2535</v>
      </c>
      <c r="F187" s="219" t="s">
        <v>217</v>
      </c>
      <c r="G187" s="219">
        <v>1</v>
      </c>
      <c r="H187" s="219">
        <v>30591</v>
      </c>
      <c r="I187" s="969">
        <v>263082.59999999998</v>
      </c>
      <c r="J187" s="968">
        <v>8.6</v>
      </c>
      <c r="K187" s="219"/>
      <c r="L187" s="219"/>
      <c r="M187" s="965"/>
      <c r="N187" s="219"/>
    </row>
    <row r="188" spans="1:14" ht="39">
      <c r="A188" s="965" t="s">
        <v>2473</v>
      </c>
      <c r="B188" s="219" t="s">
        <v>2474</v>
      </c>
      <c r="C188" s="219" t="s">
        <v>2475</v>
      </c>
      <c r="D188" s="219"/>
      <c r="E188" s="965" t="s">
        <v>2550</v>
      </c>
      <c r="F188" s="219" t="s">
        <v>2128</v>
      </c>
      <c r="G188" s="219">
        <v>1</v>
      </c>
      <c r="H188" s="219">
        <v>81641</v>
      </c>
      <c r="I188" s="969">
        <v>816410</v>
      </c>
      <c r="J188" s="968">
        <v>10</v>
      </c>
      <c r="K188" s="219"/>
      <c r="L188" s="964"/>
      <c r="M188" s="963"/>
      <c r="N188" s="963"/>
    </row>
    <row r="189" spans="1:14" ht="39">
      <c r="A189" s="965" t="s">
        <v>2232</v>
      </c>
      <c r="B189" s="219" t="s">
        <v>2233</v>
      </c>
      <c r="C189" s="219" t="s">
        <v>1272</v>
      </c>
      <c r="D189" s="219"/>
      <c r="E189" s="965" t="s">
        <v>2550</v>
      </c>
      <c r="F189" s="219" t="s">
        <v>2128</v>
      </c>
      <c r="G189" s="219">
        <v>1</v>
      </c>
      <c r="H189" s="219">
        <v>45821</v>
      </c>
      <c r="I189" s="969">
        <v>458210</v>
      </c>
      <c r="J189" s="968">
        <v>10</v>
      </c>
      <c r="K189" s="219"/>
      <c r="L189" s="219"/>
      <c r="M189" s="965"/>
      <c r="N189" s="219"/>
    </row>
    <row r="190" spans="1:14" ht="39">
      <c r="A190" s="965" t="s">
        <v>2427</v>
      </c>
      <c r="B190" s="219" t="s">
        <v>2428</v>
      </c>
      <c r="C190" s="219" t="s">
        <v>2216</v>
      </c>
      <c r="D190" s="219"/>
      <c r="E190" s="965" t="s">
        <v>2550</v>
      </c>
      <c r="F190" s="219" t="s">
        <v>2128</v>
      </c>
      <c r="G190" s="219">
        <v>1</v>
      </c>
      <c r="H190" s="219">
        <v>112467</v>
      </c>
      <c r="I190" s="969">
        <v>1124670</v>
      </c>
      <c r="J190" s="968">
        <v>10</v>
      </c>
      <c r="L190" s="219"/>
      <c r="M190" s="965"/>
      <c r="N190" s="219"/>
    </row>
    <row r="191" spans="1:14" ht="39">
      <c r="A191" s="965" t="s">
        <v>2338</v>
      </c>
      <c r="B191" s="219" t="s">
        <v>2339</v>
      </c>
      <c r="C191" s="219" t="s">
        <v>1272</v>
      </c>
      <c r="D191" s="219"/>
      <c r="E191" s="965" t="s">
        <v>2548</v>
      </c>
      <c r="F191" s="219" t="s">
        <v>227</v>
      </c>
      <c r="G191" s="219">
        <v>1</v>
      </c>
      <c r="H191" s="219">
        <v>181</v>
      </c>
      <c r="I191" s="969">
        <v>1647.1</v>
      </c>
      <c r="J191" s="968">
        <v>9.1</v>
      </c>
      <c r="K191" s="219"/>
      <c r="L191" s="219"/>
      <c r="M191" s="965"/>
      <c r="N191" s="219"/>
    </row>
    <row r="192" spans="1:14" ht="39">
      <c r="A192" s="965" t="s">
        <v>2333</v>
      </c>
      <c r="B192" s="219" t="s">
        <v>2334</v>
      </c>
      <c r="C192" s="219" t="s">
        <v>2255</v>
      </c>
      <c r="D192" s="219"/>
      <c r="E192" s="965" t="s">
        <v>2544</v>
      </c>
      <c r="F192" s="219" t="s">
        <v>243</v>
      </c>
      <c r="G192" s="219">
        <v>1</v>
      </c>
      <c r="H192" s="219">
        <v>23014</v>
      </c>
      <c r="I192" s="969">
        <v>199071.1</v>
      </c>
      <c r="J192" s="968">
        <v>8.65</v>
      </c>
      <c r="K192" s="219"/>
      <c r="L192" s="219"/>
      <c r="M192" s="965"/>
      <c r="N192" s="219"/>
    </row>
    <row r="193" spans="1:14" ht="39">
      <c r="A193" s="965" t="s">
        <v>2291</v>
      </c>
      <c r="B193" s="219" t="s">
        <v>2292</v>
      </c>
      <c r="C193" s="219" t="s">
        <v>2293</v>
      </c>
      <c r="D193" s="219"/>
      <c r="E193" s="965" t="s">
        <v>2544</v>
      </c>
      <c r="F193" s="219" t="s">
        <v>243</v>
      </c>
      <c r="G193" s="219">
        <v>1</v>
      </c>
      <c r="H193" s="219">
        <v>10596</v>
      </c>
      <c r="I193" s="969">
        <v>92185.2</v>
      </c>
      <c r="J193" s="968">
        <v>8.6999999999999993</v>
      </c>
      <c r="K193" s="219"/>
      <c r="L193" s="219"/>
      <c r="M193" s="965"/>
      <c r="N193" s="219"/>
    </row>
    <row r="194" spans="1:14" ht="39">
      <c r="A194" s="965" t="s">
        <v>2389</v>
      </c>
      <c r="B194" s="219" t="s">
        <v>2390</v>
      </c>
      <c r="C194" s="219" t="s">
        <v>2205</v>
      </c>
      <c r="D194" s="219"/>
      <c r="E194" s="965" t="s">
        <v>2544</v>
      </c>
      <c r="F194" s="219" t="s">
        <v>243</v>
      </c>
      <c r="G194" s="219">
        <v>1</v>
      </c>
      <c r="H194" s="219">
        <v>8141</v>
      </c>
      <c r="I194" s="969">
        <v>70826.7</v>
      </c>
      <c r="J194" s="968">
        <v>8.6999999999999993</v>
      </c>
      <c r="K194" s="219"/>
      <c r="L194" s="219"/>
      <c r="M194" s="965"/>
      <c r="N194" s="219"/>
    </row>
    <row r="195" spans="1:14" ht="39">
      <c r="A195" s="965" t="s">
        <v>2427</v>
      </c>
      <c r="B195" s="219" t="s">
        <v>2428</v>
      </c>
      <c r="C195" s="219" t="s">
        <v>2216</v>
      </c>
      <c r="D195" s="219"/>
      <c r="E195" s="965" t="s">
        <v>2544</v>
      </c>
      <c r="F195" s="219" t="s">
        <v>243</v>
      </c>
      <c r="G195" s="219">
        <v>2</v>
      </c>
      <c r="H195" s="219">
        <v>7500</v>
      </c>
      <c r="I195" s="969">
        <v>65250</v>
      </c>
      <c r="J195" s="968">
        <v>8.6999999999999993</v>
      </c>
      <c r="K195" s="219"/>
      <c r="L195" s="219"/>
      <c r="M195" s="965"/>
      <c r="N195" s="219"/>
    </row>
    <row r="196" spans="1:14" ht="39">
      <c r="A196" s="965" t="s">
        <v>2427</v>
      </c>
      <c r="B196" s="219" t="s">
        <v>2428</v>
      </c>
      <c r="C196" s="219" t="s">
        <v>2216</v>
      </c>
      <c r="D196" s="219"/>
      <c r="E196" s="965" t="s">
        <v>2544</v>
      </c>
      <c r="F196" s="219" t="s">
        <v>243</v>
      </c>
      <c r="G196" s="219">
        <v>1</v>
      </c>
      <c r="H196" s="219">
        <v>6340</v>
      </c>
      <c r="I196" s="969">
        <v>55158</v>
      </c>
      <c r="J196" s="968">
        <v>8.6999999999999993</v>
      </c>
      <c r="K196" s="219"/>
      <c r="L196" s="219"/>
      <c r="M196" s="965"/>
      <c r="N196" s="219"/>
    </row>
    <row r="197" spans="1:14" ht="39">
      <c r="A197" s="965" t="s">
        <v>2437</v>
      </c>
      <c r="B197" s="219" t="s">
        <v>2438</v>
      </c>
      <c r="C197" s="219" t="s">
        <v>2439</v>
      </c>
      <c r="D197" s="219"/>
      <c r="E197" s="965" t="s">
        <v>2544</v>
      </c>
      <c r="F197" s="219" t="s">
        <v>243</v>
      </c>
      <c r="G197" s="219">
        <v>1</v>
      </c>
      <c r="H197" s="219">
        <v>4688</v>
      </c>
      <c r="I197" s="969">
        <v>40785.599999999999</v>
      </c>
      <c r="J197" s="968">
        <v>8.6999999999999993</v>
      </c>
      <c r="K197" s="219"/>
      <c r="L197" s="219"/>
      <c r="M197" s="965"/>
    </row>
    <row r="198" spans="1:14" ht="39">
      <c r="A198" s="965" t="s">
        <v>2338</v>
      </c>
      <c r="B198" s="219" t="s">
        <v>2339</v>
      </c>
      <c r="C198" s="219" t="s">
        <v>1272</v>
      </c>
      <c r="D198" s="219"/>
      <c r="E198" s="965" t="s">
        <v>2547</v>
      </c>
      <c r="F198" s="219" t="s">
        <v>225</v>
      </c>
      <c r="G198" s="219">
        <v>1</v>
      </c>
      <c r="H198" s="219">
        <v>14349</v>
      </c>
      <c r="I198" s="969">
        <v>124836.3</v>
      </c>
      <c r="J198" s="968">
        <v>8.6999999999999993</v>
      </c>
      <c r="K198" s="219"/>
      <c r="L198" s="219"/>
      <c r="M198" s="965"/>
      <c r="N198" s="219"/>
    </row>
    <row r="199" spans="1:14" ht="45">
      <c r="A199" s="965" t="s">
        <v>2405</v>
      </c>
      <c r="B199" s="219" t="s">
        <v>2406</v>
      </c>
      <c r="C199" s="219" t="s">
        <v>2407</v>
      </c>
      <c r="D199" s="219"/>
      <c r="E199" s="965" t="s">
        <v>2552</v>
      </c>
      <c r="F199" s="219" t="s">
        <v>186</v>
      </c>
      <c r="G199" s="219">
        <v>1</v>
      </c>
      <c r="H199" s="219">
        <v>147828</v>
      </c>
      <c r="I199" s="969">
        <v>1478280</v>
      </c>
      <c r="J199" s="968">
        <v>10</v>
      </c>
      <c r="K199" s="219"/>
      <c r="L199" s="219"/>
      <c r="M199" s="965"/>
      <c r="N199" s="219"/>
    </row>
    <row r="200" spans="1:14" ht="39">
      <c r="A200" s="965" t="s">
        <v>2447</v>
      </c>
      <c r="B200" s="219" t="s">
        <v>2448</v>
      </c>
      <c r="C200" s="219" t="s">
        <v>1248</v>
      </c>
      <c r="D200" s="219"/>
      <c r="E200" s="965" t="s">
        <v>2552</v>
      </c>
      <c r="F200" s="219" t="s">
        <v>186</v>
      </c>
      <c r="G200" s="219">
        <v>1</v>
      </c>
      <c r="H200" s="219">
        <v>47267</v>
      </c>
      <c r="I200" s="969">
        <v>472670</v>
      </c>
      <c r="J200" s="968">
        <v>10</v>
      </c>
      <c r="K200" s="219"/>
    </row>
    <row r="201" spans="1:14" ht="39">
      <c r="A201" s="965" t="s">
        <v>2389</v>
      </c>
      <c r="B201" s="219" t="s">
        <v>2390</v>
      </c>
      <c r="C201" s="219" t="s">
        <v>2205</v>
      </c>
      <c r="D201" s="219"/>
      <c r="E201" s="965" t="s">
        <v>2552</v>
      </c>
      <c r="F201" s="219" t="s">
        <v>186</v>
      </c>
      <c r="G201" s="219">
        <v>1</v>
      </c>
      <c r="H201" s="219">
        <v>12438</v>
      </c>
      <c r="I201" s="969">
        <v>124380</v>
      </c>
      <c r="J201" s="968">
        <v>10</v>
      </c>
      <c r="L201" s="219"/>
      <c r="M201" s="965"/>
      <c r="N201" s="219"/>
    </row>
    <row r="202" spans="1:14" ht="39">
      <c r="A202" s="965" t="s">
        <v>2437</v>
      </c>
      <c r="B202" s="219" t="s">
        <v>2438</v>
      </c>
      <c r="C202" s="219" t="s">
        <v>2439</v>
      </c>
      <c r="D202" s="219"/>
      <c r="E202" s="965" t="s">
        <v>2552</v>
      </c>
      <c r="F202" s="219" t="s">
        <v>186</v>
      </c>
      <c r="G202" s="219">
        <v>1</v>
      </c>
      <c r="H202" s="219">
        <v>245208</v>
      </c>
      <c r="I202" s="969">
        <v>2452080</v>
      </c>
      <c r="J202" s="968">
        <v>10</v>
      </c>
      <c r="K202" s="219"/>
      <c r="L202" s="219"/>
      <c r="M202" s="965"/>
    </row>
    <row r="203" spans="1:14" ht="39">
      <c r="A203" s="965" t="s">
        <v>2416</v>
      </c>
      <c r="B203" s="219" t="s">
        <v>2417</v>
      </c>
      <c r="C203" s="219" t="s">
        <v>2418</v>
      </c>
      <c r="D203" s="219"/>
      <c r="E203" s="965" t="s">
        <v>2545</v>
      </c>
      <c r="F203" s="219" t="s">
        <v>221</v>
      </c>
      <c r="G203" s="219">
        <v>1</v>
      </c>
      <c r="H203" s="219">
        <v>15500</v>
      </c>
      <c r="I203" s="969">
        <v>133300</v>
      </c>
      <c r="J203" s="968">
        <v>8.6</v>
      </c>
      <c r="K203" s="219"/>
      <c r="L203" s="219"/>
      <c r="M203" s="965"/>
      <c r="N203" s="219"/>
    </row>
    <row r="204" spans="1:14" ht="39">
      <c r="A204" s="965" t="s">
        <v>2447</v>
      </c>
      <c r="B204" s="219" t="s">
        <v>2448</v>
      </c>
      <c r="C204" s="219" t="s">
        <v>1248</v>
      </c>
      <c r="D204" s="219"/>
      <c r="E204" s="965" t="s">
        <v>2545</v>
      </c>
      <c r="F204" s="219" t="s">
        <v>221</v>
      </c>
      <c r="G204" s="219">
        <v>1</v>
      </c>
      <c r="H204" s="219">
        <v>14976</v>
      </c>
      <c r="I204" s="969">
        <v>125798.39999999999</v>
      </c>
      <c r="J204" s="968">
        <v>8.4</v>
      </c>
      <c r="K204" s="219"/>
    </row>
    <row r="205" spans="1:14" ht="39">
      <c r="A205" s="965" t="s">
        <v>2457</v>
      </c>
      <c r="B205" s="219" t="s">
        <v>2458</v>
      </c>
      <c r="C205" s="219" t="s">
        <v>2282</v>
      </c>
      <c r="D205" s="219"/>
      <c r="E205" s="965" t="s">
        <v>2545</v>
      </c>
      <c r="F205" s="219" t="s">
        <v>221</v>
      </c>
      <c r="G205" s="219">
        <v>1</v>
      </c>
      <c r="H205" s="219">
        <v>6394</v>
      </c>
      <c r="I205" s="969">
        <v>54988.4</v>
      </c>
      <c r="J205" s="968">
        <v>8.6</v>
      </c>
      <c r="K205" s="219"/>
    </row>
    <row r="206" spans="1:14" ht="39">
      <c r="A206" s="965" t="s">
        <v>2291</v>
      </c>
      <c r="B206" s="219" t="s">
        <v>2292</v>
      </c>
      <c r="C206" s="219" t="s">
        <v>2293</v>
      </c>
      <c r="D206" s="219"/>
      <c r="E206" s="965" t="s">
        <v>2545</v>
      </c>
      <c r="F206" s="219" t="s">
        <v>221</v>
      </c>
      <c r="G206" s="219">
        <v>1</v>
      </c>
      <c r="H206" s="219">
        <v>27380</v>
      </c>
      <c r="I206" s="969">
        <v>235468</v>
      </c>
      <c r="J206" s="968">
        <v>8.6</v>
      </c>
      <c r="K206" s="219"/>
      <c r="L206" s="219"/>
      <c r="M206" s="965"/>
      <c r="N206" s="219"/>
    </row>
    <row r="207" spans="1:14" ht="39">
      <c r="A207" s="965" t="s">
        <v>2462</v>
      </c>
      <c r="B207" s="219" t="s">
        <v>2463</v>
      </c>
      <c r="C207" s="219" t="s">
        <v>2464</v>
      </c>
      <c r="D207" s="219"/>
      <c r="E207" s="965" t="s">
        <v>2545</v>
      </c>
      <c r="F207" s="219" t="s">
        <v>221</v>
      </c>
      <c r="G207" s="219">
        <v>1</v>
      </c>
      <c r="H207" s="219">
        <v>6894</v>
      </c>
      <c r="I207" s="969">
        <v>59288.4</v>
      </c>
      <c r="J207" s="968">
        <v>8.6</v>
      </c>
      <c r="K207" s="219"/>
    </row>
    <row r="208" spans="1:14" ht="39">
      <c r="A208" s="965" t="s">
        <v>2232</v>
      </c>
      <c r="B208" s="219" t="s">
        <v>2233</v>
      </c>
      <c r="C208" s="219" t="s">
        <v>1272</v>
      </c>
      <c r="D208" s="219"/>
      <c r="E208" s="965" t="s">
        <v>2545</v>
      </c>
      <c r="F208" s="219" t="s">
        <v>221</v>
      </c>
      <c r="G208" s="219">
        <v>1</v>
      </c>
      <c r="H208" s="219">
        <v>41978</v>
      </c>
      <c r="I208" s="969">
        <v>361010.8</v>
      </c>
      <c r="J208" s="968">
        <v>8.6</v>
      </c>
      <c r="K208" s="219"/>
      <c r="L208" s="219"/>
      <c r="M208" s="965"/>
      <c r="N208" s="219"/>
    </row>
    <row r="209" spans="1:14" ht="39">
      <c r="A209" s="965" t="s">
        <v>2432</v>
      </c>
      <c r="B209" s="219" t="s">
        <v>2433</v>
      </c>
      <c r="C209" s="219" t="s">
        <v>1272</v>
      </c>
      <c r="D209" s="219"/>
      <c r="E209" s="965" t="s">
        <v>2545</v>
      </c>
      <c r="F209" s="219" t="s">
        <v>221</v>
      </c>
      <c r="G209" s="219">
        <v>1</v>
      </c>
      <c r="H209" s="219">
        <v>75745</v>
      </c>
      <c r="I209" s="969">
        <v>651407</v>
      </c>
      <c r="J209" s="968">
        <v>8.6</v>
      </c>
      <c r="L209" s="219"/>
      <c r="M209" s="965"/>
      <c r="N209" s="219"/>
    </row>
    <row r="210" spans="1:14" ht="45">
      <c r="A210" s="965" t="s">
        <v>2214</v>
      </c>
      <c r="B210" s="219" t="s">
        <v>2215</v>
      </c>
      <c r="C210" s="219" t="s">
        <v>2216</v>
      </c>
      <c r="D210" s="219"/>
      <c r="E210" s="965" t="s">
        <v>2545</v>
      </c>
      <c r="F210" s="219" t="s">
        <v>221</v>
      </c>
      <c r="G210" s="219">
        <v>1</v>
      </c>
      <c r="H210" s="219">
        <v>23615</v>
      </c>
      <c r="I210" s="969">
        <v>203089</v>
      </c>
      <c r="J210" s="968">
        <v>8.6</v>
      </c>
      <c r="K210" s="219"/>
      <c r="L210" s="219"/>
      <c r="M210" s="965"/>
      <c r="N210" s="219"/>
    </row>
    <row r="211" spans="1:14" ht="39">
      <c r="A211" s="965" t="s">
        <v>2427</v>
      </c>
      <c r="B211" s="219" t="s">
        <v>2428</v>
      </c>
      <c r="C211" s="219" t="s">
        <v>2216</v>
      </c>
      <c r="D211" s="219"/>
      <c r="E211" s="965" t="s">
        <v>2545</v>
      </c>
      <c r="F211" s="219" t="s">
        <v>221</v>
      </c>
      <c r="G211" s="219">
        <v>1</v>
      </c>
      <c r="H211" s="219">
        <v>31493</v>
      </c>
      <c r="I211" s="969">
        <v>270839.8</v>
      </c>
      <c r="J211" s="968">
        <v>8.6</v>
      </c>
      <c r="K211" s="219"/>
      <c r="L211" s="219"/>
      <c r="M211" s="965"/>
      <c r="N211" s="219"/>
    </row>
    <row r="212" spans="1:14" ht="39">
      <c r="A212" s="965" t="s">
        <v>2437</v>
      </c>
      <c r="B212" s="219" t="s">
        <v>2438</v>
      </c>
      <c r="C212" s="219" t="s">
        <v>2439</v>
      </c>
      <c r="D212" s="219"/>
      <c r="E212" s="965" t="s">
        <v>2545</v>
      </c>
      <c r="F212" s="219" t="s">
        <v>221</v>
      </c>
      <c r="G212" s="219">
        <v>1</v>
      </c>
      <c r="H212" s="219">
        <v>10152</v>
      </c>
      <c r="I212" s="969">
        <v>87307.199999999997</v>
      </c>
      <c r="J212" s="968">
        <v>8.6</v>
      </c>
      <c r="K212" s="219"/>
      <c r="L212" s="219"/>
      <c r="M212" s="965"/>
    </row>
    <row r="213" spans="1:14" ht="39">
      <c r="A213" s="965" t="s">
        <v>2220</v>
      </c>
      <c r="B213" s="219" t="s">
        <v>2221</v>
      </c>
      <c r="C213" s="219" t="s">
        <v>2222</v>
      </c>
      <c r="D213" s="219"/>
      <c r="E213" s="965" t="s">
        <v>2543</v>
      </c>
      <c r="F213" s="219" t="s">
        <v>223</v>
      </c>
      <c r="G213" s="219">
        <v>1</v>
      </c>
      <c r="H213" s="219">
        <v>5657</v>
      </c>
      <c r="I213" s="969">
        <v>48650.2</v>
      </c>
      <c r="J213" s="968">
        <v>8.6</v>
      </c>
      <c r="K213" s="219"/>
      <c r="L213" s="219"/>
      <c r="M213" s="965"/>
      <c r="N213" s="219"/>
    </row>
    <row r="214" spans="1:14" ht="39">
      <c r="A214" s="965" t="s">
        <v>2275</v>
      </c>
      <c r="B214" s="219" t="s">
        <v>2276</v>
      </c>
      <c r="C214" s="219" t="s">
        <v>1272</v>
      </c>
      <c r="D214" s="219"/>
      <c r="E214" s="965" t="s">
        <v>2543</v>
      </c>
      <c r="F214" s="219" t="s">
        <v>223</v>
      </c>
      <c r="G214" s="219">
        <v>1</v>
      </c>
      <c r="H214" s="219">
        <v>4841</v>
      </c>
      <c r="I214" s="969">
        <v>41632.6</v>
      </c>
      <c r="J214" s="968">
        <v>8.6</v>
      </c>
      <c r="K214" s="219"/>
      <c r="L214" s="219"/>
      <c r="M214" s="965"/>
      <c r="N214" s="219"/>
    </row>
    <row r="215" spans="1:14" ht="39">
      <c r="A215" s="965" t="s">
        <v>2432</v>
      </c>
      <c r="B215" s="219" t="s">
        <v>2433</v>
      </c>
      <c r="C215" s="219" t="s">
        <v>1272</v>
      </c>
      <c r="D215" s="219"/>
      <c r="E215" s="965" t="s">
        <v>2543</v>
      </c>
      <c r="F215" s="219" t="s">
        <v>223</v>
      </c>
      <c r="G215" s="219">
        <v>1</v>
      </c>
      <c r="H215" s="219">
        <v>28928</v>
      </c>
      <c r="I215" s="969">
        <v>248780.79999999999</v>
      </c>
      <c r="J215" s="968">
        <v>8.6</v>
      </c>
      <c r="K215" s="219"/>
      <c r="L215" s="219"/>
      <c r="M215" s="965"/>
      <c r="N215" s="219"/>
    </row>
    <row r="216" spans="1:14" ht="39">
      <c r="A216" s="965" t="s">
        <v>2389</v>
      </c>
      <c r="B216" s="219" t="s">
        <v>2390</v>
      </c>
      <c r="C216" s="219" t="s">
        <v>2205</v>
      </c>
      <c r="D216" s="219"/>
      <c r="E216" s="965" t="s">
        <v>2543</v>
      </c>
      <c r="F216" s="219" t="s">
        <v>223</v>
      </c>
      <c r="G216" s="219">
        <v>1</v>
      </c>
      <c r="H216" s="219">
        <v>1579</v>
      </c>
      <c r="I216" s="969">
        <v>13579.4</v>
      </c>
      <c r="J216" s="968">
        <v>8.6</v>
      </c>
      <c r="K216" s="219"/>
      <c r="L216" s="219"/>
      <c r="M216" s="965"/>
      <c r="N216" s="219"/>
    </row>
    <row r="217" spans="1:14" ht="39">
      <c r="A217" s="965" t="s">
        <v>2427</v>
      </c>
      <c r="B217" s="219" t="s">
        <v>2428</v>
      </c>
      <c r="C217" s="219" t="s">
        <v>2216</v>
      </c>
      <c r="D217" s="219"/>
      <c r="E217" s="965" t="s">
        <v>2543</v>
      </c>
      <c r="F217" s="219" t="s">
        <v>223</v>
      </c>
      <c r="G217" s="219">
        <v>1</v>
      </c>
      <c r="H217" s="219">
        <v>2100</v>
      </c>
      <c r="I217" s="969">
        <v>18060</v>
      </c>
      <c r="J217" s="968">
        <v>8.6</v>
      </c>
      <c r="K217" s="219"/>
      <c r="L217" s="219"/>
      <c r="M217" s="965"/>
      <c r="N217" s="219"/>
    </row>
    <row r="218" spans="1:14" ht="39">
      <c r="A218" s="965" t="s">
        <v>2348</v>
      </c>
      <c r="B218" s="219" t="s">
        <v>2349</v>
      </c>
      <c r="C218" s="219" t="s">
        <v>2350</v>
      </c>
      <c r="D218" s="219"/>
      <c r="E218" s="965" t="s">
        <v>2549</v>
      </c>
      <c r="F218" s="219" t="s">
        <v>219</v>
      </c>
      <c r="G218" s="219">
        <v>1</v>
      </c>
      <c r="H218" s="219">
        <v>10000</v>
      </c>
      <c r="I218" s="969">
        <v>86000</v>
      </c>
      <c r="J218" s="968">
        <v>8.6</v>
      </c>
      <c r="K218" s="219"/>
      <c r="L218" s="219"/>
      <c r="M218" s="965"/>
      <c r="N218" s="219"/>
    </row>
    <row r="219" spans="1:14" ht="39">
      <c r="A219" s="965" t="s">
        <v>2437</v>
      </c>
      <c r="B219" s="219" t="s">
        <v>2438</v>
      </c>
      <c r="C219" s="219" t="s">
        <v>2439</v>
      </c>
      <c r="D219" s="219"/>
      <c r="E219" s="965" t="s">
        <v>2549</v>
      </c>
      <c r="F219" s="219" t="s">
        <v>219</v>
      </c>
      <c r="G219" s="219">
        <v>1</v>
      </c>
      <c r="H219" s="219">
        <v>3510</v>
      </c>
      <c r="I219" s="969">
        <v>30186</v>
      </c>
      <c r="J219" s="968">
        <v>8.6</v>
      </c>
      <c r="L219" s="219"/>
      <c r="M219" s="965"/>
    </row>
    <row r="220" spans="1:14">
      <c r="B220" s="224"/>
      <c r="C220" s="224"/>
      <c r="D220" s="224"/>
    </row>
    <row r="222" spans="1:14">
      <c r="B222" s="224"/>
      <c r="C222" s="224"/>
      <c r="D222" s="224"/>
    </row>
    <row r="224" spans="1:14">
      <c r="B224" s="224"/>
      <c r="C224" s="224"/>
      <c r="D224" s="224"/>
    </row>
    <row r="226" spans="2:14">
      <c r="B226" s="224"/>
      <c r="C226" s="224"/>
      <c r="D226" s="224"/>
    </row>
    <row r="228" spans="2:14">
      <c r="B228" s="963"/>
      <c r="C228" s="963"/>
      <c r="D228" s="963"/>
      <c r="E228" s="964"/>
      <c r="F228" s="964"/>
      <c r="G228" s="964"/>
      <c r="H228" s="964"/>
      <c r="I228" s="964"/>
      <c r="J228" s="964"/>
      <c r="K228" s="964"/>
      <c r="L228" s="964"/>
      <c r="M228" s="963"/>
      <c r="N228" s="963"/>
    </row>
    <row r="229" spans="2:14">
      <c r="B229" s="219"/>
      <c r="C229" s="219"/>
      <c r="D229" s="219"/>
      <c r="E229" s="965"/>
      <c r="F229" s="219"/>
      <c r="G229" s="219"/>
      <c r="H229" s="219"/>
      <c r="I229" s="219"/>
      <c r="J229" s="219"/>
      <c r="K229" s="219"/>
      <c r="L229" s="219"/>
      <c r="M229" s="965"/>
      <c r="N229" s="219"/>
    </row>
    <row r="230" spans="2:14">
      <c r="B230" s="219"/>
      <c r="C230" s="219"/>
      <c r="D230" s="219"/>
      <c r="E230" s="965"/>
      <c r="F230" s="219"/>
      <c r="G230" s="219"/>
      <c r="H230" s="219"/>
      <c r="I230" s="219"/>
      <c r="J230" s="219"/>
      <c r="K230" s="219"/>
      <c r="L230" s="219"/>
      <c r="M230" s="965"/>
      <c r="N230" s="219"/>
    </row>
    <row r="231" spans="2:14">
      <c r="B231" s="219"/>
      <c r="C231" s="219"/>
      <c r="D231" s="219"/>
      <c r="E231" s="965"/>
      <c r="F231" s="219"/>
      <c r="G231" s="219"/>
      <c r="H231" s="219"/>
      <c r="I231" s="219"/>
      <c r="J231" s="219"/>
      <c r="K231" s="219"/>
      <c r="L231" s="219"/>
      <c r="M231" s="965"/>
      <c r="N231" s="219"/>
    </row>
    <row r="233" spans="2:14">
      <c r="B233" s="224"/>
      <c r="C233" s="224"/>
      <c r="D233" s="224"/>
    </row>
    <row r="235" spans="2:14">
      <c r="B235" s="224"/>
      <c r="C235" s="224"/>
      <c r="D235" s="224"/>
    </row>
    <row r="237" spans="2:14">
      <c r="B237" s="224"/>
      <c r="C237" s="224"/>
      <c r="D237" s="224"/>
    </row>
    <row r="239" spans="2:14">
      <c r="B239" s="224"/>
      <c r="C239" s="224"/>
      <c r="D239" s="224"/>
    </row>
    <row r="241" spans="2:14">
      <c r="B241" s="224"/>
      <c r="C241" s="224"/>
      <c r="D241" s="224"/>
    </row>
    <row r="243" spans="2:14">
      <c r="B243" s="224"/>
      <c r="C243" s="224"/>
      <c r="D243" s="224"/>
    </row>
    <row r="245" spans="2:14">
      <c r="B245" s="963"/>
      <c r="C245" s="963"/>
      <c r="D245" s="963"/>
      <c r="E245" s="964"/>
      <c r="F245" s="964"/>
      <c r="G245" s="964"/>
      <c r="H245" s="964"/>
      <c r="I245" s="964"/>
      <c r="J245" s="964"/>
      <c r="K245" s="964"/>
      <c r="L245" s="964"/>
      <c r="M245" s="963"/>
      <c r="N245" s="963"/>
    </row>
    <row r="246" spans="2:14">
      <c r="B246" s="219"/>
      <c r="C246" s="219"/>
      <c r="D246" s="219"/>
      <c r="E246" s="965"/>
      <c r="F246" s="219"/>
      <c r="G246" s="219"/>
      <c r="H246" s="219"/>
      <c r="I246" s="219"/>
      <c r="J246" s="219"/>
      <c r="K246" s="219"/>
      <c r="L246" s="219"/>
      <c r="M246" s="965"/>
      <c r="N246" s="219"/>
    </row>
    <row r="247" spans="2:14">
      <c r="B247" s="219"/>
      <c r="C247" s="219"/>
      <c r="D247" s="219"/>
      <c r="E247" s="965"/>
      <c r="F247" s="219"/>
      <c r="G247" s="219"/>
      <c r="H247" s="219"/>
      <c r="I247" s="219"/>
      <c r="J247" s="219"/>
      <c r="K247" s="219"/>
      <c r="L247" s="219"/>
      <c r="M247" s="965"/>
      <c r="N247" s="219"/>
    </row>
    <row r="248" spans="2:14">
      <c r="B248" s="219"/>
      <c r="C248" s="219"/>
      <c r="D248" s="219"/>
      <c r="E248" s="965"/>
      <c r="F248" s="219"/>
      <c r="G248" s="219"/>
      <c r="H248" s="219"/>
      <c r="I248" s="219"/>
      <c r="J248" s="219"/>
      <c r="K248" s="219"/>
      <c r="L248" s="219"/>
      <c r="M248" s="965"/>
      <c r="N248" s="219"/>
    </row>
    <row r="249" spans="2:14">
      <c r="B249" s="219"/>
      <c r="C249" s="219"/>
      <c r="D249" s="219"/>
      <c r="E249" s="965"/>
      <c r="F249" s="219"/>
      <c r="G249" s="219"/>
      <c r="H249" s="219"/>
      <c r="I249" s="219"/>
      <c r="J249" s="219"/>
      <c r="K249" s="219"/>
      <c r="L249" s="219"/>
      <c r="M249" s="965"/>
      <c r="N249" s="219"/>
    </row>
    <row r="252" spans="2:14">
      <c r="B252" s="224"/>
      <c r="C252" s="224"/>
      <c r="D252" s="224"/>
    </row>
    <row r="254" spans="2:14">
      <c r="B254" s="224"/>
      <c r="C254" s="224"/>
      <c r="D254" s="224"/>
    </row>
    <row r="256" spans="2:14">
      <c r="B256" s="224"/>
      <c r="C256" s="224"/>
      <c r="D256" s="224"/>
    </row>
    <row r="258" spans="2:14">
      <c r="B258" s="224"/>
      <c r="C258" s="224"/>
      <c r="D258" s="224"/>
    </row>
    <row r="260" spans="2:14">
      <c r="B260" s="224"/>
      <c r="C260" s="224"/>
      <c r="D260" s="224"/>
    </row>
    <row r="262" spans="2:14">
      <c r="B262" s="224"/>
      <c r="C262" s="224"/>
      <c r="D262" s="224"/>
    </row>
    <row r="264" spans="2:14">
      <c r="B264" s="963"/>
      <c r="C264" s="963"/>
      <c r="D264" s="963"/>
      <c r="E264" s="964"/>
      <c r="F264" s="964"/>
      <c r="G264" s="964"/>
      <c r="H264" s="964"/>
      <c r="I264" s="964"/>
      <c r="J264" s="964"/>
      <c r="K264" s="964"/>
      <c r="L264" s="964"/>
      <c r="M264" s="963"/>
      <c r="N264" s="963"/>
    </row>
    <row r="265" spans="2:14">
      <c r="B265" s="219"/>
      <c r="C265" s="219"/>
      <c r="D265" s="219"/>
      <c r="E265" s="965"/>
      <c r="F265" s="219"/>
      <c r="G265" s="219"/>
      <c r="H265" s="219"/>
      <c r="I265" s="219"/>
      <c r="J265" s="219"/>
      <c r="K265" s="219"/>
      <c r="L265" s="219"/>
      <c r="M265" s="965"/>
      <c r="N265" s="219"/>
    </row>
    <row r="266" spans="2:14">
      <c r="B266" s="219"/>
      <c r="C266" s="219"/>
      <c r="D266" s="219"/>
      <c r="E266" s="965"/>
      <c r="F266" s="219"/>
      <c r="G266" s="219"/>
      <c r="H266" s="219"/>
      <c r="I266" s="219"/>
      <c r="J266" s="219"/>
      <c r="K266" s="219"/>
      <c r="L266" s="219"/>
      <c r="M266" s="965"/>
      <c r="N266" s="219"/>
    </row>
    <row r="267" spans="2:14">
      <c r="B267" s="219"/>
      <c r="C267" s="219"/>
      <c r="D267" s="219"/>
      <c r="E267" s="965"/>
      <c r="F267" s="219"/>
      <c r="G267" s="219"/>
      <c r="H267" s="219"/>
      <c r="I267" s="219"/>
      <c r="J267" s="219"/>
      <c r="K267" s="219"/>
      <c r="L267" s="219"/>
      <c r="M267" s="965"/>
      <c r="N267" s="219"/>
    </row>
    <row r="268" spans="2:14">
      <c r="B268" s="219"/>
      <c r="C268" s="219"/>
      <c r="D268" s="219"/>
      <c r="E268" s="965"/>
      <c r="F268" s="219"/>
      <c r="G268" s="219"/>
      <c r="H268" s="219"/>
      <c r="I268" s="219"/>
      <c r="J268" s="219"/>
      <c r="K268" s="219"/>
      <c r="L268" s="219"/>
      <c r="M268" s="965"/>
      <c r="N268" s="219"/>
    </row>
    <row r="269" spans="2:14">
      <c r="B269" s="219"/>
      <c r="C269" s="219"/>
      <c r="D269" s="219"/>
      <c r="E269" s="965"/>
      <c r="F269" s="219"/>
      <c r="G269" s="219"/>
      <c r="H269" s="219"/>
      <c r="I269" s="219"/>
      <c r="J269" s="219"/>
      <c r="K269" s="219"/>
      <c r="L269" s="219"/>
      <c r="M269" s="965"/>
      <c r="N269" s="219"/>
    </row>
    <row r="270" spans="2:14">
      <c r="B270" s="219"/>
      <c r="C270" s="219"/>
      <c r="D270" s="219"/>
      <c r="E270" s="965"/>
      <c r="F270" s="219"/>
      <c r="G270" s="219"/>
      <c r="H270" s="219"/>
      <c r="I270" s="219"/>
      <c r="J270" s="219"/>
      <c r="K270" s="219"/>
      <c r="L270" s="219"/>
      <c r="M270" s="965"/>
      <c r="N270" s="219"/>
    </row>
    <row r="271" spans="2:14">
      <c r="B271" s="219"/>
      <c r="C271" s="219"/>
      <c r="D271" s="219"/>
      <c r="E271" s="965"/>
      <c r="F271" s="219"/>
      <c r="G271" s="219"/>
      <c r="H271" s="219"/>
      <c r="I271" s="219"/>
      <c r="J271" s="219"/>
      <c r="K271" s="219"/>
      <c r="L271" s="219"/>
      <c r="M271" s="965"/>
      <c r="N271" s="219"/>
    </row>
    <row r="272" spans="2:14">
      <c r="B272" s="219"/>
      <c r="C272" s="219"/>
      <c r="D272" s="219"/>
      <c r="E272" s="965"/>
      <c r="F272" s="219"/>
      <c r="G272" s="219"/>
      <c r="H272" s="219"/>
      <c r="I272" s="219"/>
      <c r="J272" s="219"/>
      <c r="K272" s="219"/>
      <c r="L272" s="219"/>
      <c r="M272" s="965"/>
      <c r="N272" s="219"/>
    </row>
    <row r="273" spans="2:14">
      <c r="B273" s="219"/>
      <c r="C273" s="219"/>
      <c r="D273" s="219"/>
      <c r="E273" s="965"/>
      <c r="F273" s="219"/>
      <c r="G273" s="219"/>
      <c r="H273" s="219"/>
      <c r="I273" s="219"/>
      <c r="J273" s="219"/>
      <c r="K273" s="219"/>
      <c r="L273" s="219"/>
      <c r="M273" s="965"/>
      <c r="N273" s="219"/>
    </row>
    <row r="274" spans="2:14">
      <c r="B274" s="219"/>
      <c r="C274" s="219"/>
      <c r="D274" s="219"/>
      <c r="E274" s="965"/>
      <c r="F274" s="219"/>
      <c r="G274" s="219"/>
      <c r="H274" s="219"/>
      <c r="I274" s="219"/>
      <c r="J274" s="219"/>
      <c r="K274" s="219"/>
      <c r="L274" s="219"/>
      <c r="M274" s="965"/>
      <c r="N274" s="219"/>
    </row>
    <row r="275" spans="2:14">
      <c r="B275" s="963"/>
      <c r="C275" s="963"/>
      <c r="D275" s="963"/>
    </row>
    <row r="276" spans="2:14">
      <c r="B276" s="219"/>
      <c r="C276" s="219"/>
      <c r="D276" s="219"/>
      <c r="E276" s="965"/>
      <c r="F276" s="219"/>
      <c r="G276" s="219"/>
      <c r="H276" s="219"/>
      <c r="I276" s="219"/>
      <c r="J276" s="219"/>
      <c r="K276" s="219"/>
      <c r="L276" s="219"/>
      <c r="M276" s="965"/>
      <c r="N276" s="219"/>
    </row>
    <row r="277" spans="2:14">
      <c r="B277" s="219"/>
      <c r="C277" s="219"/>
      <c r="D277" s="219"/>
      <c r="E277" s="965"/>
      <c r="F277" s="219"/>
      <c r="G277" s="219"/>
      <c r="H277" s="219"/>
      <c r="I277" s="219"/>
      <c r="J277" s="219"/>
      <c r="K277" s="219"/>
      <c r="L277" s="219"/>
      <c r="M277" s="965"/>
      <c r="N277" s="219"/>
    </row>
    <row r="278" spans="2:14">
      <c r="B278" s="219"/>
      <c r="C278" s="219"/>
      <c r="D278" s="219"/>
      <c r="E278" s="965"/>
      <c r="F278" s="219"/>
      <c r="G278" s="219"/>
      <c r="H278" s="219"/>
      <c r="I278" s="219"/>
      <c r="J278" s="219"/>
      <c r="K278" s="219"/>
      <c r="L278" s="219"/>
      <c r="M278" s="965"/>
      <c r="N278" s="219"/>
    </row>
    <row r="279" spans="2:14">
      <c r="B279" s="219"/>
      <c r="C279" s="219"/>
      <c r="D279" s="219"/>
      <c r="E279" s="965"/>
      <c r="F279" s="219"/>
      <c r="G279" s="219"/>
      <c r="H279" s="219"/>
      <c r="I279" s="219"/>
      <c r="J279" s="219"/>
      <c r="K279" s="219"/>
      <c r="L279" s="219"/>
      <c r="M279" s="965"/>
      <c r="N279" s="219"/>
    </row>
    <row r="280" spans="2:14">
      <c r="B280" s="219"/>
      <c r="C280" s="219"/>
      <c r="D280" s="219"/>
      <c r="E280" s="965"/>
      <c r="F280" s="219"/>
      <c r="G280" s="219"/>
      <c r="H280" s="219"/>
      <c r="I280" s="219"/>
      <c r="J280" s="219"/>
      <c r="K280" s="219"/>
      <c r="L280" s="219"/>
      <c r="M280" s="965"/>
      <c r="N280" s="219"/>
    </row>
    <row r="281" spans="2:14">
      <c r="B281" s="219"/>
      <c r="C281" s="219"/>
      <c r="D281" s="219"/>
      <c r="E281" s="965"/>
      <c r="F281" s="219"/>
      <c r="G281" s="219"/>
      <c r="H281" s="219"/>
      <c r="I281" s="219"/>
      <c r="J281" s="219"/>
      <c r="K281" s="219"/>
      <c r="L281" s="219"/>
      <c r="M281" s="965"/>
      <c r="N281" s="219"/>
    </row>
    <row r="282" spans="2:14">
      <c r="B282" s="219"/>
      <c r="C282" s="219"/>
      <c r="D282" s="219"/>
      <c r="E282" s="965"/>
      <c r="F282" s="219"/>
      <c r="G282" s="219"/>
      <c r="H282" s="219"/>
      <c r="I282" s="219"/>
      <c r="J282" s="219"/>
      <c r="K282" s="219"/>
      <c r="L282" s="219"/>
      <c r="M282" s="965"/>
      <c r="N282" s="219"/>
    </row>
    <row r="283" spans="2:14">
      <c r="B283" s="219"/>
      <c r="C283" s="219"/>
      <c r="D283" s="219"/>
      <c r="E283" s="965"/>
      <c r="F283" s="219"/>
      <c r="G283" s="219"/>
      <c r="H283" s="219"/>
      <c r="I283" s="219"/>
      <c r="J283" s="219"/>
      <c r="K283" s="219"/>
      <c r="L283" s="219"/>
      <c r="M283" s="965"/>
      <c r="N283" s="219"/>
    </row>
    <row r="284" spans="2:14">
      <c r="B284" s="219"/>
      <c r="C284" s="219"/>
      <c r="D284" s="219"/>
      <c r="E284" s="965"/>
      <c r="F284" s="219"/>
      <c r="G284" s="219"/>
      <c r="H284" s="219"/>
      <c r="I284" s="219"/>
      <c r="J284" s="219"/>
      <c r="K284" s="219"/>
      <c r="L284" s="219"/>
      <c r="M284" s="965"/>
      <c r="N284" s="219"/>
    </row>
    <row r="285" spans="2:14">
      <c r="B285" s="219"/>
      <c r="C285" s="219"/>
      <c r="D285" s="219"/>
      <c r="E285" s="965"/>
      <c r="F285" s="219"/>
      <c r="G285" s="219"/>
      <c r="H285" s="219"/>
      <c r="I285" s="219"/>
      <c r="J285" s="219"/>
      <c r="K285" s="219"/>
      <c r="L285" s="219"/>
      <c r="M285" s="965"/>
      <c r="N285" s="219"/>
    </row>
    <row r="286" spans="2:14">
      <c r="B286" s="963"/>
      <c r="C286" s="963"/>
      <c r="D286" s="963"/>
    </row>
    <row r="287" spans="2:14">
      <c r="B287" s="219"/>
      <c r="C287" s="219"/>
      <c r="D287" s="219"/>
      <c r="E287" s="965"/>
      <c r="F287" s="219"/>
      <c r="G287" s="219"/>
      <c r="H287" s="219"/>
      <c r="I287" s="219"/>
      <c r="J287" s="219"/>
      <c r="K287" s="219"/>
      <c r="L287" s="219"/>
      <c r="M287" s="965"/>
      <c r="N287" s="219"/>
    </row>
    <row r="288" spans="2:14">
      <c r="B288" s="219"/>
      <c r="C288" s="219"/>
      <c r="D288" s="219"/>
      <c r="E288" s="965"/>
      <c r="F288" s="219"/>
      <c r="G288" s="219"/>
      <c r="H288" s="219"/>
      <c r="I288" s="219"/>
      <c r="J288" s="219"/>
      <c r="K288" s="219"/>
      <c r="L288" s="219"/>
      <c r="M288" s="965"/>
      <c r="N288" s="219"/>
    </row>
    <row r="289" spans="2:14">
      <c r="B289" s="219"/>
      <c r="C289" s="219"/>
      <c r="D289" s="219"/>
      <c r="E289" s="965"/>
      <c r="F289" s="219"/>
      <c r="G289" s="219"/>
      <c r="H289" s="219"/>
      <c r="I289" s="219"/>
      <c r="J289" s="219"/>
      <c r="K289" s="219"/>
      <c r="L289" s="219"/>
      <c r="M289" s="965"/>
      <c r="N289" s="219"/>
    </row>
    <row r="290" spans="2:14">
      <c r="B290" s="219"/>
      <c r="C290" s="219"/>
      <c r="D290" s="219"/>
      <c r="E290" s="965"/>
      <c r="F290" s="219"/>
      <c r="G290" s="219"/>
      <c r="H290" s="219"/>
      <c r="I290" s="219"/>
      <c r="J290" s="219"/>
      <c r="K290" s="219"/>
      <c r="L290" s="219"/>
      <c r="M290" s="965"/>
      <c r="N290" s="219"/>
    </row>
    <row r="291" spans="2:14">
      <c r="B291" s="219"/>
      <c r="C291" s="219"/>
      <c r="D291" s="219"/>
      <c r="E291" s="965"/>
      <c r="F291" s="219"/>
      <c r="G291" s="219"/>
      <c r="H291" s="219"/>
      <c r="I291" s="219"/>
      <c r="J291" s="219"/>
      <c r="K291" s="219"/>
      <c r="L291" s="219"/>
      <c r="M291" s="965"/>
      <c r="N291" s="219"/>
    </row>
    <row r="292" spans="2:14">
      <c r="B292" s="219"/>
      <c r="C292" s="219"/>
      <c r="D292" s="219"/>
      <c r="E292" s="965"/>
      <c r="F292" s="219"/>
      <c r="G292" s="219"/>
      <c r="H292" s="219"/>
      <c r="I292" s="219"/>
      <c r="J292" s="219"/>
      <c r="K292" s="219"/>
      <c r="L292" s="219"/>
      <c r="M292" s="965"/>
      <c r="N292" s="219"/>
    </row>
    <row r="293" spans="2:14">
      <c r="B293" s="219"/>
      <c r="C293" s="219"/>
      <c r="D293" s="219"/>
      <c r="E293" s="965"/>
      <c r="F293" s="219"/>
      <c r="G293" s="219"/>
      <c r="H293" s="219"/>
      <c r="I293" s="219"/>
      <c r="J293" s="219"/>
      <c r="K293" s="219"/>
      <c r="L293" s="219"/>
      <c r="M293" s="965"/>
      <c r="N293" s="219"/>
    </row>
    <row r="294" spans="2:14">
      <c r="B294" s="219"/>
      <c r="C294" s="219"/>
      <c r="D294" s="219"/>
      <c r="E294" s="965"/>
      <c r="F294" s="219"/>
      <c r="G294" s="219"/>
      <c r="H294" s="219"/>
      <c r="I294" s="219"/>
      <c r="J294" s="219"/>
      <c r="K294" s="219"/>
      <c r="L294" s="219"/>
      <c r="M294" s="965"/>
      <c r="N294" s="219"/>
    </row>
    <row r="295" spans="2:14">
      <c r="B295" s="219"/>
      <c r="C295" s="219"/>
      <c r="D295" s="219"/>
      <c r="E295" s="965"/>
      <c r="F295" s="219"/>
      <c r="G295" s="219"/>
      <c r="H295" s="219"/>
      <c r="I295" s="219"/>
      <c r="J295" s="219"/>
      <c r="K295" s="219"/>
      <c r="L295" s="219"/>
      <c r="M295" s="965"/>
      <c r="N295" s="219"/>
    </row>
    <row r="296" spans="2:14">
      <c r="B296" s="219"/>
      <c r="C296" s="219"/>
      <c r="D296" s="219"/>
      <c r="E296" s="965"/>
      <c r="F296" s="219"/>
      <c r="G296" s="219"/>
      <c r="H296" s="219"/>
      <c r="I296" s="219"/>
      <c r="J296" s="219"/>
      <c r="K296" s="219"/>
      <c r="L296" s="219"/>
      <c r="M296" s="965"/>
      <c r="N296" s="219"/>
    </row>
    <row r="297" spans="2:14">
      <c r="B297" s="963"/>
      <c r="C297" s="963"/>
      <c r="D297" s="963"/>
    </row>
    <row r="298" spans="2:14">
      <c r="B298" s="219"/>
      <c r="C298" s="219"/>
      <c r="D298" s="219"/>
      <c r="E298" s="965"/>
      <c r="F298" s="219"/>
      <c r="G298" s="219"/>
      <c r="H298" s="219"/>
      <c r="I298" s="219"/>
      <c r="J298" s="219"/>
      <c r="K298" s="219"/>
      <c r="L298" s="219"/>
      <c r="M298" s="965"/>
      <c r="N298" s="219"/>
    </row>
    <row r="299" spans="2:14">
      <c r="B299" s="219"/>
      <c r="C299" s="219"/>
      <c r="D299" s="219"/>
      <c r="E299" s="965"/>
      <c r="F299" s="219"/>
      <c r="G299" s="219"/>
      <c r="H299" s="219"/>
      <c r="I299" s="219"/>
      <c r="J299" s="219"/>
      <c r="K299" s="219"/>
      <c r="L299" s="219"/>
      <c r="M299" s="965"/>
      <c r="N299" s="219"/>
    </row>
    <row r="300" spans="2:14">
      <c r="B300" s="219"/>
      <c r="C300" s="219"/>
      <c r="D300" s="219"/>
      <c r="E300" s="965"/>
      <c r="F300" s="219"/>
      <c r="G300" s="219"/>
      <c r="H300" s="219"/>
      <c r="I300" s="219"/>
      <c r="J300" s="219"/>
      <c r="K300" s="219"/>
      <c r="L300" s="219"/>
      <c r="M300" s="965"/>
      <c r="N300" s="219"/>
    </row>
    <row r="301" spans="2:14">
      <c r="B301" s="219"/>
      <c r="C301" s="219"/>
      <c r="D301" s="219"/>
      <c r="E301" s="965"/>
      <c r="F301" s="219"/>
      <c r="G301" s="219"/>
      <c r="H301" s="219"/>
      <c r="I301" s="219"/>
      <c r="J301" s="219"/>
      <c r="K301" s="219"/>
      <c r="L301" s="219"/>
      <c r="M301" s="965"/>
      <c r="N301" s="219"/>
    </row>
    <row r="302" spans="2:14">
      <c r="B302" s="219"/>
      <c r="C302" s="219"/>
      <c r="D302" s="219"/>
      <c r="E302" s="965"/>
      <c r="F302" s="219"/>
      <c r="G302" s="219"/>
      <c r="H302" s="219"/>
      <c r="I302" s="219"/>
      <c r="J302" s="219"/>
      <c r="K302" s="219"/>
      <c r="L302" s="219"/>
      <c r="M302" s="965"/>
      <c r="N302" s="219"/>
    </row>
    <row r="303" spans="2:14">
      <c r="B303" s="219"/>
      <c r="C303" s="219"/>
      <c r="D303" s="219"/>
      <c r="E303" s="965"/>
      <c r="F303" s="219"/>
      <c r="G303" s="219"/>
      <c r="H303" s="219"/>
      <c r="I303" s="219"/>
      <c r="J303" s="219"/>
      <c r="K303" s="219"/>
      <c r="L303" s="219"/>
      <c r="M303" s="965"/>
      <c r="N303" s="219"/>
    </row>
    <row r="304" spans="2:14">
      <c r="B304" s="219"/>
      <c r="C304" s="219"/>
      <c r="D304" s="219"/>
      <c r="E304" s="965"/>
      <c r="F304" s="219"/>
      <c r="G304" s="219"/>
      <c r="H304" s="219"/>
      <c r="I304" s="219"/>
      <c r="J304" s="219"/>
      <c r="K304" s="219"/>
      <c r="L304" s="219"/>
      <c r="M304" s="965"/>
      <c r="N304" s="219"/>
    </row>
    <row r="305" spans="2:14">
      <c r="B305" s="219"/>
      <c r="C305" s="219"/>
      <c r="D305" s="219"/>
      <c r="E305" s="965"/>
      <c r="F305" s="219"/>
      <c r="G305" s="219"/>
      <c r="H305" s="219"/>
      <c r="I305" s="219"/>
      <c r="J305" s="219"/>
      <c r="K305" s="219"/>
      <c r="L305" s="219"/>
      <c r="M305" s="965"/>
      <c r="N305" s="219"/>
    </row>
    <row r="306" spans="2:14">
      <c r="B306" s="219"/>
      <c r="C306" s="219"/>
      <c r="D306" s="219"/>
      <c r="E306" s="965"/>
      <c r="F306" s="219"/>
      <c r="G306" s="219"/>
      <c r="H306" s="219"/>
      <c r="I306" s="219"/>
      <c r="J306" s="219"/>
      <c r="K306" s="219"/>
      <c r="L306" s="219"/>
      <c r="M306" s="965"/>
      <c r="N306" s="219"/>
    </row>
    <row r="307" spans="2:14">
      <c r="B307" s="219"/>
      <c r="C307" s="219"/>
      <c r="D307" s="219"/>
      <c r="E307" s="965"/>
      <c r="F307" s="219"/>
      <c r="G307" s="219"/>
      <c r="H307" s="219"/>
      <c r="I307" s="219"/>
      <c r="J307" s="219"/>
      <c r="K307" s="219"/>
      <c r="L307" s="219"/>
      <c r="M307" s="965"/>
      <c r="N307" s="219"/>
    </row>
    <row r="309" spans="2:14">
      <c r="B309" s="963"/>
      <c r="C309" s="963"/>
      <c r="D309" s="963"/>
    </row>
    <row r="310" spans="2:14">
      <c r="B310" s="219"/>
      <c r="C310" s="219"/>
      <c r="D310" s="219"/>
      <c r="E310" s="965"/>
      <c r="F310" s="219"/>
      <c r="G310" s="219"/>
      <c r="H310" s="219"/>
      <c r="I310" s="219"/>
      <c r="J310" s="219"/>
      <c r="K310" s="219"/>
      <c r="L310" s="219"/>
      <c r="M310" s="965"/>
      <c r="N310" s="219"/>
    </row>
    <row r="311" spans="2:14">
      <c r="B311" s="219"/>
      <c r="C311" s="219"/>
      <c r="D311" s="219"/>
      <c r="E311" s="965"/>
      <c r="F311" s="219"/>
      <c r="G311" s="219"/>
      <c r="H311" s="219"/>
      <c r="I311" s="219"/>
      <c r="J311" s="219"/>
      <c r="K311" s="219"/>
      <c r="L311" s="219"/>
      <c r="M311" s="965"/>
      <c r="N311" s="219"/>
    </row>
    <row r="312" spans="2:14">
      <c r="B312" s="219"/>
      <c r="C312" s="219"/>
      <c r="D312" s="219"/>
      <c r="E312" s="965"/>
      <c r="F312" s="219"/>
      <c r="G312" s="219"/>
      <c r="H312" s="219"/>
      <c r="I312" s="219"/>
      <c r="J312" s="219"/>
      <c r="K312" s="219"/>
      <c r="L312" s="219"/>
      <c r="M312" s="965"/>
      <c r="N312" s="219"/>
    </row>
    <row r="313" spans="2:14">
      <c r="B313" s="219"/>
      <c r="C313" s="219"/>
      <c r="D313" s="219"/>
      <c r="E313" s="965"/>
      <c r="F313" s="219"/>
      <c r="G313" s="219"/>
      <c r="H313" s="219"/>
      <c r="I313" s="219"/>
      <c r="J313" s="219"/>
      <c r="K313" s="219"/>
      <c r="L313" s="219"/>
      <c r="M313" s="965"/>
      <c r="N313" s="219"/>
    </row>
    <row r="314" spans="2:14">
      <c r="B314" s="219"/>
      <c r="C314" s="219"/>
      <c r="D314" s="219"/>
      <c r="E314" s="965"/>
      <c r="F314" s="219"/>
      <c r="G314" s="219"/>
      <c r="H314" s="219"/>
      <c r="I314" s="219"/>
      <c r="J314" s="219"/>
      <c r="K314" s="219"/>
      <c r="L314" s="219"/>
      <c r="M314" s="965"/>
      <c r="N314" s="219"/>
    </row>
    <row r="315" spans="2:14">
      <c r="B315" s="219"/>
      <c r="C315" s="219"/>
      <c r="D315" s="219"/>
      <c r="E315" s="965"/>
      <c r="F315" s="219"/>
      <c r="G315" s="219"/>
      <c r="H315" s="219"/>
      <c r="I315" s="219"/>
      <c r="J315" s="219"/>
      <c r="K315" s="219"/>
      <c r="L315" s="219"/>
      <c r="M315" s="965"/>
      <c r="N315" s="219"/>
    </row>
    <row r="316" spans="2:14">
      <c r="B316" s="219"/>
      <c r="C316" s="219"/>
      <c r="D316" s="219"/>
      <c r="E316" s="965"/>
      <c r="F316" s="219"/>
      <c r="G316" s="219"/>
      <c r="H316" s="219"/>
      <c r="I316" s="219"/>
      <c r="J316" s="219"/>
      <c r="K316" s="219"/>
      <c r="L316" s="219"/>
      <c r="M316" s="965"/>
      <c r="N316" s="219"/>
    </row>
    <row r="318" spans="2:14">
      <c r="B318" s="224"/>
      <c r="C318" s="224"/>
      <c r="D318" s="224"/>
    </row>
    <row r="320" spans="2:14">
      <c r="B320" s="224"/>
      <c r="C320" s="224"/>
      <c r="D320" s="224"/>
    </row>
    <row r="322" spans="2:4">
      <c r="B322" s="224"/>
      <c r="C322" s="224"/>
      <c r="D322" s="224"/>
    </row>
    <row r="324" spans="2:4">
      <c r="B324" s="224"/>
      <c r="C324" s="224"/>
      <c r="D324" s="224"/>
    </row>
    <row r="326" spans="2:4">
      <c r="B326" s="224"/>
      <c r="C326" s="224"/>
      <c r="D326" s="224"/>
    </row>
    <row r="328" spans="2:4">
      <c r="B328" s="224"/>
      <c r="C328" s="224"/>
      <c r="D328" s="224"/>
    </row>
    <row r="331" spans="2:4">
      <c r="B331" s="224"/>
      <c r="C331" s="224"/>
      <c r="D331" s="224"/>
    </row>
    <row r="333" spans="2:4">
      <c r="B333" s="224"/>
      <c r="C333" s="224"/>
      <c r="D333" s="224"/>
    </row>
    <row r="335" spans="2:4">
      <c r="B335" s="224"/>
      <c r="C335" s="224"/>
      <c r="D335" s="224"/>
    </row>
    <row r="337" spans="2:4">
      <c r="B337" s="224"/>
      <c r="C337" s="224"/>
      <c r="D337" s="224"/>
    </row>
    <row r="339" spans="2:4">
      <c r="B339" s="224"/>
      <c r="C339" s="224"/>
      <c r="D339" s="224"/>
    </row>
    <row r="341" spans="2:4">
      <c r="B341" s="224"/>
      <c r="C341" s="224"/>
      <c r="D341" s="224"/>
    </row>
    <row r="344" spans="2:4">
      <c r="B344" s="224"/>
      <c r="C344" s="224"/>
      <c r="D344" s="224"/>
    </row>
    <row r="346" spans="2:4">
      <c r="B346" s="224"/>
      <c r="C346" s="224"/>
      <c r="D346" s="224"/>
    </row>
    <row r="348" spans="2:4">
      <c r="B348" s="224"/>
      <c r="C348" s="224"/>
      <c r="D348" s="224"/>
    </row>
    <row r="350" spans="2:4">
      <c r="B350" s="224"/>
      <c r="C350" s="224"/>
      <c r="D350" s="224"/>
    </row>
    <row r="352" spans="2:4">
      <c r="B352" s="224"/>
      <c r="C352" s="224"/>
      <c r="D352" s="224"/>
    </row>
    <row r="354" spans="2:14">
      <c r="B354" s="224"/>
      <c r="C354" s="224"/>
      <c r="D354" s="224"/>
    </row>
    <row r="356" spans="2:14">
      <c r="B356" s="963"/>
      <c r="C356" s="963"/>
      <c r="D356" s="963"/>
      <c r="E356" s="964"/>
      <c r="F356" s="964"/>
      <c r="G356" s="964"/>
      <c r="H356" s="964"/>
      <c r="I356" s="964"/>
      <c r="J356" s="964"/>
      <c r="K356" s="964"/>
      <c r="L356" s="964"/>
      <c r="M356" s="963"/>
      <c r="N356" s="963"/>
    </row>
    <row r="357" spans="2:14">
      <c r="B357" s="219"/>
      <c r="C357" s="219"/>
      <c r="D357" s="219"/>
      <c r="E357" s="965"/>
      <c r="F357" s="219"/>
      <c r="G357" s="219"/>
      <c r="H357" s="219"/>
      <c r="I357" s="219"/>
      <c r="J357" s="219"/>
      <c r="K357" s="219"/>
      <c r="L357" s="219"/>
      <c r="M357" s="965"/>
      <c r="N357" s="219"/>
    </row>
    <row r="358" spans="2:14">
      <c r="B358" s="219"/>
      <c r="C358" s="219"/>
      <c r="D358" s="219"/>
      <c r="E358" s="965"/>
      <c r="F358" s="219"/>
      <c r="G358" s="219"/>
      <c r="H358" s="219"/>
      <c r="I358" s="219"/>
      <c r="J358" s="219"/>
      <c r="K358" s="219"/>
      <c r="L358" s="219"/>
      <c r="M358" s="965"/>
      <c r="N358" s="219"/>
    </row>
    <row r="359" spans="2:14">
      <c r="B359" s="219"/>
      <c r="C359" s="219"/>
      <c r="D359" s="219"/>
      <c r="E359" s="965"/>
      <c r="F359" s="219"/>
      <c r="G359" s="219"/>
      <c r="H359" s="219"/>
      <c r="I359" s="219"/>
      <c r="J359" s="219"/>
      <c r="K359" s="219"/>
      <c r="L359" s="219"/>
      <c r="M359" s="965"/>
      <c r="N359" s="219"/>
    </row>
    <row r="360" spans="2:14">
      <c r="B360" s="219"/>
      <c r="C360" s="219"/>
      <c r="D360" s="219"/>
      <c r="E360" s="965"/>
      <c r="F360" s="219"/>
      <c r="G360" s="219"/>
      <c r="H360" s="219"/>
      <c r="I360" s="219"/>
      <c r="J360" s="219"/>
      <c r="K360" s="219"/>
      <c r="L360" s="219"/>
      <c r="M360" s="965"/>
      <c r="N360" s="219"/>
    </row>
    <row r="362" spans="2:14">
      <c r="B362" s="224"/>
      <c r="C362" s="224"/>
      <c r="D362" s="224"/>
    </row>
    <row r="364" spans="2:14">
      <c r="B364" s="224"/>
      <c r="C364" s="224"/>
      <c r="D364" s="224"/>
    </row>
    <row r="366" spans="2:14">
      <c r="B366" s="224"/>
      <c r="C366" s="224"/>
      <c r="D366" s="224"/>
    </row>
    <row r="368" spans="2:14">
      <c r="B368" s="224"/>
      <c r="C368" s="224"/>
      <c r="D368" s="224"/>
    </row>
    <row r="370" spans="2:14">
      <c r="B370" s="224"/>
      <c r="C370" s="224"/>
      <c r="D370" s="224"/>
    </row>
    <row r="372" spans="2:14">
      <c r="B372" s="224"/>
      <c r="C372" s="224"/>
      <c r="D372" s="224"/>
    </row>
    <row r="374" spans="2:14">
      <c r="B374" s="963"/>
      <c r="C374" s="963"/>
      <c r="D374" s="963"/>
      <c r="E374" s="964"/>
      <c r="F374" s="964"/>
      <c r="G374" s="964"/>
      <c r="H374" s="964"/>
      <c r="I374" s="964"/>
      <c r="J374" s="964"/>
      <c r="K374" s="964"/>
      <c r="L374" s="964"/>
      <c r="M374" s="963"/>
      <c r="N374" s="963"/>
    </row>
    <row r="375" spans="2:14">
      <c r="B375" s="219"/>
      <c r="C375" s="219"/>
      <c r="D375" s="219"/>
      <c r="E375" s="965"/>
      <c r="F375" s="219"/>
      <c r="G375" s="219"/>
      <c r="H375" s="219"/>
      <c r="I375" s="219"/>
      <c r="J375" s="219"/>
      <c r="K375" s="219"/>
      <c r="L375" s="219"/>
      <c r="M375" s="965"/>
      <c r="N375" s="219"/>
    </row>
    <row r="376" spans="2:14">
      <c r="B376" s="219"/>
      <c r="C376" s="219"/>
      <c r="D376" s="219"/>
      <c r="E376" s="965"/>
      <c r="F376" s="219"/>
      <c r="G376" s="219"/>
      <c r="H376" s="219"/>
      <c r="I376" s="219"/>
      <c r="J376" s="219"/>
      <c r="K376" s="219"/>
      <c r="L376" s="219"/>
      <c r="M376" s="965"/>
      <c r="N376" s="219"/>
    </row>
    <row r="377" spans="2:14">
      <c r="B377" s="219"/>
      <c r="C377" s="219"/>
      <c r="D377" s="219"/>
      <c r="E377" s="965"/>
      <c r="F377" s="219"/>
      <c r="G377" s="219"/>
      <c r="H377" s="219"/>
      <c r="I377" s="219"/>
      <c r="J377" s="219"/>
      <c r="K377" s="219"/>
      <c r="L377" s="219"/>
      <c r="M377" s="965"/>
      <c r="N377" s="219"/>
    </row>
    <row r="378" spans="2:14">
      <c r="B378" s="219"/>
      <c r="C378" s="219"/>
      <c r="D378" s="219"/>
      <c r="E378" s="965"/>
      <c r="F378" s="219"/>
      <c r="G378" s="219"/>
      <c r="H378" s="219"/>
      <c r="I378" s="219"/>
      <c r="J378" s="219"/>
      <c r="K378" s="219"/>
      <c r="L378" s="219"/>
      <c r="M378" s="965"/>
      <c r="N378" s="219"/>
    </row>
    <row r="379" spans="2:14">
      <c r="B379" s="219"/>
      <c r="C379" s="219"/>
      <c r="D379" s="219"/>
      <c r="E379" s="965"/>
      <c r="F379" s="219"/>
      <c r="G379" s="219"/>
      <c r="H379" s="219"/>
      <c r="I379" s="219"/>
      <c r="J379" s="219"/>
      <c r="K379" s="219"/>
      <c r="L379" s="219"/>
      <c r="M379" s="965"/>
      <c r="N379" s="219"/>
    </row>
    <row r="380" spans="2:14">
      <c r="B380" s="219"/>
      <c r="C380" s="219"/>
      <c r="D380" s="219"/>
      <c r="E380" s="965"/>
      <c r="F380" s="219"/>
      <c r="G380" s="219"/>
      <c r="H380" s="219"/>
      <c r="I380" s="219"/>
      <c r="J380" s="219"/>
      <c r="K380" s="219"/>
      <c r="L380" s="219"/>
      <c r="M380" s="965"/>
      <c r="N380" s="219"/>
    </row>
    <row r="381" spans="2:14">
      <c r="B381" s="219"/>
      <c r="C381" s="219"/>
      <c r="D381" s="219"/>
      <c r="E381" s="965"/>
      <c r="F381" s="219"/>
      <c r="G381" s="219"/>
      <c r="H381" s="219"/>
      <c r="I381" s="219"/>
      <c r="J381" s="219"/>
      <c r="K381" s="219"/>
      <c r="L381" s="219"/>
      <c r="M381" s="965"/>
      <c r="N381" s="219"/>
    </row>
    <row r="382" spans="2:14">
      <c r="B382" s="219"/>
      <c r="C382" s="219"/>
      <c r="D382" s="219"/>
      <c r="E382" s="965"/>
      <c r="F382" s="219"/>
      <c r="G382" s="219"/>
      <c r="H382" s="219"/>
      <c r="I382" s="219"/>
      <c r="J382" s="219"/>
      <c r="K382" s="219"/>
      <c r="L382" s="219"/>
      <c r="M382" s="965"/>
      <c r="N382" s="219"/>
    </row>
    <row r="383" spans="2:14">
      <c r="B383" s="219"/>
      <c r="C383" s="219"/>
      <c r="D383" s="219"/>
      <c r="E383" s="965"/>
      <c r="F383" s="219"/>
      <c r="G383" s="219"/>
      <c r="H383" s="219"/>
      <c r="I383" s="219"/>
      <c r="J383" s="219"/>
      <c r="K383" s="219"/>
      <c r="L383" s="219"/>
      <c r="M383" s="965"/>
      <c r="N383" s="219"/>
    </row>
    <row r="384" spans="2:14">
      <c r="B384" s="219"/>
      <c r="C384" s="219"/>
      <c r="D384" s="219"/>
      <c r="E384" s="965"/>
      <c r="F384" s="219"/>
      <c r="G384" s="219"/>
      <c r="H384" s="219"/>
      <c r="I384" s="219"/>
      <c r="J384" s="219"/>
      <c r="K384" s="219"/>
      <c r="L384" s="219"/>
      <c r="M384" s="965"/>
      <c r="N384" s="219"/>
    </row>
  </sheetData>
  <autoFilter ref="A1:O219">
    <filterColumn colId="3"/>
    <sortState ref="A2:N219">
      <sortCondition ref="D1:D219"/>
    </sortState>
  </autoFilter>
  <hyperlinks>
    <hyperlink ref="E1" r:id="rId1" tooltip="Sortuj według kodu produktu kontraktowanego" display="https://aplikacje.nfz.gov.pl/umowy/AgreementsPlan/GetPlans?ROK=2018&amp;ServiceType=04&amp;ProviderId=31027&amp;OW=09&amp;OrthopedicSupply=False&amp;Code=09R%2F030011&amp;AgreementTechnicalCode=1227195&amp;sortOrder=ascending&amp;colName=ProductCode"/>
    <hyperlink ref="F1" r:id="rId2" tooltip="Sortuj według nazwy produktu kontraktowanego" display="https://aplikacje.nfz.gov.pl/umowy/AgreementsPlan/GetPlans?ROK=2018&amp;ServiceType=04&amp;ProviderId=31027&amp;OW=09&amp;OrthopedicSupply=False&amp;Code=09R%2F030011&amp;AgreementTechnicalCode=1227195&amp;sortOrder=ascending&amp;colName=ProductName"/>
    <hyperlink ref="G1" r:id="rId3" tooltip="Sortuj według wyróżnika produktu" display="https://aplikacje.nfz.gov.pl/umowy/AgreementsPlan/GetPlans?ROK=2018&amp;ServiceType=04&amp;ProviderId=31027&amp;OW=09&amp;OrthopedicSupply=False&amp;Code=09R%2F030011&amp;AgreementTechnicalCode=1227195&amp;sortOrder=ascending&amp;colName=Order"/>
    <hyperlink ref="H1" r:id="rId4" tooltip="Sortuj według sumarycznej liczby kontraktu dla produktu" display="https://aplikacje.nfz.gov.pl/umowy/AgreementsPlan/GetPlans?ROK=2018&amp;ServiceType=04&amp;ProviderId=31027&amp;OW=09&amp;OrthopedicSupply=False&amp;Code=09R%2F030011&amp;AgreementTechnicalCode=1227195&amp;sortOrder=ascending&amp;colName=Sum"/>
    <hyperlink ref="I1" r:id="rId5" tooltip="Sortuj według sumarycznej kwoty kontraktu dla produktu" display="https://aplikacje.nfz.gov.pl/umowy/AgreementsPlan/GetPlans?ROK=2018&amp;ServiceType=04&amp;ProviderId=31027&amp;OW=09&amp;OrthopedicSupply=False&amp;Code=09R%2F030011&amp;AgreementTechnicalCode=1227195&amp;sortOrder=ascending&amp;colName=Amount"/>
    <hyperlink ref="J1" r:id="rId6" tooltip="Sortuj według średniej ceny produktu" display="https://aplikacje.nfz.gov.pl/umowy/AgreementsPlan/GetPlans?ROK=2018&amp;ServiceType=04&amp;ProviderId=31027&amp;OW=09&amp;OrthopedicSupply=False&amp;Code=09R%2F030011&amp;AgreementTechnicalCode=1227195&amp;sortOrder=ascending&amp;colName=Price"/>
    <hyperlink ref="E55" r:id="rId7" tooltip="Link do listy planu umowy w rozbiciu na miesiące o kodzie 04.1701.001.02" display="https://aplikacje.nfz.gov.pl/umowy/AgreementsPlanMonths/GetAgreementsPlanMonths?ROK=2018&amp;ServiceType=04&amp;ProviderId=92104&amp;OW=09&amp;OrthopedicSupply=False&amp;Code=09R%2F030868&amp;AgreementTechnicalCode=1222056&amp;ProductCode=04.1701.001.02&amp;Order=1&amp;Month=0"/>
    <hyperlink ref="E118" r:id="rId8" tooltip="Link do listy planu umowy w rozbiciu na miesiące o kodzie 04.4701.001.02" display="https://aplikacje.nfz.gov.pl/umowy/AgreementsPlanMonths/GetAgreementsPlanMonths?ROK=2018&amp;ServiceType=04&amp;ProviderId=92104&amp;OW=09&amp;OrthopedicSupply=False&amp;Code=09R%2F030868&amp;AgreementTechnicalCode=1222056&amp;ProductCode=04.4701.001.02&amp;Order=1&amp;Month=0"/>
    <hyperlink ref="E87" r:id="rId9" tooltip="Link do listy planu umowy w rozbiciu na miesiące o kodzie 04.2701.001.02" display="https://aplikacje.nfz.gov.pl/umowy/AgreementsPlanMonths/GetAgreementsPlanMonths?ROK=2018&amp;ServiceType=04&amp;ProviderId=92104&amp;OW=09&amp;OrthopedicSupply=False&amp;Code=09R%2F030868&amp;AgreementTechnicalCode=1222056&amp;ProductCode=04.2701.001.02&amp;Order=1&amp;Month=0"/>
    <hyperlink ref="E180" r:id="rId10" tooltip="Link do listy planu umowy w rozbiciu na miesiące o kodzie 04.1740.007.02" display="https://aplikacje.nfz.gov.pl/umowy/AgreementsPlanMonths/GetAgreementsPlanMonths?ROK=2018&amp;ServiceType=04&amp;ProviderId=92104&amp;OW=09&amp;OrthopedicSupply=False&amp;Code=09R%2F030868&amp;AgreementTechnicalCode=1222056&amp;ProductCode=04.1740.007.02&amp;Order=1&amp;Month=0"/>
    <hyperlink ref="E140" r:id="rId11" tooltip="Link do listy planu umowy w rozbiciu na miesiące o kodzie 04.9998.002.02" display="https://aplikacje.nfz.gov.pl/umowy/AgreementsPlanMonths/GetAgreementsPlanMonths?ROK=2018&amp;ServiceType=04&amp;ProviderId=92104&amp;OW=09&amp;OrthopedicSupply=False&amp;Code=09R%2F030868&amp;AgreementTechnicalCode=1222056&amp;ProductCode=04.9998.002.02&amp;Order=1&amp;Month=0"/>
    <hyperlink ref="E19" r:id="rId12" tooltip="Link do listy planu umowy w rozbiciu na miesiące o kodzie 04.1700.001.02" display="https://aplikacje.nfz.gov.pl/umowy/AgreementsPlanMonths/GetAgreementsPlanMonths?ROK=2018&amp;ServiceType=04&amp;ProviderId=92104&amp;OW=09&amp;OrthopedicSupply=False&amp;Code=09R%2F030868&amp;AgreementTechnicalCode=1222056&amp;ProductCode=04.1700.001.02&amp;Order=1&amp;Month=0"/>
    <hyperlink ref="E152" r:id="rId13" tooltip="Link do listy planu umowy w rozbiciu na miesiące o kodzie 04.9998.002.02" display="https://aplikacje.nfz.gov.pl/umowy/AgreementsPlanMonths/GetAgreementsPlanMonths?ROK=2018&amp;ServiceType=04&amp;ProviderId=31027&amp;OW=09&amp;OrthopedicSupply=False&amp;Code=09R%2F030011&amp;AgreementTechnicalCode=1222050&amp;ProductCode=04.9998.002.02&amp;Order=1&amp;Month=0"/>
    <hyperlink ref="E70" r:id="rId14" tooltip="Link do listy planu umowy w rozbiciu na miesiące o kodzie 04.1790.007.02" display="https://aplikacje.nfz.gov.pl/umowy/AgreementsPlanMonths/GetAgreementsPlanMonths?ROK=2018&amp;ServiceType=04&amp;ProviderId=31027&amp;OW=09&amp;OrthopedicSupply=False&amp;Code=09R%2F030011&amp;AgreementTechnicalCode=1222050&amp;ProductCode=04.1790.007.02&amp;Order=1&amp;Month=0"/>
    <hyperlink ref="E29" r:id="rId15" tooltip="Link do listy planu umowy w rozbiciu na miesiące o kodzie 04.1700.001.02" display="https://aplikacje.nfz.gov.pl/umowy/AgreementsPlanMonths/GetAgreementsPlanMonths?ROK=2018&amp;ServiceType=04&amp;ProviderId=31027&amp;OW=09&amp;OrthopedicSupply=False&amp;Code=09R%2F030011&amp;AgreementTechnicalCode=1222050&amp;ProductCode=04.1700.001.02&amp;Order=1&amp;Month=0"/>
    <hyperlink ref="E85" r:id="rId16" tooltip="Link do listy planu umowy w rozbiciu na miesiące o kodzie 04.2704.020.02" display="https://aplikacje.nfz.gov.pl/umowy/AgreementsPlanMonths/GetAgreementsPlanMonths?ROK=2018&amp;ServiceType=04&amp;ProviderId=31027&amp;OW=09&amp;OrthopedicSupply=False&amp;Code=09R%2F030011&amp;AgreementTechnicalCode=1222050&amp;ProductCode=04.2704.020.02&amp;Order=1&amp;Month=0"/>
    <hyperlink ref="A152" r:id="rId17" tooltip="Link do listy umów świadczeniodawcy o kodzie  09R/030011" display="https://aplikacje.nfz.gov.pl/umowy/Agreements/GetAgreements?ROK=2018&amp;ServiceType=04&amp;ProviderId=31027&amp;OW=09&amp;OrthopedicSupply=False&amp;Code=09R%2F030011"/>
    <hyperlink ref="A55" r:id="rId18" tooltip="Link do listy umów świadczeniodawcy o kodzie  09R/030868" display="https://aplikacje.nfz.gov.pl/umowy/Agreements/GetAgreements?ROK=2018&amp;ServiceType=04&amp;ProviderId=92104&amp;OW=09&amp;OrthopedicSupply=False&amp;Code=09R%2F030868"/>
    <hyperlink ref="A96" r:id="rId19" tooltip="Link do listy umów świadczeniodawcy o kodzie  09R/031191" display="https://aplikacje.nfz.gov.pl/umowy/Agreements/GetAgreements?ROK=2018&amp;ServiceType=04&amp;ProviderId=120369&amp;OW=09&amp;OrthopedicSupply=False&amp;Code=09R%2F031191"/>
    <hyperlink ref="E96" r:id="rId20" tooltip="Link do listy planu umowy w rozbiciu na miesiące o kodzie 04.5172.003.02" display="https://aplikacje.nfz.gov.pl/umowy/AgreementsPlanMonths/GetAgreementsPlanMonths?ROK=2018&amp;ServiceType=04&amp;ProviderId=120369&amp;OW=09&amp;OrthopedicSupply=False&amp;Code=09R%2F031191&amp;AgreementTechnicalCode=1224112&amp;ProductCode=04.5172.003.02&amp;Order=1&amp;Month=0"/>
    <hyperlink ref="E2" r:id="rId21" tooltip="Link do listy planu umowy w rozbiciu na miesiące o kodzie 04.1706.007.02" display="https://aplikacje.nfz.gov.pl/umowy/AgreementsPlanMonths/GetAgreementsPlanMonths?ROK=2018&amp;ServiceType=04&amp;ProviderId=110080&amp;OW=09&amp;OrthopedicSupply=False&amp;Code=09R%2F031082&amp;AgreementTechnicalCode=1214501&amp;ProductCode=04.1706.007.02&amp;Order=1&amp;Month=0"/>
    <hyperlink ref="E71" r:id="rId22" tooltip="Link do listy planu umowy w rozbiciu na miesiące o kodzie 04.2706.020.02" display="https://aplikacje.nfz.gov.pl/umowy/AgreementsPlanMonths/GetAgreementsPlanMonths?ROK=2018&amp;ServiceType=04&amp;ProviderId=110080&amp;OW=09&amp;OrthopedicSupply=False&amp;Code=09R%2F031082&amp;AgreementTechnicalCode=1214501&amp;ProductCode=04.2706.020.02&amp;Order=1&amp;Month=0"/>
    <hyperlink ref="E133" r:id="rId23" tooltip="Link do listy planu umowy w rozbiciu na miesiące o kodzie 04.9998.002.02" display="https://aplikacje.nfz.gov.pl/umowy/AgreementsPlanMonths/GetAgreementsPlanMonths?ROK=2018&amp;ServiceType=04&amp;ProviderId=110080&amp;OW=09&amp;OrthopedicSupply=False&amp;Code=09R%2F031082&amp;AgreementTechnicalCode=1214501&amp;ProductCode=04.9998.002.02&amp;Order=1&amp;Month=0"/>
    <hyperlink ref="E21" r:id="rId24" tooltip="Link do listy planu umowy w rozbiciu na miesiące o kodzie 04.1700.001.02" display="https://aplikacje.nfz.gov.pl/umowy/AgreementsPlanMonths/GetAgreementsPlanMonths?ROK=2018&amp;ServiceType=04&amp;ProviderId=141258&amp;OW=09&amp;OrthopedicSupply=False&amp;Code=09R%2F031345&amp;AgreementTechnicalCode=1216010&amp;ProductCode=04.1700.001.02&amp;Order=1&amp;Month=0"/>
    <hyperlink ref="E30" r:id="rId25" tooltip="Link do listy planu umowy w rozbiciu na miesiące o kodzie 04.1700.001.02" display="https://aplikacje.nfz.gov.pl/umowy/AgreementsPlanMonths/GetAgreementsPlanMonths?ROK=2018&amp;ServiceType=04&amp;ProviderId=97492&amp;OW=09&amp;OrthopedicSupply=False&amp;Code=09R%2F030945&amp;AgreementTechnicalCode=1213675&amp;ProductCode=04.1700.001.02&amp;Order=1&amp;Month=0"/>
    <hyperlink ref="E95" r:id="rId26" tooltip="Link do listy planu umowy w rozbiciu na miesiące o kodzie 04.5172.003.02" display="https://aplikacje.nfz.gov.pl/umowy/AgreementsPlanMonths/GetAgreementsPlanMonths?ROK=2018&amp;ServiceType=04&amp;ProviderId=123534&amp;OW=09&amp;OrthopedicSupply=False&amp;Code=09R%2F031235&amp;AgreementTechnicalCode=1221446&amp;ProductCode=04.5172.003.02&amp;Order=1&amp;Month=0"/>
    <hyperlink ref="E143" r:id="rId27" tooltip="Link do listy planu umowy w rozbiciu na miesiące o kodzie 04.9998.002.02" display="https://aplikacje.nfz.gov.pl/umowy/AgreementsPlanMonths/GetAgreementsPlanMonths?ROK=2018&amp;ServiceType=04&amp;ProviderId=123534&amp;OW=09&amp;OrthopedicSupply=False&amp;Code=09R%2F031235&amp;AgreementTechnicalCode=1221446&amp;ProductCode=04.9998.002.02&amp;Order=1&amp;Month=0"/>
    <hyperlink ref="E111" r:id="rId28" tooltip="Link do listy planu umowy w rozbiciu na miesiące o kodzie 04.4700.021.02" display="https://aplikacje.nfz.gov.pl/umowy/AgreementsPlanMonths/GetAgreementsPlanMonths?ROK=2018&amp;ServiceType=04&amp;ProviderId=30575&amp;OW=09&amp;OrthopedicSupply=False&amp;Code=09R%2F010044&amp;AgreementTechnicalCode=1213189&amp;ProductCode=04.4700.021.02&amp;Order=1&amp;Month=0"/>
    <hyperlink ref="E153" r:id="rId29" tooltip="Link do listy planu umowy w rozbiciu na miesiące o kodzie 04.9998.002.02" display="https://aplikacje.nfz.gov.pl/umowy/AgreementsPlanMonths/GetAgreementsPlanMonths?ROK=2018&amp;ServiceType=04&amp;ProviderId=30575&amp;OW=09&amp;OrthopedicSupply=False&amp;Code=09R%2F010044&amp;AgreementTechnicalCode=1213189&amp;ProductCode=04.9998.002.02&amp;Order=1&amp;Month=0"/>
    <hyperlink ref="E31" r:id="rId30" tooltip="Link do listy planu umowy w rozbiciu na miesiące o kodzie 04.1700.001.02" display="https://aplikacje.nfz.gov.pl/umowy/AgreementsPlanMonths/GetAgreementsPlanMonths?ROK=2018&amp;ServiceType=04&amp;ProviderId=30575&amp;OW=09&amp;OrthopedicSupply=False&amp;Code=09R%2F010044&amp;AgreementTechnicalCode=1213189&amp;ProductCode=04.1700.001.02&amp;Order=1&amp;Month=0"/>
    <hyperlink ref="E81" r:id="rId31" tooltip="Link do listy planu umowy w rozbiciu na miesiące o kodzie 04.2700.020.02" display="https://aplikacje.nfz.gov.pl/umowy/AgreementsPlanMonths/GetAgreementsPlanMonths?ROK=2018&amp;ServiceType=04&amp;ProviderId=30575&amp;OW=09&amp;OrthopedicSupply=False&amp;Code=09R%2F010044&amp;AgreementTechnicalCode=1213189&amp;ProductCode=04.2700.020.02&amp;Order=1&amp;Month=0"/>
    <hyperlink ref="E122" r:id="rId32" tooltip="Link do listy planu umowy w rozbiciu na miesiące o kodzie 04.2730.001.02" display="https://aplikacje.nfz.gov.pl/umowy/AgreementsPlanMonths/GetAgreementsPlanMonths?ROK=2018&amp;ServiceType=04&amp;ProviderId=30575&amp;OW=09&amp;OrthopedicSupply=False&amp;Code=09R%2F010044&amp;AgreementTechnicalCode=1213189&amp;ProductCode=04.2730.001.02&amp;Order=1&amp;Month=0"/>
    <hyperlink ref="E56" r:id="rId33" tooltip="Link do listy planu umowy w rozbiciu na miesiące o kodzie 04.1701.001.02" display="https://aplikacje.nfz.gov.pl/umowy/AgreementsPlanMonths/GetAgreementsPlanMonths?ROK=2018&amp;ServiceType=04&amp;ProviderId=31019&amp;OW=09&amp;OrthopedicSupply=False&amp;Code=09R%2F010046&amp;AgreementTechnicalCode=1211849&amp;ProductCode=04.1701.001.02&amp;Order=1&amp;Month=0"/>
    <hyperlink ref="E88" r:id="rId34" tooltip="Link do listy planu umowy w rozbiciu na miesiące o kodzie 04.2701.001.02" display="https://aplikacje.nfz.gov.pl/umowy/AgreementsPlanMonths/GetAgreementsPlanMonths?ROK=2018&amp;ServiceType=04&amp;ProviderId=31019&amp;OW=09&amp;OrthopedicSupply=False&amp;Code=09R%2F010046&amp;AgreementTechnicalCode=1211849&amp;ProductCode=04.2701.001.02&amp;Order=1&amp;Month=0"/>
    <hyperlink ref="E154" r:id="rId35" tooltip="Link do listy planu umowy w rozbiciu na miesiące o kodzie 04.9998.002.02" display="https://aplikacje.nfz.gov.pl/umowy/AgreementsPlanMonths/GetAgreementsPlanMonths?ROK=2018&amp;ServiceType=04&amp;ProviderId=31019&amp;OW=09&amp;OrthopedicSupply=False&amp;Code=09R%2F010046&amp;AgreementTechnicalCode=1211849&amp;ProductCode=04.9998.002.02&amp;Order=1&amp;Month=0"/>
    <hyperlink ref="E52" r:id="rId36" tooltip="Link do listy planu umowy w rozbiciu na miesiące o kodzie 04.1707.007.02" display="https://aplikacje.nfz.gov.pl/umowy/AgreementsPlanMonths/GetAgreementsPlanMonths?ROK=2018&amp;ServiceType=04&amp;ProviderId=31019&amp;OW=09&amp;OrthopedicSupply=False&amp;Code=09R%2F010046&amp;AgreementTechnicalCode=1211849&amp;ProductCode=04.1707.007.02&amp;Order=1&amp;Month=0"/>
    <hyperlink ref="E32" r:id="rId37" tooltip="Link do listy planu umowy w rozbiciu na miesiące o kodzie 04.1700.001.02" display="https://aplikacje.nfz.gov.pl/umowy/AgreementsPlanMonths/GetAgreementsPlanMonths?ROK=2018&amp;ServiceType=04&amp;ProviderId=31019&amp;OW=09&amp;OrthopedicSupply=False&amp;Code=09R%2F010046&amp;AgreementTechnicalCode=1211849&amp;ProductCode=04.1700.001.02&amp;Order=1&amp;Month=0"/>
    <hyperlink ref="E169" r:id="rId38" tooltip="Link do listy planu umowy w rozbiciu na miesiące o kodzie 04.9998.002.02" display="https://aplikacje.nfz.gov.pl/umowy/AgreementsPlanMonths/GetAgreementsPlanMonths?ROK=2018&amp;ServiceType=04&amp;ProviderId=123052&amp;OW=09&amp;OrthopedicSupply=False&amp;Code=09R%2F031232&amp;AgreementTechnicalCode=1220545&amp;ProductCode=04.9998.002.02&amp;Order=1&amp;Month=0"/>
    <hyperlink ref="E69" r:id="rId39" tooltip="Link do listy planu umowy w rozbiciu na miesiące o kodzie 04.1790.007.02" display="https://aplikacje.nfz.gov.pl/umowy/AgreementsPlanMonths/GetAgreementsPlanMonths?ROK=2018&amp;ServiceType=04&amp;ProviderId=123052&amp;OW=09&amp;OrthopedicSupply=False&amp;Code=09R%2F031232&amp;AgreementTechnicalCode=1220545&amp;ProductCode=04.1790.007.02&amp;Order=1&amp;Month=0"/>
    <hyperlink ref="E49" r:id="rId40" tooltip="Link do listy planu umowy w rozbiciu na miesiące o kodzie 04.1700.001.02" display="https://aplikacje.nfz.gov.pl/umowy/AgreementsPlanMonths/GetAgreementsPlanMonths?ROK=2018&amp;ServiceType=04&amp;ProviderId=123052&amp;OW=09&amp;OrthopedicSupply=False&amp;Code=09R%2F031232&amp;AgreementTechnicalCode=1220545&amp;ProductCode=04.1700.001.02&amp;Order=1&amp;Month=0"/>
    <hyperlink ref="E141" r:id="rId41" tooltip="Link do listy planu umowy w rozbiciu na miesiące o kodzie 04.9998.002.02" display="https://aplikacje.nfz.gov.pl/umowy/AgreementsPlanMonths/GetAgreementsPlanMonths?ROK=2018&amp;ServiceType=04&amp;ProviderId=46013&amp;OW=09&amp;OrthopedicSupply=False&amp;Code=09R%2F030597&amp;AgreementTechnicalCode=1075770&amp;ProductCode=04.9998.002.02&amp;Order=2&amp;Month=0"/>
    <hyperlink ref="E20" r:id="rId42" tooltip="Link do listy planu umowy w rozbiciu na miesiące o kodzie 04.1700.001.02" display="https://aplikacje.nfz.gov.pl/umowy/AgreementsPlanMonths/GetAgreementsPlanMonths?ROK=2018&amp;ServiceType=04&amp;ProviderId=46013&amp;OW=09&amp;OrthopedicSupply=False&amp;Code=09R%2F030597&amp;AgreementTechnicalCode=1075770&amp;ProductCode=04.1700.001.02&amp;Order=1&amp;Month=0"/>
    <hyperlink ref="E9" r:id="rId43" tooltip="Link do listy planu umowy w rozbiciu na miesiące o kodzie 04.1700.001.02" display="https://aplikacje.nfz.gov.pl/umowy/AgreementsPlanMonths/GetAgreementsPlanMonths?ROK=2018&amp;ServiceType=04&amp;ProviderId=82287&amp;OW=09&amp;OrthopedicSupply=False&amp;Code=09R%2F030720&amp;AgreementTechnicalCode=1212140&amp;ProductCode=04.1700.001.02&amp;Order=1&amp;Month=0"/>
    <hyperlink ref="E155" r:id="rId44" tooltip="Link do listy planu umowy w rozbiciu na miesiące o kodzie 04.9998.002.02" display="https://aplikacje.nfz.gov.pl/umowy/AgreementsPlanMonths/GetAgreementsPlanMonths?ROK=2018&amp;ServiceType=04&amp;ProviderId=31461&amp;OW=09&amp;OrthopedicSupply=False&amp;Code=09R%2F030309&amp;AgreementTechnicalCode=1213191&amp;ProductCode=04.9998.002.02&amp;Order=1&amp;Month=0"/>
    <hyperlink ref="E33" r:id="rId45" tooltip="Link do listy planu umowy w rozbiciu na miesiące o kodzie 04.1700.001.02" display="https://aplikacje.nfz.gov.pl/umowy/AgreementsPlanMonths/GetAgreementsPlanMonths?ROK=2018&amp;ServiceType=04&amp;ProviderId=31461&amp;OW=09&amp;OrthopedicSupply=False&amp;Code=09R%2F030309&amp;AgreementTechnicalCode=1213191&amp;ProductCode=04.1700.001.02&amp;Order=1&amp;Month=0"/>
    <hyperlink ref="E130" r:id="rId46" tooltip="Link do listy planu umowy w rozbiciu na miesiące o kodzie 04.9998.002.02" display="https://aplikacje.nfz.gov.pl/umowy/AgreementsPlanMonths/GetAgreementsPlanMonths?ROK=2018&amp;ServiceType=04&amp;ProviderId=54362&amp;OW=09&amp;OrthopedicSupply=False&amp;Code=09R%2F030637&amp;AgreementTechnicalCode=1209959&amp;ProductCode=04.9998.002.02&amp;Order=1&amp;Month=0"/>
    <hyperlink ref="E8" r:id="rId47" tooltip="Link do listy planu umowy w rozbiciu na miesiące o kodzie 04.1700.001.02" display="https://aplikacje.nfz.gov.pl/umowy/AgreementsPlanMonths/GetAgreementsPlanMonths?ROK=2018&amp;ServiceType=04&amp;ProviderId=54362&amp;OW=09&amp;OrthopedicSupply=False&amp;Code=09R%2F030637&amp;AgreementTechnicalCode=1209959&amp;ProductCode=04.1700.001.02&amp;Order=1&amp;Month=0"/>
    <hyperlink ref="E43" r:id="rId48" tooltip="Link do listy planu umowy w rozbiciu na miesiące o kodzie 04.1700.001.02" display="https://aplikacje.nfz.gov.pl/umowy/AgreementsPlanMonths/GetAgreementsPlanMonths?ROK=2018&amp;ServiceType=04&amp;ProviderId=46007&amp;OW=09&amp;OrthopedicSupply=False&amp;Code=09R%2F030586&amp;AgreementTechnicalCode=1218736&amp;ProductCode=04.1700.001.02&amp;Order=1&amp;Month=0"/>
    <hyperlink ref="E214" r:id="rId49" tooltip="Link do listy planu umowy w rozbiciu na miesiące o kodzie 04.1746.007.02" display="https://aplikacje.nfz.gov.pl/umowy/AgreementsPlanMonths/GetAgreementsPlanMonths?ROK=2018&amp;ServiceType=04&amp;ProviderId=30409&amp;OW=09&amp;OrthopedicSupply=False&amp;Code=09R%2F030042&amp;AgreementTechnicalCode=1216614&amp;ProductCode=04.1746.007.02&amp;Order=1&amp;Month=0"/>
    <hyperlink ref="E138" r:id="rId50" tooltip="Link do listy planu umowy w rozbiciu na miesiące o kodzie 04.9998.002.02" display="https://aplikacje.nfz.gov.pl/umowy/AgreementsPlanMonths/GetAgreementsPlanMonths?ROK=2018&amp;ServiceType=04&amp;ProviderId=82029&amp;OW=09&amp;OrthopedicSupply=False&amp;Code=09R%2F030713&amp;AgreementTechnicalCode=1231559&amp;ProductCode=04.9998.002.02&amp;Order=3&amp;Month=0"/>
    <hyperlink ref="E139" r:id="rId51" tooltip="Link do listy planu umowy w rozbiciu na miesiące o kodzie 04.9998.002.02" display="https://aplikacje.nfz.gov.pl/umowy/AgreementsPlanMonths/GetAgreementsPlanMonths?ROK=2018&amp;ServiceType=04&amp;ProviderId=82029&amp;OW=09&amp;OrthopedicSupply=False&amp;Code=09R%2F030713&amp;AgreementTechnicalCode=1231559&amp;ProductCode=04.9998.002.02&amp;Order=1&amp;Month=0"/>
    <hyperlink ref="E17" r:id="rId52" tooltip="Link do listy planu umowy w rozbiciu na miesiące o kodzie 04.1700.001.02" display="https://aplikacje.nfz.gov.pl/umowy/AgreementsPlanMonths/GetAgreementsPlanMonths?ROK=2018&amp;ServiceType=04&amp;ProviderId=82029&amp;OW=09&amp;OrthopedicSupply=False&amp;Code=09R%2F030713&amp;AgreementTechnicalCode=1231559&amp;ProductCode=04.1700.001.02&amp;Order=1&amp;Month=0"/>
    <hyperlink ref="E149" r:id="rId53" tooltip="Link do listy planu umowy w rozbiciu na miesiące o kodzie 04.9998.002.02" display="https://aplikacje.nfz.gov.pl/umowy/AgreementsPlanMonths/GetAgreementsPlanMonths?ROK=2018&amp;ServiceType=04&amp;ProviderId=90457&amp;OW=09&amp;OrthopedicSupply=False&amp;Code=09R%2F030829&amp;AgreementTechnicalCode=1212136&amp;ProductCode=04.9998.002.02&amp;Order=1&amp;Month=0"/>
    <hyperlink ref="E27" r:id="rId54" tooltip="Link do listy planu umowy w rozbiciu na miesiące o kodzie 04.1700.001.02" display="https://aplikacje.nfz.gov.pl/umowy/AgreementsPlanMonths/GetAgreementsPlanMonths?ROK=2018&amp;ServiceType=04&amp;ProviderId=90457&amp;OW=09&amp;OrthopedicSupply=False&amp;Code=09R%2F030829&amp;AgreementTechnicalCode=1212136&amp;ProductCode=04.1700.001.02&amp;Order=1&amp;Month=0"/>
    <hyperlink ref="E193" r:id="rId55" tooltip="Link do listy planu umowy w rozbiciu na miesiące o kodzie 04.2712.020.02" display="https://aplikacje.nfz.gov.pl/umowy/AgreementsPlanMonths/GetAgreementsPlanMonths?ROK=2018&amp;ServiceType=04&amp;ProviderId=46015&amp;OW=09&amp;OrthopedicSupply=False&amp;Code=09R%2F030600&amp;AgreementTechnicalCode=1221220&amp;ProductCode=04.2712.020.02&amp;Order=1&amp;Month=0"/>
    <hyperlink ref="E206" r:id="rId56" tooltip="Link do listy planu umowy w rozbiciu na miesiące o kodzie 04.1744.007.02" display="https://aplikacje.nfz.gov.pl/umowy/AgreementsPlanMonths/GetAgreementsPlanMonths?ROK=2018&amp;ServiceType=04&amp;ProviderId=46015&amp;OW=09&amp;OrthopedicSupply=False&amp;Code=09R%2F030600&amp;AgreementTechnicalCode=1221220&amp;ProductCode=04.1744.007.02&amp;Order=1&amp;Month=0"/>
    <hyperlink ref="E146" r:id="rId57" tooltip="Link do listy planu umowy w rozbiciu na miesiące o kodzie 04.9998.002.02" display="https://aplikacje.nfz.gov.pl/umowy/AgreementsPlanMonths/GetAgreementsPlanMonths?ROK=2018&amp;ServiceType=04&amp;ProviderId=85018&amp;OW=09&amp;OrthopedicSupply=False&amp;Code=09R%2F030751&amp;AgreementTechnicalCode=1231562&amp;ProductCode=04.9998.002.02&amp;Order=3&amp;Month=0"/>
    <hyperlink ref="E147" r:id="rId58" tooltip="Link do listy planu umowy w rozbiciu na miesiące o kodzie 04.9998.002.02" display="https://aplikacje.nfz.gov.pl/umowy/AgreementsPlanMonths/GetAgreementsPlanMonths?ROK=2018&amp;ServiceType=04&amp;ProviderId=85018&amp;OW=09&amp;OrthopedicSupply=False&amp;Code=09R%2F030751&amp;AgreementTechnicalCode=1231562&amp;ProductCode=04.9998.002.02&amp;Order=1&amp;Month=0"/>
    <hyperlink ref="E25" r:id="rId59" tooltip="Link do listy planu umowy w rozbiciu na miesiące o kodzie 04.1700.001.02" display="https://aplikacje.nfz.gov.pl/umowy/AgreementsPlanMonths/GetAgreementsPlanMonths?ROK=2018&amp;ServiceType=04&amp;ProviderId=85018&amp;OW=09&amp;OrthopedicSupply=False&amp;Code=09R%2F030751&amp;AgreementTechnicalCode=1231562&amp;ProductCode=04.1700.001.02&amp;Order=1&amp;Month=0"/>
    <hyperlink ref="E80" r:id="rId60" tooltip="Link do listy planu umowy w rozbiciu na miesiące o kodzie 04.2700.020.02" display="https://aplikacje.nfz.gov.pl/umowy/AgreementsPlanMonths/GetAgreementsPlanMonths?ROK=2018&amp;ServiceType=04&amp;ProviderId=85018&amp;OW=09&amp;OrthopedicSupply=False&amp;Code=09R%2F030751&amp;AgreementTechnicalCode=1231562&amp;ProductCode=04.2700.020.02&amp;Order=1&amp;Month=0"/>
    <hyperlink ref="E142" r:id="rId61" tooltip="Link do listy planu umowy w rozbiciu na miesiące o kodzie 04.9998.002.02" display="https://aplikacje.nfz.gov.pl/umowy/AgreementsPlanMonths/GetAgreementsPlanMonths?ROK=2018&amp;ServiceType=04&amp;ProviderId=46014&amp;OW=09&amp;OrthopedicSupply=False&amp;Code=09R%2F030598&amp;AgreementTechnicalCode=1227192&amp;ProductCode=04.9998.002.02&amp;Order=2&amp;Month=0"/>
    <hyperlink ref="E22" r:id="rId62" tooltip="Link do listy planu umowy w rozbiciu na miesiące o kodzie 04.1700.001.02" display="https://aplikacje.nfz.gov.pl/umowy/AgreementsPlanMonths/GetAgreementsPlanMonths?ROK=2018&amp;ServiceType=04&amp;ProviderId=46014&amp;OW=09&amp;OrthopedicSupply=False&amp;Code=09R%2F030598&amp;AgreementTechnicalCode=1227192&amp;ProductCode=04.1700.001.02&amp;Order=1&amp;Month=0"/>
    <hyperlink ref="E46" r:id="rId63" tooltip="Link do listy planu umowy w rozbiciu na miesiące o kodzie 04.1700.001.02" display="https://aplikacje.nfz.gov.pl/umowy/AgreementsPlanMonths/GetAgreementsPlanMonths?ROK=2018&amp;ServiceType=04&amp;ProviderId=41439&amp;OW=09&amp;OrthopedicSupply=False&amp;Code=09R%2F030602&amp;AgreementTechnicalCode=1213674&amp;ProductCode=04.1700.001.02&amp;Order=1&amp;Month=0"/>
    <hyperlink ref="E97" r:id="rId64" tooltip="Link do listy planu umowy w rozbiciu na miesiące o kodzie 04.5172.003.02" display="https://aplikacje.nfz.gov.pl/umowy/AgreementsPlanMonths/GetAgreementsPlanMonths?ROK=2018&amp;ServiceType=04&amp;ProviderId=31544&amp;OW=09&amp;OrthopedicSupply=False&amp;Code=09R%2F030099&amp;AgreementTechnicalCode=1209975&amp;ProductCode=04.5172.003.02&amp;Order=1&amp;Month=0"/>
    <hyperlink ref="E167" r:id="rId65" tooltip="Link do listy planu umowy w rozbiciu na miesiące o kodzie 04.9998.002.02" display="https://aplikacje.nfz.gov.pl/umowy/AgreementsPlanMonths/GetAgreementsPlanMonths?ROK=2018&amp;ServiceType=04&amp;ProviderId=31544&amp;OW=09&amp;OrthopedicSupply=False&amp;Code=09R%2F030099&amp;AgreementTechnicalCode=1209975&amp;ProductCode=04.9998.002.02&amp;Order=1&amp;Month=0"/>
    <hyperlink ref="E3" r:id="rId66" tooltip="Link do listy planu umowy w rozbiciu na miesiące o kodzie 04.1706.007.02" display="https://aplikacje.nfz.gov.pl/umowy/AgreementsPlanMonths/GetAgreementsPlanMonths?ROK=2018&amp;ServiceType=04&amp;ProviderId=90817&amp;OW=09&amp;OrthopedicSupply=False&amp;Code=09R%2F030841&amp;AgreementTechnicalCode=1209976&amp;ProductCode=04.1706.007.02&amp;Order=1&amp;Month=0"/>
    <hyperlink ref="E72" r:id="rId67" tooltip="Link do listy planu umowy w rozbiciu na miesiące o kodzie 04.2706.020.02" display="https://aplikacje.nfz.gov.pl/umowy/AgreementsPlanMonths/GetAgreementsPlanMonths?ROK=2018&amp;ServiceType=04&amp;ProviderId=90817&amp;OW=09&amp;OrthopedicSupply=False&amp;Code=09R%2F030841&amp;AgreementTechnicalCode=1209976&amp;ProductCode=04.2706.020.02&amp;Order=1&amp;Month=0"/>
    <hyperlink ref="E157" r:id="rId68" tooltip="Link do listy planu umowy w rozbiciu na miesiące o kodzie 04.9998.002.02" display="https://aplikacje.nfz.gov.pl/umowy/AgreementsPlanMonths/GetAgreementsPlanMonths?ROK=2018&amp;ServiceType=04&amp;ProviderId=90817&amp;OW=09&amp;OrthopedicSupply=False&amp;Code=09R%2F030841&amp;AgreementTechnicalCode=1209976&amp;ProductCode=04.9998.002.02&amp;Order=1&amp;Month=0"/>
    <hyperlink ref="E213" r:id="rId69" tooltip="Link do listy planu umowy w rozbiciu na miesiące o kodzie 04.1746.007.02" display="https://aplikacje.nfz.gov.pl/umowy/AgreementsPlanMonths/GetAgreementsPlanMonths?ROK=2018&amp;ServiceType=04&amp;ProviderId=97400&amp;OW=09&amp;OrthopedicSupply=False&amp;Code=09R%2F030897&amp;AgreementTechnicalCode=1213195&amp;ProductCode=04.1746.007.02&amp;Order=1&amp;Month=0"/>
    <hyperlink ref="E178" r:id="rId70" tooltip="Link do listy planu umowy w rozbiciu na miesiące o kodzie 04.1740.007.02" display="https://aplikacje.nfz.gov.pl/umowy/AgreementsPlanMonths/GetAgreementsPlanMonths?ROK=2018&amp;ServiceType=04&amp;ProviderId=97400&amp;OW=09&amp;OrthopedicSupply=False&amp;Code=09R%2F030897&amp;AgreementTechnicalCode=1213195&amp;ProductCode=04.1740.007.02&amp;Order=1&amp;Month=0"/>
    <hyperlink ref="E47" r:id="rId71" tooltip="Link do listy planu umowy w rozbiciu na miesiące o kodzie 04.1700.001.02" display="https://aplikacje.nfz.gov.pl/umowy/AgreementsPlanMonths/GetAgreementsPlanMonths?ROK=2018&amp;ServiceType=04&amp;ProviderId=93030&amp;OW=09&amp;OrthopedicSupply=False&amp;Code=09R%2F030892&amp;AgreementTechnicalCode=1216012&amp;ProductCode=04.1700.001.02&amp;Order=1&amp;Month=0"/>
    <hyperlink ref="E192" r:id="rId72" tooltip="Link do listy planu umowy w rozbiciu na miesiące o kodzie 04.2712.020.02" display="https://aplikacje.nfz.gov.pl/umowy/AgreementsPlanMonths/GetAgreementsPlanMonths?ROK=2018&amp;ServiceType=04&amp;ProviderId=113263&amp;OW=09&amp;OrthopedicSupply=False&amp;Code=09R%2F031088&amp;AgreementTechnicalCode=1212163&amp;ProductCode=04.2712.020.02&amp;Order=1&amp;Month=0"/>
    <hyperlink ref="E198" r:id="rId73" tooltip="Link do listy planu umowy w rozbiciu na miesiące o kodzie 04.1780.007.02" display="https://aplikacje.nfz.gov.pl/umowy/AgreementsPlanMonths/GetAgreementsPlanMonths?ROK=2018&amp;ServiceType=04&amp;ProviderId=116652&amp;OW=09&amp;OrthopedicSupply=False&amp;Code=09R%2F031153&amp;AgreementTechnicalCode=1213196&amp;ProductCode=04.1780.007.02&amp;Order=1&amp;Month=0"/>
    <hyperlink ref="E186" r:id="rId74" tooltip="Link do listy planu umowy w rozbiciu na miesiące o kodzie 04.1740.007.02" display="https://aplikacje.nfz.gov.pl/umowy/AgreementsPlanMonths/GetAgreementsPlanMonths?ROK=2018&amp;ServiceType=04&amp;ProviderId=116652&amp;OW=09&amp;OrthopedicSupply=False&amp;Code=09R%2F031153&amp;AgreementTechnicalCode=1213196&amp;ProductCode=04.1740.007.02&amp;Order=1&amp;Month=0"/>
    <hyperlink ref="E63" r:id="rId75" tooltip="Link do listy planu umowy w rozbiciu na miesiące o kodzie 04.1790.007.02" display="https://aplikacje.nfz.gov.pl/umowy/AgreementsPlanMonths/GetAgreementsPlanMonths?ROK=2018&amp;ServiceType=04&amp;ProviderId=116652&amp;OW=09&amp;OrthopedicSupply=False&amp;Code=09R%2F031153&amp;AgreementTechnicalCode=1213196&amp;ProductCode=04.1790.007.02&amp;Order=1&amp;Month=0"/>
    <hyperlink ref="E191" r:id="rId76" tooltip="Link do listy planu umowy w rozbiciu na miesiące o kodzie 04.1780.008.02" display="https://aplikacje.nfz.gov.pl/umowy/AgreementsPlanMonths/GetAgreementsPlanMonths?ROK=2018&amp;ServiceType=04&amp;ProviderId=116652&amp;OW=09&amp;OrthopedicSupply=False&amp;Code=09R%2F031153&amp;AgreementTechnicalCode=1213196&amp;ProductCode=04.1780.008.02&amp;Order=1&amp;Month=0"/>
    <hyperlink ref="E158" r:id="rId77" tooltip="Link do listy planu umowy w rozbiciu na miesiące o kodzie 04.9998.002.02" display="https://aplikacje.nfz.gov.pl/umowy/AgreementsPlanMonths/GetAgreementsPlanMonths?ROK=2018&amp;ServiceType=04&amp;ProviderId=41438&amp;OW=09&amp;OrthopedicSupply=False&amp;Code=09R%2F030601&amp;AgreementTechnicalCode=1210811&amp;ProductCode=04.9998.002.02&amp;Order=1&amp;Month=0"/>
    <hyperlink ref="E64" r:id="rId78" tooltip="Link do listy planu umowy w rozbiciu na miesiące o kodzie 04.1790.007.02" display="https://aplikacje.nfz.gov.pl/umowy/AgreementsPlanMonths/GetAgreementsPlanMonths?ROK=2018&amp;ServiceType=04&amp;ProviderId=41438&amp;OW=09&amp;OrthopedicSupply=False&amp;Code=09R%2F030601&amp;AgreementTechnicalCode=1210811&amp;ProductCode=04.1790.007.02&amp;Order=1&amp;Month=0"/>
    <hyperlink ref="E36" r:id="rId79" tooltip="Link do listy planu umowy w rozbiciu na miesiące o kodzie 04.1700.001.02" display="https://aplikacje.nfz.gov.pl/umowy/AgreementsPlanMonths/GetAgreementsPlanMonths?ROK=2018&amp;ServiceType=04&amp;ProviderId=41438&amp;OW=09&amp;OrthopedicSupply=False&amp;Code=09R%2F030601&amp;AgreementTechnicalCode=1210811&amp;ProductCode=04.1700.001.02&amp;Order=1&amp;Month=0"/>
    <hyperlink ref="E125" r:id="rId80" tooltip="Link do listy planu umowy w rozbiciu na miesiące o kodzie 04.2730.001.02" display="https://aplikacje.nfz.gov.pl/umowy/AgreementsPlanMonths/GetAgreementsPlanMonths?ROK=2018&amp;ServiceType=04&amp;ProviderId=41438&amp;OW=09&amp;OrthopedicSupply=False&amp;Code=09R%2F030601&amp;AgreementTechnicalCode=1210811&amp;ProductCode=04.2730.001.02&amp;Order=1&amp;Month=0"/>
    <hyperlink ref="E183" r:id="rId81" tooltip="Link do listy planu umowy w rozbiciu na miesiące o kodzie 04.1740.007.02" display="https://aplikacje.nfz.gov.pl/umowy/AgreementsPlanMonths/GetAgreementsPlanMonths?ROK=2018&amp;ServiceType=04&amp;ProviderId=135757&amp;OW=09&amp;OrthopedicSupply=False&amp;Code=09R%2F031274&amp;AgreementTechnicalCode=1222916&amp;ProductCode=04.1740.007.02&amp;Order=1&amp;Month=0"/>
    <hyperlink ref="E218" r:id="rId82" tooltip="Link do listy planu umowy w rozbiciu na miesiące o kodzie 04.1743.007.02" display="https://aplikacje.nfz.gov.pl/umowy/AgreementsPlanMonths/GetAgreementsPlanMonths?ROK=2018&amp;ServiceType=04&amp;ProviderId=135757&amp;OW=09&amp;OrthopedicSupply=False&amp;Code=09R%2F031274&amp;AgreementTechnicalCode=1222916&amp;ProductCode=04.1743.007.02&amp;Order=1&amp;Month=0"/>
    <hyperlink ref="E168" r:id="rId83" tooltip="Link do listy planu umowy w rozbiciu na miesiące o kodzie 04.9998.002.02" display="https://aplikacje.nfz.gov.pl/umowy/AgreementsPlanMonths/GetAgreementsPlanMonths?ROK=2018&amp;ServiceType=04&amp;ProviderId=30853&amp;OW=09&amp;OrthopedicSupply=False&amp;Code=09R%2F010023&amp;AgreementTechnicalCode=1213671&amp;ProductCode=04.9998.002.02&amp;Order=1&amp;Month=0"/>
    <hyperlink ref="E48" r:id="rId84" tooltip="Link do listy planu umowy w rozbiciu na miesiące o kodzie 04.1700.001.02" display="https://aplikacje.nfz.gov.pl/umowy/AgreementsPlanMonths/GetAgreementsPlanMonths?ROK=2018&amp;ServiceType=04&amp;ProviderId=30853&amp;OW=09&amp;OrthopedicSupply=False&amp;Code=09R%2F010023&amp;AgreementTechnicalCode=1213671&amp;ProductCode=04.1700.001.02&amp;Order=1&amp;Month=0"/>
    <hyperlink ref="E132" r:id="rId85" tooltip="Link do listy planu umowy w rozbiciu na miesiące o kodzie 04.9998.002.02" display="https://aplikacje.nfz.gov.pl/umowy/AgreementsPlanMonths/GetAgreementsPlanMonths?ROK=2018&amp;ServiceType=04&amp;ProviderId=31322&amp;OW=09&amp;OrthopedicSupply=False&amp;Code=09R%2F020012&amp;AgreementTechnicalCode=1209960&amp;ProductCode=04.9998.002.02&amp;Order=1&amp;Month=0"/>
    <hyperlink ref="E11" r:id="rId86" tooltip="Link do listy planu umowy w rozbiciu na miesiące o kodzie 04.1700.001.02" display="https://aplikacje.nfz.gov.pl/umowy/AgreementsPlanMonths/GetAgreementsPlanMonths?ROK=2018&amp;ServiceType=04&amp;ProviderId=31322&amp;OW=09&amp;OrthopedicSupply=False&amp;Code=09R%2F020012&amp;AgreementTechnicalCode=1209960&amp;ProductCode=04.1700.001.02&amp;Order=1&amp;Month=0"/>
    <hyperlink ref="E184" r:id="rId87" tooltip="Link do listy planu umowy w rozbiciu na miesiące o kodzie 04.1740.007.02" display="https://aplikacje.nfz.gov.pl/umowy/AgreementsPlanMonths/GetAgreementsPlanMonths?ROK=2018&amp;ServiceType=04&amp;ProviderId=31374&amp;OW=09&amp;OrthopedicSupply=False&amp;Code=09R%2F010014&amp;AgreementTechnicalCode=1213193&amp;ProductCode=04.1740.007.02&amp;Order=1&amp;Month=0"/>
    <hyperlink ref="E150" r:id="rId88" tooltip="Link do listy planu umowy w rozbiciu na miesiące o kodzie 04.9998.002.02" display="https://aplikacje.nfz.gov.pl/umowy/AgreementsPlanMonths/GetAgreementsPlanMonths?ROK=2018&amp;ServiceType=04&amp;ProviderId=31374&amp;OW=09&amp;OrthopedicSupply=False&amp;Code=09R%2F010014&amp;AgreementTechnicalCode=1213193&amp;ProductCode=04.9998.002.02&amp;Order=1&amp;Month=0"/>
    <hyperlink ref="E164" r:id="rId89" tooltip="Link do listy planu umowy w rozbiciu na miesiące o kodzie 04.9998.002.02" display="https://aplikacje.nfz.gov.pl/umowy/AgreementsPlanMonths/GetAgreementsPlanMonths?ROK=2018&amp;ServiceType=04&amp;ProviderId=31334&amp;OW=09&amp;OrthopedicSupply=False&amp;Code=09R%2F010020&amp;AgreementTechnicalCode=1213676&amp;ProductCode=04.9998.002.02&amp;Order=1&amp;Month=0"/>
    <hyperlink ref="E44" r:id="rId90" tooltip="Link do listy planu umowy w rozbiciu na miesiące o kodzie 04.1700.001.02" display="https://aplikacje.nfz.gov.pl/umowy/AgreementsPlanMonths/GetAgreementsPlanMonths?ROK=2018&amp;ServiceType=04&amp;ProviderId=31334&amp;OW=09&amp;OrthopedicSupply=False&amp;Code=09R%2F010020&amp;AgreementTechnicalCode=1213676&amp;ProductCode=04.1700.001.02&amp;Order=1&amp;Month=0"/>
    <hyperlink ref="E159" r:id="rId91" tooltip="Link do listy planu umowy w rozbiciu na miesiące o kodzie 04.9998.002.02" display="https://aplikacje.nfz.gov.pl/umowy/AgreementsPlanMonths/GetAgreementsPlanMonths?ROK=2018&amp;ServiceType=04&amp;ProviderId=30671&amp;OW=09&amp;OrthopedicSupply=False&amp;Code=09R%2F010167&amp;AgreementTechnicalCode=1212269&amp;ProductCode=04.9998.002.02&amp;Order=1&amp;Month=0"/>
    <hyperlink ref="E208" r:id="rId92" tooltip="Link do listy planu umowy w rozbiciu na miesiące o kodzie 04.1744.007.02" display="https://aplikacje.nfz.gov.pl/umowy/AgreementsPlanMonths/GetAgreementsPlanMonths?ROK=2018&amp;ServiceType=04&amp;ProviderId=30671&amp;OW=09&amp;OrthopedicSupply=False&amp;Code=09R%2F010167&amp;AgreementTechnicalCode=1212269&amp;ProductCode=04.1744.007.02&amp;Order=1&amp;Month=0"/>
    <hyperlink ref="E189" r:id="rId93" tooltip="Link do listy planu umowy w rozbiciu na miesiące o kodzie 04.4740.002.02" display="https://aplikacje.nfz.gov.pl/umowy/AgreementsPlanMonths/GetAgreementsPlanMonths?ROK=2018&amp;ServiceType=04&amp;ProviderId=30671&amp;OW=09&amp;OrthopedicSupply=False&amp;Code=09R%2F010167&amp;AgreementTechnicalCode=1212269&amp;ProductCode=04.4740.002.02&amp;Order=1&amp;Month=0"/>
    <hyperlink ref="E160" r:id="rId94" tooltip="Link do listy planu umowy w rozbiciu na miesiące o kodzie 04.9998.002.02" display="https://aplikacje.nfz.gov.pl/umowy/AgreementsPlanMonths/GetAgreementsPlanMonths?ROK=2018&amp;ServiceType=04&amp;ProviderId=31517&amp;OW=09&amp;OrthopedicSupply=False&amp;Code=09R%2F010047&amp;AgreementTechnicalCode=1205571&amp;ProductCode=04.9998.002.02&amp;Order=1&amp;Month=0"/>
    <hyperlink ref="E37" r:id="rId95" tooltip="Link do listy planu umowy w rozbiciu na miesiące o kodzie 04.1700.001.02" display="https://aplikacje.nfz.gov.pl/umowy/AgreementsPlanMonths/GetAgreementsPlanMonths?ROK=2018&amp;ServiceType=04&amp;ProviderId=31517&amp;OW=09&amp;OrthopedicSupply=False&amp;Code=09R%2F010047&amp;AgreementTechnicalCode=1205571&amp;ProductCode=04.1700.001.02&amp;Order=1&amp;Month=0"/>
    <hyperlink ref="E59" r:id="rId96" tooltip="Link do listy planu umowy w rozbiciu na miesiące o kodzie 04.1701.001.02" display="https://aplikacje.nfz.gov.pl/umowy/AgreementsPlanMonths/GetAgreementsPlanMonths?ROK=2018&amp;ServiceType=04&amp;ProviderId=30227&amp;OW=09&amp;OrthopedicSupply=False&amp;Code=09R%2F010016&amp;AgreementTechnicalCode=1224341&amp;ProductCode=04.1701.001.02&amp;Order=1&amp;Month=0"/>
    <hyperlink ref="E89" r:id="rId97" tooltip="Link do listy planu umowy w rozbiciu na miesiące o kodzie 04.2701.001.02" display="https://aplikacje.nfz.gov.pl/umowy/AgreementsPlanMonths/GetAgreementsPlanMonths?ROK=2018&amp;ServiceType=04&amp;ProviderId=30227&amp;OW=09&amp;OrthopedicSupply=False&amp;Code=09R%2F010016&amp;AgreementTechnicalCode=1224341&amp;ProductCode=04.2701.001.02&amp;Order=1&amp;Month=0"/>
    <hyperlink ref="E161" r:id="rId98" tooltip="Link do listy planu umowy w rozbiciu na miesiące o kodzie 04.9998.002.02" display="https://aplikacje.nfz.gov.pl/umowy/AgreementsPlanMonths/GetAgreementsPlanMonths?ROK=2018&amp;ServiceType=04&amp;ProviderId=30227&amp;OW=09&amp;OrthopedicSupply=False&amp;Code=09R%2F010016&amp;AgreementTechnicalCode=1224341&amp;ProductCode=04.9998.002.02&amp;Order=1&amp;Month=0"/>
    <hyperlink ref="E65" r:id="rId99" tooltip="Link do listy planu umowy w rozbiciu na miesiące o kodzie 04.1790.007.02" display="https://aplikacje.nfz.gov.pl/umowy/AgreementsPlanMonths/GetAgreementsPlanMonths?ROK=2018&amp;ServiceType=04&amp;ProviderId=30227&amp;OW=09&amp;OrthopedicSupply=False&amp;Code=09R%2F010016&amp;AgreementTechnicalCode=1224341&amp;ProductCode=04.1790.007.02&amp;Order=1&amp;Month=0"/>
    <hyperlink ref="E53" r:id="rId100" tooltip="Link do listy planu umowy w rozbiciu na miesiące o kodzie 04.1707.007.02" display="https://aplikacje.nfz.gov.pl/umowy/AgreementsPlanMonths/GetAgreementsPlanMonths?ROK=2018&amp;ServiceType=04&amp;ProviderId=30227&amp;OW=09&amp;OrthopedicSupply=False&amp;Code=09R%2F010016&amp;AgreementTechnicalCode=1224341&amp;ProductCode=04.1707.007.02&amp;Order=1&amp;Month=0"/>
    <hyperlink ref="E38" r:id="rId101" tooltip="Link do listy planu umowy w rozbiciu na miesiące o kodzie 04.1700.001.02" display="https://aplikacje.nfz.gov.pl/umowy/AgreementsPlanMonths/GetAgreementsPlanMonths?ROK=2018&amp;ServiceType=04&amp;ProviderId=30227&amp;OW=09&amp;OrthopedicSupply=False&amp;Code=09R%2F010016&amp;AgreementTechnicalCode=1224341&amp;ProductCode=04.1700.001.02&amp;Order=1&amp;Month=0"/>
    <hyperlink ref="E14" r:id="rId102" tooltip="Link do listy planu umowy w rozbiciu na miesiące o kodzie 04.1700.001.02" display="https://aplikacje.nfz.gov.pl/umowy/AgreementsPlanMonths/GetAgreementsPlanMonths?ROK=2018&amp;ServiceType=04&amp;ProviderId=31373&amp;OW=09&amp;OrthopedicSupply=False&amp;Code=09R%2F010006&amp;AgreementTechnicalCode=1222910&amp;ProductCode=04.1700.001.02&amp;Order=2&amp;Month=0"/>
    <hyperlink ref="E176" r:id="rId103" tooltip="Link do listy planu umowy w rozbiciu na miesiące o kodzie 04.1740.007.02" display="https://aplikacje.nfz.gov.pl/umowy/AgreementsPlanMonths/GetAgreementsPlanMonths?ROK=2018&amp;ServiceType=04&amp;ProviderId=31373&amp;OW=09&amp;OrthopedicSupply=False&amp;Code=09R%2F010006&amp;AgreementTechnicalCode=1222910&amp;ProductCode=04.1740.007.02&amp;Order=1&amp;Month=0"/>
    <hyperlink ref="E136" r:id="rId104" tooltip="Link do listy planu umowy w rozbiciu na miesiące o kodzie 04.9998.002.02" display="https://aplikacje.nfz.gov.pl/umowy/AgreementsPlanMonths/GetAgreementsPlanMonths?ROK=2018&amp;ServiceType=04&amp;ProviderId=31373&amp;OW=09&amp;OrthopedicSupply=False&amp;Code=09R%2F010006&amp;AgreementTechnicalCode=1222910&amp;ProductCode=04.9998.002.02&amp;Order=1&amp;Month=0"/>
    <hyperlink ref="E15" r:id="rId105" tooltip="Link do listy planu umowy w rozbiciu na miesiące o kodzie 04.1700.001.02" display="https://aplikacje.nfz.gov.pl/umowy/AgreementsPlanMonths/GetAgreementsPlanMonths?ROK=2018&amp;ServiceType=04&amp;ProviderId=31373&amp;OW=09&amp;OrthopedicSupply=False&amp;Code=09R%2F010006&amp;AgreementTechnicalCode=1222910&amp;ProductCode=04.1700.001.02&amp;Order=1&amp;Month=0"/>
    <hyperlink ref="E78" r:id="rId106" tooltip="Link do listy planu umowy w rozbiciu na miesiące o kodzie 04.2700.020.02" display="https://aplikacje.nfz.gov.pl/umowy/AgreementsPlanMonths/GetAgreementsPlanMonths?ROK=2018&amp;ServiceType=04&amp;ProviderId=31373&amp;OW=09&amp;OrthopedicSupply=False&amp;Code=09R%2F010006&amp;AgreementTechnicalCode=1222910&amp;ProductCode=04.2700.020.02&amp;Order=1&amp;Month=0"/>
    <hyperlink ref="E177" r:id="rId107" tooltip="Link do listy planu umowy w rozbiciu na miesiące o kodzie 04.1740.007.02" display="https://aplikacje.nfz.gov.pl/umowy/AgreementsPlanMonths/GetAgreementsPlanMonths?ROK=2018&amp;ServiceType=04&amp;ProviderId=31373&amp;OW=09&amp;OrthopedicSupply=False&amp;Code=09R%2F010006&amp;AgreementTechnicalCode=1222910&amp;ProductCode=04.1740.007.02&amp;Order=2&amp;Month=0"/>
    <hyperlink ref="E109" r:id="rId108" tooltip="Link do listy planu umowy w rozbiciu na miesiące o kodzie 04.4700.021.02" display="https://aplikacje.nfz.gov.pl/umowy/AgreementsPlanMonths/GetAgreementsPlanMonths?ROK=2018&amp;ServiceType=04&amp;ProviderId=31495&amp;OW=09&amp;OrthopedicSupply=False&amp;Code=09R%2F010007&amp;AgreementTechnicalCode=1221221&amp;ProductCode=04.4700.021.02&amp;Order=1&amp;Month=0"/>
    <hyperlink ref="E179" r:id="rId109" tooltip="Link do listy planu umowy w rozbiciu na miesiące o kodzie 04.1740.007.02" display="https://aplikacje.nfz.gov.pl/umowy/AgreementsPlanMonths/GetAgreementsPlanMonths?ROK=2018&amp;ServiceType=04&amp;ProviderId=31495&amp;OW=09&amp;OrthopedicSupply=False&amp;Code=09R%2F010007&amp;AgreementTechnicalCode=1221221&amp;ProductCode=04.1740.007.02&amp;Order=1&amp;Month=0"/>
    <hyperlink ref="E137" r:id="rId110" tooltip="Link do listy planu umowy w rozbiciu na miesiące o kodzie 04.9998.002.02" display="https://aplikacje.nfz.gov.pl/umowy/AgreementsPlanMonths/GetAgreementsPlanMonths?ROK=2018&amp;ServiceType=04&amp;ProviderId=31495&amp;OW=09&amp;OrthopedicSupply=False&amp;Code=09R%2F010007&amp;AgreementTechnicalCode=1221221&amp;ProductCode=04.9998.002.02&amp;Order=1&amp;Month=0"/>
    <hyperlink ref="E51" r:id="rId111" tooltip="Link do listy planu umowy w rozbiciu na miesiące o kodzie 04.1707.007.02" display="https://aplikacje.nfz.gov.pl/umowy/AgreementsPlanMonths/GetAgreementsPlanMonths?ROK=2018&amp;ServiceType=04&amp;ProviderId=31495&amp;OW=09&amp;OrthopedicSupply=False&amp;Code=09R%2F010007&amp;AgreementTechnicalCode=1221221&amp;ProductCode=04.1707.007.02&amp;Order=1&amp;Month=0"/>
    <hyperlink ref="E16" r:id="rId112" tooltip="Link do listy planu umowy w rozbiciu na miesiące o kodzie 04.1700.001.02" display="https://aplikacje.nfz.gov.pl/umowy/AgreementsPlanMonths/GetAgreementsPlanMonths?ROK=2018&amp;ServiceType=04&amp;ProviderId=31495&amp;OW=09&amp;OrthopedicSupply=False&amp;Code=09R%2F010007&amp;AgreementTechnicalCode=1221221&amp;ProductCode=04.1700.001.02&amp;Order=1&amp;Month=0"/>
    <hyperlink ref="E171" r:id="rId113" tooltip="Link do listy planu umowy w rozbiciu na miesiące o kodzie 04.4742.021.02" display="https://aplikacje.nfz.gov.pl/umowy/AgreementsPlanMonths/GetAgreementsPlanMonths?ROK=2018&amp;ServiceType=04&amp;ProviderId=31495&amp;OW=09&amp;OrthopedicSupply=False&amp;Code=09R%2F010007&amp;AgreementTechnicalCode=1221221&amp;ProductCode=04.4742.021.02&amp;Order=1&amp;Month=0"/>
    <hyperlink ref="E61" r:id="rId114" tooltip="Link do listy planu umowy w rozbiciu na miesiące o kodzie 04.1701.001.02" display="https://aplikacje.nfz.gov.pl/umowy/AgreementsPlanMonths/GetAgreementsPlanMonths?ROK=2018&amp;ServiceType=04&amp;ProviderId=31010&amp;OW=09&amp;OrthopedicSupply=False&amp;Code=09R%2F010019&amp;AgreementTechnicalCode=1216020&amp;ProductCode=04.1701.001.02&amp;Order=1&amp;Month=0"/>
    <hyperlink ref="E216" r:id="rId115" tooltip="Link do listy planu umowy w rozbiciu na miesiące o kodzie 04.1746.007.02" display="https://aplikacje.nfz.gov.pl/umowy/AgreementsPlanMonths/GetAgreementsPlanMonths?ROK=2018&amp;ServiceType=04&amp;ProviderId=31010&amp;OW=09&amp;OrthopedicSupply=False&amp;Code=09R%2F010019&amp;AgreementTechnicalCode=1216020&amp;ProductCode=04.1746.007.02&amp;Order=1&amp;Month=0"/>
    <hyperlink ref="E187" r:id="rId116" tooltip="Link do listy planu umowy w rozbiciu na miesiące o kodzie 04.1740.007.02" display="https://aplikacje.nfz.gov.pl/umowy/AgreementsPlanMonths/GetAgreementsPlanMonths?ROK=2018&amp;ServiceType=04&amp;ProviderId=31010&amp;OW=09&amp;OrthopedicSupply=False&amp;Code=09R%2F010019&amp;AgreementTechnicalCode=1216020&amp;ProductCode=04.1740.007.02&amp;Order=1&amp;Month=0"/>
    <hyperlink ref="E163" r:id="rId117" tooltip="Link do listy planu umowy w rozbiciu na miesiące o kodzie 04.9998.002.02" display="https://aplikacje.nfz.gov.pl/umowy/AgreementsPlanMonths/GetAgreementsPlanMonths?ROK=2018&amp;ServiceType=04&amp;ProviderId=31010&amp;OW=09&amp;OrthopedicSupply=False&amp;Code=09R%2F010019&amp;AgreementTechnicalCode=1216020&amp;ProductCode=04.9998.002.02&amp;Order=1&amp;Month=0"/>
    <hyperlink ref="E194" r:id="rId118" tooltip="Link do listy planu umowy w rozbiciu na miesiące o kodzie 04.2712.020.02" display="https://aplikacje.nfz.gov.pl/umowy/AgreementsPlanMonths/GetAgreementsPlanMonths?ROK=2018&amp;ServiceType=04&amp;ProviderId=31010&amp;OW=09&amp;OrthopedicSupply=False&amp;Code=09R%2F010019&amp;AgreementTechnicalCode=1216020&amp;ProductCode=04.2712.020.02&amp;Order=1&amp;Month=0"/>
    <hyperlink ref="E42" r:id="rId119" tooltip="Link do listy planu umowy w rozbiciu na miesiące o kodzie 04.1700.001.02" display="https://aplikacje.nfz.gov.pl/umowy/AgreementsPlanMonths/GetAgreementsPlanMonths?ROK=2018&amp;ServiceType=04&amp;ProviderId=31010&amp;OW=09&amp;OrthopedicSupply=False&amp;Code=09R%2F010019&amp;AgreementTechnicalCode=1216020&amp;ProductCode=04.1700.001.02&amp;Order=1&amp;Month=0"/>
    <hyperlink ref="E201" r:id="rId120" tooltip="Link do listy planu umowy w rozbiciu na miesiące o kodzie 04.4744.001.02" display="https://aplikacje.nfz.gov.pl/umowy/AgreementsPlanMonths/GetAgreementsPlanMonths?ROK=2018&amp;ServiceType=04&amp;ProviderId=31010&amp;OW=09&amp;OrthopedicSupply=False&amp;Code=09R%2F010019&amp;AgreementTechnicalCode=1216020&amp;ProductCode=04.4744.001.02&amp;Order=1&amp;Month=0"/>
    <hyperlink ref="E181" r:id="rId121" tooltip="Link do listy planu umowy w rozbiciu na miesiące o kodzie 04.1740.007.02" display="https://aplikacje.nfz.gov.pl/umowy/AgreementsPlanMonths/GetAgreementsPlanMonths?ROK=2018&amp;ServiceType=04&amp;ProviderId=30530&amp;OW=09&amp;OrthopedicSupply=False&amp;Code=09R%2F010011&amp;AgreementTechnicalCode=1212139&amp;ProductCode=04.1740.007.02&amp;Order=1&amp;Month=0"/>
    <hyperlink ref="E112" r:id="rId122" tooltip="Link do listy planu umowy w rozbiciu na miesiące o kodzie 04.4700.021.02" display="https://aplikacje.nfz.gov.pl/umowy/AgreementsPlanMonths/GetAgreementsPlanMonths?ROK=2018&amp;ServiceType=04&amp;ProviderId=30234&amp;OW=09&amp;OrthopedicSupply=False&amp;Code=09R%2F010021&amp;AgreementTechnicalCode=1208707&amp;ProductCode=04.4700.021.02&amp;Order=1&amp;Month=0"/>
    <hyperlink ref="E165" r:id="rId123" tooltip="Link do listy planu umowy w rozbiciu na miesiące o kodzie 04.9998.002.02" display="https://aplikacje.nfz.gov.pl/umowy/AgreementsPlanMonths/GetAgreementsPlanMonths?ROK=2018&amp;ServiceType=04&amp;ProviderId=30234&amp;OW=09&amp;OrthopedicSupply=False&amp;Code=09R%2F010021&amp;AgreementTechnicalCode=1208707&amp;ProductCode=04.9998.002.02&amp;Order=1&amp;Month=0"/>
    <hyperlink ref="E210" r:id="rId124" tooltip="Link do listy planu umowy w rozbiciu na miesiące o kodzie 04.1744.007.02" display="https://aplikacje.nfz.gov.pl/umowy/AgreementsPlanMonths/GetAgreementsPlanMonths?ROK=2018&amp;ServiceType=04&amp;ProviderId=30234&amp;OW=09&amp;OrthopedicSupply=False&amp;Code=09R%2F010021&amp;AgreementTechnicalCode=1208707&amp;ProductCode=04.1744.007.02&amp;Order=1&amp;Month=0"/>
    <hyperlink ref="E45" r:id="rId125" tooltip="Link do listy planu umowy w rozbiciu na miesiące o kodzie 04.1700.001.02" display="https://aplikacje.nfz.gov.pl/umowy/AgreementsPlanMonths/GetAgreementsPlanMonths?ROK=2018&amp;ServiceType=04&amp;ProviderId=30234&amp;OW=09&amp;OrthopedicSupply=False&amp;Code=09R%2F010021&amp;AgreementTechnicalCode=1208707&amp;ProductCode=04.1700.001.02&amp;Order=1&amp;Month=0"/>
    <hyperlink ref="E83" r:id="rId126" tooltip="Link do listy planu umowy w rozbiciu na miesiące o kodzie 04.2700.020.02" display="https://aplikacje.nfz.gov.pl/umowy/AgreementsPlanMonths/GetAgreementsPlanMonths?ROK=2018&amp;ServiceType=04&amp;ProviderId=30234&amp;OW=09&amp;OrthopedicSupply=False&amp;Code=09R%2F010021&amp;AgreementTechnicalCode=1208707&amp;ProductCode=04.2700.020.02&amp;Order=1&amp;Month=0"/>
    <hyperlink ref="E144" r:id="rId127" tooltip="Link do listy planu umowy w rozbiciu na miesiące o kodzie 04.9998.002.02" display="https://aplikacje.nfz.gov.pl/umowy/AgreementsPlanMonths/GetAgreementsPlanMonths?ROK=2018&amp;ServiceType=04&amp;ProviderId=97471&amp;OW=09&amp;OrthopedicSupply=False&amp;Code=09R%2F030981&amp;AgreementTechnicalCode=1213192&amp;ProductCode=04.9998.002.02&amp;Order=1&amp;Month=0"/>
    <hyperlink ref="E23" r:id="rId128" tooltip="Link do listy planu umowy w rozbiciu na miesiące o kodzie 04.1700.001.02" display="https://aplikacje.nfz.gov.pl/umowy/AgreementsPlanMonths/GetAgreementsPlanMonths?ROK=2018&amp;ServiceType=04&amp;ProviderId=97471&amp;OW=09&amp;OrthopedicSupply=False&amp;Code=09R%2F030981&amp;AgreementTechnicalCode=1213192&amp;ProductCode=04.1700.001.02&amp;Order=1&amp;Month=0"/>
    <hyperlink ref="E101" r:id="rId129" tooltip="Link do listy planu umowy w rozbiciu na miesiące o kodzie 04.4732.021.02" display="https://aplikacje.nfz.gov.pl/umowy/AgreementsPlanMonths/GetAgreementsPlanMonths?ROK=2018&amp;ServiceType=04&amp;ProviderId=30294&amp;OW=09&amp;OrthopedicSupply=False&amp;Code=09R%2F010041&amp;AgreementTechnicalCode=1222914&amp;ProductCode=04.4732.021.02&amp;Order=1&amp;Month=0"/>
    <hyperlink ref="E93" r:id="rId130" tooltip="Link do listy planu umowy w rozbiciu na miesiące o kodzie 04.4900.008.03" display="https://aplikacje.nfz.gov.pl/umowy/AgreementsPlanMonths/GetAgreementsPlanMonths?ROK=2018&amp;ServiceType=04&amp;ProviderId=30294&amp;OW=09&amp;OrthopedicSupply=False&amp;Code=09R%2F010041&amp;AgreementTechnicalCode=1222914&amp;ProductCode=04.4900.008.03&amp;Order=1&amp;Month=0"/>
    <hyperlink ref="E98" r:id="rId131" tooltip="Link do listy planu umowy w rozbiciu na miesiące o kodzie 04.4730.021.02" display="https://aplikacje.nfz.gov.pl/umowy/AgreementsPlanMonths/GetAgreementsPlanMonths?ROK=2018&amp;ServiceType=04&amp;ProviderId=30294&amp;OW=09&amp;OrthopedicSupply=False&amp;Code=09R%2F010041&amp;AgreementTechnicalCode=1222914&amp;ProductCode=04.4730.021.02&amp;Order=2&amp;Month=0"/>
    <hyperlink ref="E104" r:id="rId132" tooltip="Link do listy planu umowy w rozbiciu na miesiące o kodzie 04.4700.021.02" display="https://aplikacje.nfz.gov.pl/umowy/AgreementsPlanMonths/GetAgreementsPlanMonths?ROK=2018&amp;ServiceType=04&amp;ProviderId=30294&amp;OW=09&amp;OrthopedicSupply=False&amp;Code=09R%2F010041&amp;AgreementTechnicalCode=1222914&amp;ProductCode=04.4700.021.02&amp;Order=2&amp;Month=0"/>
    <hyperlink ref="E105" r:id="rId133" tooltip="Link do listy planu umowy w rozbiciu na miesiące o kodzie 04.4700.021.02" display="https://aplikacje.nfz.gov.pl/umowy/AgreementsPlanMonths/GetAgreementsPlanMonths?ROK=2018&amp;ServiceType=04&amp;ProviderId=30294&amp;OW=09&amp;OrthopedicSupply=False&amp;Code=09R%2F010041&amp;AgreementTechnicalCode=1222914&amp;ProductCode=04.4700.021.02&amp;Order=3&amp;Month=0"/>
    <hyperlink ref="E115" r:id="rId134" tooltip="Link do listy planu umowy w rozbiciu na miesiące o kodzie 04.4712.021.02" display="https://aplikacje.nfz.gov.pl/umowy/AgreementsPlanMonths/GetAgreementsPlanMonths?ROK=2018&amp;ServiceType=04&amp;ProviderId=30294&amp;OW=09&amp;OrthopedicSupply=False&amp;Code=09R%2F010041&amp;AgreementTechnicalCode=1222914&amp;ProductCode=04.4712.021.02&amp;Order=1&amp;Month=0"/>
    <hyperlink ref="E106" r:id="rId135" tooltip="Link do listy planu umowy w rozbiciu na miesiące o kodzie 04.4700.021.02" display="https://aplikacje.nfz.gov.pl/umowy/AgreementsPlanMonths/GetAgreementsPlanMonths?ROK=2018&amp;ServiceType=04&amp;ProviderId=30294&amp;OW=09&amp;OrthopedicSupply=False&amp;Code=09R%2F010041&amp;AgreementTechnicalCode=1222914&amp;ProductCode=04.4700.021.02&amp;Order=1&amp;Month=0"/>
    <hyperlink ref="E174" r:id="rId136" tooltip="Link do listy planu umowy w rozbiciu na miesiące o kodzie 04.1740.007.02" display="https://aplikacje.nfz.gov.pl/umowy/AgreementsPlanMonths/GetAgreementsPlanMonths?ROK=2018&amp;ServiceType=04&amp;ProviderId=30294&amp;OW=09&amp;OrthopedicSupply=False&amp;Code=09R%2F010041&amp;AgreementTechnicalCode=1222914&amp;ProductCode=04.1740.007.02&amp;Order=1&amp;Month=0"/>
    <hyperlink ref="E107" r:id="rId137" tooltip="Link do listy planu umowy w rozbiciu na miesiące o kodzie 04.4700.021.02" display="https://aplikacje.nfz.gov.pl/umowy/AgreementsPlanMonths/GetAgreementsPlanMonths?ROK=2018&amp;ServiceType=04&amp;ProviderId=30294&amp;OW=09&amp;OrthopedicSupply=False&amp;Code=09R%2F010041&amp;AgreementTechnicalCode=1222914&amp;ProductCode=04.4700.021.02&amp;Order=4&amp;Month=0"/>
    <hyperlink ref="E91" r:id="rId138" tooltip="Link do listy planu umowy w rozbiciu na miesiące o kodzie 04.0001.001.14" display="https://aplikacje.nfz.gov.pl/umowy/AgreementsPlanMonths/GetAgreementsPlanMonths?ROK=2018&amp;ServiceType=04&amp;ProviderId=30294&amp;OW=09&amp;OrthopedicSupply=False&amp;Code=09R%2F010041&amp;AgreementTechnicalCode=1222914&amp;ProductCode=04.0001.001.14&amp;Order=1&amp;Month=0"/>
    <hyperlink ref="E99" r:id="rId139" tooltip="Link do listy planu umowy w rozbiciu na miesiące o kodzie 04.4730.021.02" display="https://aplikacje.nfz.gov.pl/umowy/AgreementsPlanMonths/GetAgreementsPlanMonths?ROK=2018&amp;ServiceType=04&amp;ProviderId=30294&amp;OW=09&amp;OrthopedicSupply=False&amp;Code=09R%2F010041&amp;AgreementTechnicalCode=1222914&amp;ProductCode=04.4730.021.02&amp;Order=1&amp;Month=0"/>
    <hyperlink ref="E129" r:id="rId140" tooltip="Link do listy planu umowy w rozbiciu na miesiące o kodzie 04.9998.002.02" display="https://aplikacje.nfz.gov.pl/umowy/AgreementsPlanMonths/GetAgreementsPlanMonths?ROK=2018&amp;ServiceType=04&amp;ProviderId=30294&amp;OW=09&amp;OrthopedicSupply=False&amp;Code=09R%2F010041&amp;AgreementTechnicalCode=1222914&amp;ProductCode=04.9998.002.02&amp;Order=1&amp;Month=0"/>
    <hyperlink ref="E7" r:id="rId141" tooltip="Link do listy planu umowy w rozbiciu na miesiące o kodzie 04.1700.001.02" display="https://aplikacje.nfz.gov.pl/umowy/AgreementsPlanMonths/GetAgreementsPlanMonths?ROK=2018&amp;ServiceType=04&amp;ProviderId=30294&amp;OW=09&amp;OrthopedicSupply=False&amp;Code=09R%2F010041&amp;AgreementTechnicalCode=1222914&amp;ProductCode=04.1700.001.02&amp;Order=1&amp;Month=0"/>
    <hyperlink ref="E75" r:id="rId142" tooltip="Link do listy planu umowy w rozbiciu na miesiące o kodzie 04.2700.020.02" display="https://aplikacje.nfz.gov.pl/umowy/AgreementsPlanMonths/GetAgreementsPlanMonths?ROK=2018&amp;ServiceType=04&amp;ProviderId=30294&amp;OW=09&amp;OrthopedicSupply=False&amp;Code=09R%2F010041&amp;AgreementTechnicalCode=1222914&amp;ProductCode=04.2700.020.02&amp;Order=1&amp;Month=0"/>
    <hyperlink ref="E199" r:id="rId143" tooltip="Link do listy planu umowy w rozbiciu na miesiące o kodzie 04.4744.001.02" display="https://aplikacje.nfz.gov.pl/umowy/AgreementsPlanMonths/GetAgreementsPlanMonths?ROK=2018&amp;ServiceType=04&amp;ProviderId=30294&amp;OW=09&amp;OrthopedicSupply=False&amp;Code=09R%2F010041&amp;AgreementTechnicalCode=1222914&amp;ProductCode=04.4744.001.02&amp;Order=1&amp;Month=0"/>
    <hyperlink ref="E117" r:id="rId144" tooltip="Link do listy planu umowy w rozbiciu na miesiące o kodzie 04.4702.021.02" display="https://aplikacje.nfz.gov.pl/umowy/AgreementsPlanMonths/GetAgreementsPlanMonths?ROK=2018&amp;ServiceType=04&amp;ProviderId=30294&amp;OW=09&amp;OrthopedicSupply=False&amp;Code=09R%2F010041&amp;AgreementTechnicalCode=1222914&amp;ProductCode=04.4702.021.02&amp;Order=1&amp;Month=0"/>
    <hyperlink ref="E120" r:id="rId145" tooltip="Link do listy planu umowy w rozbiciu na miesiące o kodzie 04.2730.001.02" display="https://aplikacje.nfz.gov.pl/umowy/AgreementsPlanMonths/GetAgreementsPlanMonths?ROK=2018&amp;ServiceType=04&amp;ProviderId=30294&amp;OW=09&amp;OrthopedicSupply=False&amp;Code=09R%2F010041&amp;AgreementTechnicalCode=1222914&amp;ProductCode=04.2730.001.02&amp;Order=1&amp;Month=0"/>
    <hyperlink ref="E134" r:id="rId146" tooltip="Link do listy planu umowy w rozbiciu na miesiące o kodzie 04.9998.002.02" display="https://aplikacje.nfz.gov.pl/umowy/AgreementsPlanMonths/GetAgreementsPlanMonths?ROK=2018&amp;ServiceType=04&amp;ProviderId=31254&amp;OW=09&amp;OrthopedicSupply=False&amp;Code=09R%2F030218&amp;AgreementTechnicalCode=1209958&amp;ProductCode=04.9998.002.02&amp;Order=1&amp;Month=0"/>
    <hyperlink ref="E12" r:id="rId147" tooltip="Link do listy planu umowy w rozbiciu na miesiące o kodzie 04.1700.001.02" display="https://aplikacje.nfz.gov.pl/umowy/AgreementsPlanMonths/GetAgreementsPlanMonths?ROK=2018&amp;ServiceType=04&amp;ProviderId=31254&amp;OW=09&amp;OrthopedicSupply=False&amp;Code=09R%2F030218&amp;AgreementTechnicalCode=1209958&amp;ProductCode=04.1700.001.02&amp;Order=1&amp;Month=0"/>
    <hyperlink ref="E110" r:id="rId148" tooltip="Link do listy planu umowy w rozbiciu na miesiące o kodzie 04.4700.021.02" display="https://aplikacje.nfz.gov.pl/umowy/AgreementsPlanMonths/GetAgreementsPlanMonths?ROK=2018&amp;ServiceType=04&amp;ProviderId=31525&amp;OW=09&amp;OrthopedicSupply=False&amp;Code=09R%2F010012&amp;AgreementTechnicalCode=1209941&amp;ProductCode=04.4700.021.02&amp;Order=1&amp;Month=0"/>
    <hyperlink ref="E182" r:id="rId149" tooltip="Link do listy planu umowy w rozbiciu na miesiące o kodzie 04.1740.007.02" display="https://aplikacje.nfz.gov.pl/umowy/AgreementsPlanMonths/GetAgreementsPlanMonths?ROK=2018&amp;ServiceType=04&amp;ProviderId=31525&amp;OW=09&amp;OrthopedicSupply=False&amp;Code=09R%2F010012&amp;AgreementTechnicalCode=1209941&amp;ProductCode=04.1740.007.02&amp;Order=1&amp;Month=0"/>
    <hyperlink ref="E145" r:id="rId150" tooltip="Link do listy planu umowy w rozbiciu na miesiące o kodzie 04.9998.002.02" display="https://aplikacje.nfz.gov.pl/umowy/AgreementsPlanMonths/GetAgreementsPlanMonths?ROK=2018&amp;ServiceType=04&amp;ProviderId=31525&amp;OW=09&amp;OrthopedicSupply=False&amp;Code=09R%2F010012&amp;AgreementTechnicalCode=1209941&amp;ProductCode=04.9998.002.02&amp;Order=1&amp;Month=0"/>
    <hyperlink ref="E24" r:id="rId151" tooltip="Link do listy planu umowy w rozbiciu na miesiące o kodzie 04.1700.001.02" display="https://aplikacje.nfz.gov.pl/umowy/AgreementsPlanMonths/GetAgreementsPlanMonths?ROK=2018&amp;ServiceType=04&amp;ProviderId=31525&amp;OW=09&amp;OrthopedicSupply=False&amp;Code=09R%2F010012&amp;AgreementTechnicalCode=1209941&amp;ProductCode=04.1700.001.02&amp;Order=1&amp;Month=0"/>
    <hyperlink ref="E79" r:id="rId152" tooltip="Link do listy planu umowy w rozbiciu na miesiące o kodzie 04.2700.020.02" display="https://aplikacje.nfz.gov.pl/umowy/AgreementsPlanMonths/GetAgreementsPlanMonths?ROK=2018&amp;ServiceType=04&amp;ProviderId=31525&amp;OW=09&amp;OrthopedicSupply=False&amp;Code=09R%2F010012&amp;AgreementTechnicalCode=1209941&amp;ProductCode=04.2700.020.02&amp;Order=1&amp;Month=0"/>
    <hyperlink ref="E121" r:id="rId153" tooltip="Link do listy planu umowy w rozbiciu na miesiące o kodzie 04.2730.001.02" display="https://aplikacje.nfz.gov.pl/umowy/AgreementsPlanMonths/GetAgreementsPlanMonths?ROK=2018&amp;ServiceType=04&amp;ProviderId=31525&amp;OW=09&amp;OrthopedicSupply=False&amp;Code=09R%2F010012&amp;AgreementTechnicalCode=1209941&amp;ProductCode=04.2730.001.02&amp;Order=1&amp;Month=0"/>
    <hyperlink ref="E127" r:id="rId154" tooltip="Link do listy planu umowy w rozbiciu na miesiące o kodzie 04.9998.002.02" display="https://aplikacje.nfz.gov.pl/umowy/AgreementsPlanMonths/GetAgreementsPlanMonths?ROK=2018&amp;ServiceType=04&amp;ProviderId=31298&amp;OW=09&amp;OrthopedicSupply=False&amp;Code=09R%2F010001&amp;AgreementTechnicalCode=1225491&amp;ProductCode=04.9998.002.02&amp;Order=1&amp;Month=0"/>
    <hyperlink ref="E203" r:id="rId155" tooltip="Link do listy planu umowy w rozbiciu na miesiące o kodzie 04.1744.007.02" display="https://aplikacje.nfz.gov.pl/umowy/AgreementsPlanMonths/GetAgreementsPlanMonths?ROK=2018&amp;ServiceType=04&amp;ProviderId=31298&amp;OW=09&amp;OrthopedicSupply=False&amp;Code=09R%2F010001&amp;AgreementTechnicalCode=1225491&amp;ProductCode=04.1744.007.02&amp;Order=1&amp;Month=0"/>
    <hyperlink ref="E5" r:id="rId156" tooltip="Link do listy planu umowy w rozbiciu na miesiące o kodzie 04.1700.001.02" display="https://aplikacje.nfz.gov.pl/umowy/AgreementsPlanMonths/GetAgreementsPlanMonths?ROK=2018&amp;ServiceType=04&amp;ProviderId=31298&amp;OW=09&amp;OrthopedicSupply=False&amp;Code=09R%2F010001&amp;AgreementTechnicalCode=1225491&amp;ProductCode=04.1700.001.02&amp;Order=1&amp;Month=0"/>
    <hyperlink ref="E73" r:id="rId157" tooltip="Link do listy planu umowy w rozbiciu na miesiące o kodzie 04.2700.020.02" display="https://aplikacje.nfz.gov.pl/umowy/AgreementsPlanMonths/GetAgreementsPlanMonths?ROK=2018&amp;ServiceType=04&amp;ProviderId=31298&amp;OW=09&amp;OrthopedicSupply=False&amp;Code=09R%2F010001&amp;AgreementTechnicalCode=1225491&amp;ProductCode=04.2700.020.02&amp;Order=1&amp;Month=0"/>
    <hyperlink ref="E119" r:id="rId158" tooltip="Link do listy planu umowy w rozbiciu na miesiące o kodzie 04.2730.001.02" display="https://aplikacje.nfz.gov.pl/umowy/AgreementsPlanMonths/GetAgreementsPlanMonths?ROK=2018&amp;ServiceType=04&amp;ProviderId=31298&amp;OW=09&amp;OrthopedicSupply=False&amp;Code=09R%2F010001&amp;AgreementTechnicalCode=1225491&amp;ProductCode=04.2730.001.02&amp;Order=1&amp;Month=0"/>
    <hyperlink ref="E108" r:id="rId159" tooltip="Link do listy planu umowy w rozbiciu na miesiące o kodzie 04.4700.021.02" display="https://aplikacje.nfz.gov.pl/umowy/AgreementsPlanMonths/GetAgreementsPlanMonths?ROK=2018&amp;ServiceType=04&amp;ProviderId=31311&amp;OW=09&amp;OrthopedicSupply=False&amp;Code=09R%2F010004&amp;AgreementTechnicalCode=1224808&amp;ProductCode=04.4700.021.02&amp;Order=1&amp;Month=0"/>
    <hyperlink ref="E175" r:id="rId160" tooltip="Link do listy planu umowy w rozbiciu na miesiące o kodzie 04.1740.007.02" display="https://aplikacje.nfz.gov.pl/umowy/AgreementsPlanMonths/GetAgreementsPlanMonths?ROK=2018&amp;ServiceType=04&amp;ProviderId=31311&amp;OW=09&amp;OrthopedicSupply=False&amp;Code=09R%2F010004&amp;AgreementTechnicalCode=1224808&amp;ProductCode=04.1740.007.02&amp;Order=1&amp;Month=0"/>
    <hyperlink ref="E131" r:id="rId161" tooltip="Link do listy planu umowy w rozbiciu na miesiące o kodzie 04.9998.002.02" display="https://aplikacje.nfz.gov.pl/umowy/AgreementsPlanMonths/GetAgreementsPlanMonths?ROK=2018&amp;ServiceType=04&amp;ProviderId=31311&amp;OW=09&amp;OrthopedicSupply=False&amp;Code=09R%2F010004&amp;AgreementTechnicalCode=1224808&amp;ProductCode=04.9998.002.02&amp;Order=1&amp;Month=0"/>
    <hyperlink ref="E10" r:id="rId162" tooltip="Link do listy planu umowy w rozbiciu na miesiące o kodzie 04.1700.001.02" display="https://aplikacje.nfz.gov.pl/umowy/AgreementsPlanMonths/GetAgreementsPlanMonths?ROK=2018&amp;ServiceType=04&amp;ProviderId=31311&amp;OW=09&amp;OrthopedicSupply=False&amp;Code=09R%2F010004&amp;AgreementTechnicalCode=1224808&amp;ProductCode=04.1700.001.02&amp;Order=1&amp;Month=0"/>
    <hyperlink ref="E76" r:id="rId163" tooltip="Link do listy planu umowy w rozbiciu na miesiące o kodzie 04.2700.020.02" display="https://aplikacje.nfz.gov.pl/umowy/AgreementsPlanMonths/GetAgreementsPlanMonths?ROK=2018&amp;ServiceType=04&amp;ProviderId=31311&amp;OW=09&amp;OrthopedicSupply=False&amp;Code=09R%2F010004&amp;AgreementTechnicalCode=1224808&amp;ProductCode=04.2700.020.02&amp;Order=1&amp;Month=0"/>
    <hyperlink ref="E195" r:id="rId164" tooltip="Link do listy planu umowy w rozbiciu na miesiące o kodzie 04.2712.020.02" display="https://aplikacje.nfz.gov.pl/umowy/AgreementsPlanMonths/GetAgreementsPlanMonths?ROK=2018&amp;ServiceType=04&amp;ProviderId=30662&amp;OW=09&amp;OrthopedicSupply=False&amp;Code=09R%2F010067&amp;AgreementTechnicalCode=1212162&amp;ProductCode=04.2712.020.02&amp;Order=2&amp;Month=0"/>
    <hyperlink ref="E217" r:id="rId165" tooltip="Link do listy planu umowy w rozbiciu na miesiące o kodzie 04.1746.007.02" display="https://aplikacje.nfz.gov.pl/umowy/AgreementsPlanMonths/GetAgreementsPlanMonths?ROK=2018&amp;ServiceType=04&amp;ProviderId=30662&amp;OW=09&amp;OrthopedicSupply=False&amp;Code=09R%2F010067&amp;AgreementTechnicalCode=1212162&amp;ProductCode=04.1746.007.02&amp;Order=1&amp;Month=0"/>
    <hyperlink ref="E166" r:id="rId166" tooltip="Link do listy planu umowy w rozbiciu na miesiące o kodzie 04.9998.002.02" display="https://aplikacje.nfz.gov.pl/umowy/AgreementsPlanMonths/GetAgreementsPlanMonths?ROK=2018&amp;ServiceType=04&amp;ProviderId=30662&amp;OW=09&amp;OrthopedicSupply=False&amp;Code=09R%2F010067&amp;AgreementTechnicalCode=1212162&amp;ProductCode=04.9998.002.02&amp;Order=1&amp;Month=0"/>
    <hyperlink ref="E196" r:id="rId167" tooltip="Link do listy planu umowy w rozbiciu na miesiące o kodzie 04.2712.020.02" display="https://aplikacje.nfz.gov.pl/umowy/AgreementsPlanMonths/GetAgreementsPlanMonths?ROK=2018&amp;ServiceType=04&amp;ProviderId=30662&amp;OW=09&amp;OrthopedicSupply=False&amp;Code=09R%2F010067&amp;AgreementTechnicalCode=1212162&amp;ProductCode=04.2712.020.02&amp;Order=1&amp;Month=0"/>
    <hyperlink ref="E211" r:id="rId168" tooltip="Link do listy planu umowy w rozbiciu na miesiące o kodzie 04.1744.007.02" display="https://aplikacje.nfz.gov.pl/umowy/AgreementsPlanMonths/GetAgreementsPlanMonths?ROK=2018&amp;ServiceType=04&amp;ProviderId=30662&amp;OW=09&amp;OrthopedicSupply=False&amp;Code=09R%2F010067&amp;AgreementTechnicalCode=1212162&amp;ProductCode=04.1744.007.02&amp;Order=1&amp;Month=0"/>
    <hyperlink ref="E190" r:id="rId169" tooltip="Link do listy planu umowy w rozbiciu na miesiące o kodzie 04.4740.002.02" display="https://aplikacje.nfz.gov.pl/umowy/AgreementsPlanMonths/GetAgreementsPlanMonths?ROK=2018&amp;ServiceType=04&amp;ProviderId=30662&amp;OW=09&amp;OrthopedicSupply=False&amp;Code=09R%2F010067&amp;AgreementTechnicalCode=1212162&amp;ProductCode=04.4740.002.02&amp;Order=1&amp;Month=0"/>
    <hyperlink ref="E215" r:id="rId170" tooltip="Link do listy planu umowy w rozbiciu na miesiące o kodzie 04.1746.007.02" display="https://aplikacje.nfz.gov.pl/umowy/AgreementsPlanMonths/GetAgreementsPlanMonths?ROK=2018&amp;ServiceType=04&amp;ProviderId=30685&amp;OW=09&amp;OrthopedicSupply=False&amp;Code=09R%2F010025&amp;AgreementTechnicalCode=1205575&amp;ProductCode=04.1746.007.02&amp;Order=1&amp;Month=0"/>
    <hyperlink ref="E209" r:id="rId171" tooltip="Link do listy planu umowy w rozbiciu na miesiące o kodzie 04.1744.007.02" display="https://aplikacje.nfz.gov.pl/umowy/AgreementsPlanMonths/GetAgreementsPlanMonths?ROK=2018&amp;ServiceType=04&amp;ProviderId=30685&amp;OW=09&amp;OrthopedicSupply=False&amp;Code=09R%2F010025&amp;AgreementTechnicalCode=1205575&amp;ProductCode=04.1744.007.02&amp;Order=1&amp;Month=0"/>
    <hyperlink ref="E62" r:id="rId172" tooltip="Link do listy planu umowy w rozbiciu na miesiące o kodzie 04.1701.001.02" display="https://aplikacje.nfz.gov.pl/umowy/AgreementsPlanMonths/GetAgreementsPlanMonths?ROK=2018&amp;ServiceType=04&amp;ProviderId=31289&amp;OW=09&amp;OrthopedicSupply=False&amp;Code=09R%2F010043&amp;AgreementTechnicalCode=1208708&amp;ProductCode=04.1701.001.02&amp;Order=1&amp;Month=0"/>
    <hyperlink ref="E94" r:id="rId173" tooltip="Link do listy planu umowy w rozbiciu na miesiące o kodzie 04.4900.008.03" display="https://aplikacje.nfz.gov.pl/umowy/AgreementsPlanMonths/GetAgreementsPlanMonths?ROK=2018&amp;ServiceType=04&amp;ProviderId=31289&amp;OW=09&amp;OrthopedicSupply=False&amp;Code=09R%2F010043&amp;AgreementTechnicalCode=1208708&amp;ProductCode=04.4900.008.03&amp;Order=1&amp;Month=0"/>
    <hyperlink ref="E113" r:id="rId174" tooltip="Link do listy planu umowy w rozbiciu na miesiące o kodzie 04.4700.021.02" display="https://aplikacje.nfz.gov.pl/umowy/AgreementsPlanMonths/GetAgreementsPlanMonths?ROK=2018&amp;ServiceType=04&amp;ProviderId=31289&amp;OW=09&amp;OrthopedicSupply=False&amp;Code=09R%2F010043&amp;AgreementTechnicalCode=1208708&amp;ProductCode=04.4700.021.02&amp;Order=2&amp;Month=0"/>
    <hyperlink ref="E116" r:id="rId175" tooltip="Link do listy planu umowy w rozbiciu na miesiące o kodzie 04.4712.021.02" display="https://aplikacje.nfz.gov.pl/umowy/AgreementsPlanMonths/GetAgreementsPlanMonths?ROK=2018&amp;ServiceType=04&amp;ProviderId=31289&amp;OW=09&amp;OrthopedicSupply=False&amp;Code=09R%2F010043&amp;AgreementTechnicalCode=1208708&amp;ProductCode=04.4712.021.02&amp;Order=1&amp;Month=0"/>
    <hyperlink ref="E114" r:id="rId176" tooltip="Link do listy planu umowy w rozbiciu na miesiące o kodzie 04.4700.021.02" display="https://aplikacje.nfz.gov.pl/umowy/AgreementsPlanMonths/GetAgreementsPlanMonths?ROK=2018&amp;ServiceType=04&amp;ProviderId=31289&amp;OW=09&amp;OrthopedicSupply=False&amp;Code=09R%2F010043&amp;AgreementTechnicalCode=1208708&amp;ProductCode=04.4700.021.02&amp;Order=1&amp;Month=0"/>
    <hyperlink ref="E92" r:id="rId177" tooltip="Link do listy planu umowy w rozbiciu na miesiące o kodzie 04.0001.001.14" display="https://aplikacje.nfz.gov.pl/umowy/AgreementsPlanMonths/GetAgreementsPlanMonths?ROK=2018&amp;ServiceType=04&amp;ProviderId=31289&amp;OW=09&amp;OrthopedicSupply=False&amp;Code=09R%2F010043&amp;AgreementTechnicalCode=1208708&amp;ProductCode=04.0001.001.14&amp;Order=1&amp;Month=0"/>
    <hyperlink ref="E170" r:id="rId178" tooltip="Link do listy planu umowy w rozbiciu na miesiące o kodzie 04.9998.002.02" display="https://aplikacje.nfz.gov.pl/umowy/AgreementsPlanMonths/GetAgreementsPlanMonths?ROK=2018&amp;ServiceType=04&amp;ProviderId=31289&amp;OW=09&amp;OrthopedicSupply=False&amp;Code=09R%2F010043&amp;AgreementTechnicalCode=1208708&amp;ProductCode=04.9998.002.02&amp;Order=1&amp;Month=0"/>
    <hyperlink ref="E197" r:id="rId179" tooltip="Link do listy planu umowy w rozbiciu na miesiące o kodzie 04.2712.020.02" display="https://aplikacje.nfz.gov.pl/umowy/AgreementsPlanMonths/GetAgreementsPlanMonths?ROK=2018&amp;ServiceType=04&amp;ProviderId=31289&amp;OW=09&amp;OrthopedicSupply=False&amp;Code=09R%2F010043&amp;AgreementTechnicalCode=1208708&amp;ProductCode=04.2712.020.02&amp;Order=1&amp;Month=0"/>
    <hyperlink ref="E212" r:id="rId180" tooltip="Link do listy planu umowy w rozbiciu na miesiące o kodzie 04.1744.007.02" display="https://aplikacje.nfz.gov.pl/umowy/AgreementsPlanMonths/GetAgreementsPlanMonths?ROK=2018&amp;ServiceType=04&amp;ProviderId=31289&amp;OW=09&amp;OrthopedicSupply=False&amp;Code=09R%2F010043&amp;AgreementTechnicalCode=1208708&amp;ProductCode=04.1744.007.02&amp;Order=1&amp;Month=0"/>
    <hyperlink ref="E90" r:id="rId181" tooltip="Link do listy planu umowy w rozbiciu na miesiące o kodzie 04.2708.001.02" display="https://aplikacje.nfz.gov.pl/umowy/AgreementsPlanMonths/GetAgreementsPlanMonths?ROK=2018&amp;ServiceType=04&amp;ProviderId=31289&amp;OW=09&amp;OrthopedicSupply=False&amp;Code=09R%2F010043&amp;AgreementTechnicalCode=1208708&amp;ProductCode=04.2708.001.02&amp;Order=1&amp;Month=0"/>
    <hyperlink ref="E54" r:id="rId182" tooltip="Link do listy planu umowy w rozbiciu na miesiące o kodzie 04.1707.007.02" display="https://aplikacje.nfz.gov.pl/umowy/AgreementsPlanMonths/GetAgreementsPlanMonths?ROK=2018&amp;ServiceType=04&amp;ProviderId=31289&amp;OW=09&amp;OrthopedicSupply=False&amp;Code=09R%2F010043&amp;AgreementTechnicalCode=1208708&amp;ProductCode=04.1707.007.02&amp;Order=1&amp;Month=0"/>
    <hyperlink ref="E50" r:id="rId183" tooltip="Link do listy planu umowy w rozbiciu na miesiące o kodzie 04.1700.001.02" display="https://aplikacje.nfz.gov.pl/umowy/AgreementsPlanMonths/GetAgreementsPlanMonths?ROK=2018&amp;ServiceType=04&amp;ProviderId=31289&amp;OW=09&amp;OrthopedicSupply=False&amp;Code=09R%2F010043&amp;AgreementTechnicalCode=1208708&amp;ProductCode=04.1700.001.02&amp;Order=1&amp;Month=0"/>
    <hyperlink ref="E84" r:id="rId184" tooltip="Link do listy planu umowy w rozbiciu na miesiące o kodzie 04.2700.020.02" display="https://aplikacje.nfz.gov.pl/umowy/AgreementsPlanMonths/GetAgreementsPlanMonths?ROK=2018&amp;ServiceType=04&amp;ProviderId=31289&amp;OW=09&amp;OrthopedicSupply=False&amp;Code=09R%2F010043&amp;AgreementTechnicalCode=1208708&amp;ProductCode=04.2700.020.02&amp;Order=1&amp;Month=0"/>
    <hyperlink ref="E202" r:id="rId185" tooltip="Link do listy planu umowy w rozbiciu na miesiące o kodzie 04.4744.001.02" display="https://aplikacje.nfz.gov.pl/umowy/AgreementsPlanMonths/GetAgreementsPlanMonths?ROK=2018&amp;ServiceType=04&amp;ProviderId=31289&amp;OW=09&amp;OrthopedicSupply=False&amp;Code=09R%2F010043&amp;AgreementTechnicalCode=1208708&amp;ProductCode=04.4744.001.02&amp;Order=1&amp;Month=0"/>
    <hyperlink ref="E172" r:id="rId186" tooltip="Link do listy planu umowy w rozbiciu na miesiące o kodzie 04.4742.021.02" display="https://aplikacje.nfz.gov.pl/umowy/AgreementsPlanMonths/GetAgreementsPlanMonths?ROK=2018&amp;ServiceType=04&amp;ProviderId=31289&amp;OW=09&amp;OrthopedicSupply=False&amp;Code=09R%2F010043&amp;AgreementTechnicalCode=1208708&amp;ProductCode=04.4742.021.02&amp;Order=1&amp;Month=0"/>
    <hyperlink ref="E126" r:id="rId187" tooltip="Link do listy planu umowy w rozbiciu na miesiące o kodzie 04.2730.001.02" display="https://aplikacje.nfz.gov.pl/umowy/AgreementsPlanMonths/GetAgreementsPlanMonths?ROK=2018&amp;ServiceType=04&amp;ProviderId=31289&amp;OW=09&amp;OrthopedicSupply=False&amp;Code=09R%2F010043&amp;AgreementTechnicalCode=1208708&amp;ProductCode=04.2730.001.02&amp;Order=1&amp;Month=0"/>
    <hyperlink ref="E219" r:id="rId188" tooltip="Link do listy planu umowy w rozbiciu na miesiące o kodzie 04.1743.007.02" display="https://aplikacje.nfz.gov.pl/umowy/AgreementsPlanMonths/GetAgreementsPlanMonths?ROK=2018&amp;ServiceType=04&amp;ProviderId=31289&amp;OW=09&amp;OrthopedicSupply=False&amp;Code=09R%2F010043&amp;AgreementTechnicalCode=1208708&amp;ProductCode=04.1743.007.02&amp;Order=1&amp;Month=0"/>
    <hyperlink ref="E148" r:id="rId189" tooltip="Link do listy planu umowy w rozbiciu na miesiące o kodzie 04.9998.002.02" display="https://aplikacje.nfz.gov.pl/umowy/AgreementsPlanMonths/GetAgreementsPlanMonths?ROK=2018&amp;ServiceType=04&amp;ProviderId=31385&amp;OW=09&amp;OrthopedicSupply=False&amp;Code=09R%2F010037&amp;AgreementTechnicalCode=1227828&amp;ProductCode=04.9998.002.02&amp;Order=2&amp;Month=0"/>
    <hyperlink ref="E102" r:id="rId190" tooltip="Link do listy planu umowy w rozbiciu na miesiące o kodzie 04.4710.001.02" display="https://aplikacje.nfz.gov.pl/umowy/AgreementsPlanMonths/GetAgreementsPlanMonths?ROK=2018&amp;ServiceType=04&amp;ProviderId=31385&amp;OW=09&amp;OrthopedicSupply=False&amp;Code=09R%2F010037&amp;AgreementTechnicalCode=1227828&amp;ProductCode=04.4710.001.02&amp;Order=1&amp;Month=0"/>
    <hyperlink ref="E173" r:id="rId191" tooltip="Link do listy planu umowy w rozbiciu na miesiące o kodzie 04.4700.002.02" display="https://aplikacje.nfz.gov.pl/umowy/AgreementsPlanMonths/GetAgreementsPlanMonths?ROK=2018&amp;ServiceType=04&amp;ProviderId=31385&amp;OW=09&amp;OrthopedicSupply=False&amp;Code=09R%2F010037&amp;AgreementTechnicalCode=1227828&amp;ProductCode=04.4700.002.02&amp;Order=1&amp;Month=0"/>
    <hyperlink ref="E26" r:id="rId192" tooltip="Link do listy planu umowy w rozbiciu na miesiące o kodzie 04.1700.001.02" display="https://aplikacje.nfz.gov.pl/umowy/AgreementsPlanMonths/GetAgreementsPlanMonths?ROK=2018&amp;ServiceType=04&amp;ProviderId=31385&amp;OW=09&amp;OrthopedicSupply=False&amp;Code=09R%2F010037&amp;AgreementTechnicalCode=1227828&amp;ProductCode=04.1700.001.02&amp;Order=1&amp;Month=0"/>
    <hyperlink ref="E135" r:id="rId193" tooltip="Link do listy planu umowy w rozbiciu na miesiące o kodzie 04.9998.002.02" display="https://aplikacje.nfz.gov.pl/umowy/AgreementsPlanMonths/GetAgreementsPlanMonths?ROK=2018&amp;ServiceType=04&amp;ProviderId=31453&amp;OW=09&amp;OrthopedicSupply=False&amp;Code=09R%2F010040&amp;AgreementTechnicalCode=1224101&amp;ProductCode=04.9998.002.02&amp;Order=1&amp;Month=0"/>
    <hyperlink ref="E204" r:id="rId194" tooltip="Link do listy planu umowy w rozbiciu na miesiące o kodzie 04.1744.007.02" display="https://aplikacje.nfz.gov.pl/umowy/AgreementsPlanMonths/GetAgreementsPlanMonths?ROK=2018&amp;ServiceType=04&amp;ProviderId=31453&amp;OW=09&amp;OrthopedicSupply=False&amp;Code=09R%2F010040&amp;AgreementTechnicalCode=1224101&amp;ProductCode=04.1744.007.02&amp;Order=1&amp;Month=0"/>
    <hyperlink ref="E13" r:id="rId195" tooltip="Link do listy planu umowy w rozbiciu na miesiące o kodzie 04.1700.001.02" display="https://aplikacje.nfz.gov.pl/umowy/AgreementsPlanMonths/GetAgreementsPlanMonths?ROK=2018&amp;ServiceType=04&amp;ProviderId=31453&amp;OW=09&amp;OrthopedicSupply=False&amp;Code=09R%2F010040&amp;AgreementTechnicalCode=1224101&amp;ProductCode=04.1700.001.02&amp;Order=1&amp;Month=0"/>
    <hyperlink ref="E77" r:id="rId196" tooltip="Link do listy planu umowy w rozbiciu na miesiące o kodzie 04.2700.020.02" display="https://aplikacje.nfz.gov.pl/umowy/AgreementsPlanMonths/GetAgreementsPlanMonths?ROK=2018&amp;ServiceType=04&amp;ProviderId=31453&amp;OW=09&amp;OrthopedicSupply=False&amp;Code=09R%2F010040&amp;AgreementTechnicalCode=1224101&amp;ProductCode=04.2700.020.02&amp;Order=1&amp;Month=0"/>
    <hyperlink ref="E200" r:id="rId197" tooltip="Link do listy planu umowy w rozbiciu na miesiące o kodzie 04.4744.001.02" display="https://aplikacje.nfz.gov.pl/umowy/AgreementsPlanMonths/GetAgreementsPlanMonths?ROK=2018&amp;ServiceType=04&amp;ProviderId=31453&amp;OW=09&amp;OrthopedicSupply=False&amp;Code=09R%2F010040&amp;AgreementTechnicalCode=1224101&amp;ProductCode=04.4744.001.02&amp;Order=1&amp;Month=0"/>
    <hyperlink ref="E66" r:id="rId198" tooltip="Link do listy planu umowy w rozbiciu na miesiące o kodzie 04.1790.007.02" display="https://aplikacje.nfz.gov.pl/umowy/AgreementsPlanMonths/GetAgreementsPlanMonths?ROK=2018&amp;ServiceType=04&amp;ProviderId=31026&amp;OW=09&amp;OrthopedicSupply=False&amp;Code=09R%2F010017&amp;AgreementTechnicalCode=1213190&amp;ProductCode=04.1790.007.02&amp;Order=1&amp;Month=0"/>
    <hyperlink ref="E39" r:id="rId199" tooltip="Link do listy planu umowy w rozbiciu na miesiące o kodzie 04.1700.001.02" display="https://aplikacje.nfz.gov.pl/umowy/AgreementsPlanMonths/GetAgreementsPlanMonths?ROK=2018&amp;ServiceType=04&amp;ProviderId=31026&amp;OW=09&amp;OrthopedicSupply=False&amp;Code=09R%2F010017&amp;AgreementTechnicalCode=1213190&amp;ProductCode=04.1700.001.02&amp;Order=1&amp;Month=0"/>
    <hyperlink ref="E67" r:id="rId200" tooltip="Link do listy planu umowy w rozbiciu na miesiące o kodzie 04.1790.007.02" display="https://aplikacje.nfz.gov.pl/umowy/AgreementsPlanMonths/GetAgreementsPlanMonths?ROK=2018&amp;ServiceType=04&amp;ProviderId=31382&amp;OW=09&amp;OrthopedicSupply=False&amp;Code=09R%2F010105&amp;AgreementTechnicalCode=1209125&amp;ProductCode=04.1790.007.02&amp;Order=1&amp;Month=0"/>
    <hyperlink ref="E40" r:id="rId201" tooltip="Link do listy planu umowy w rozbiciu na miesiące o kodzie 04.1700.001.02" display="https://aplikacje.nfz.gov.pl/umowy/AgreementsPlanMonths/GetAgreementsPlanMonths?ROK=2018&amp;ServiceType=04&amp;ProviderId=31382&amp;OW=09&amp;OrthopedicSupply=False&amp;Code=09R%2F010105&amp;AgreementTechnicalCode=1209125&amp;ProductCode=04.1700.001.02&amp;Order=1&amp;Month=0"/>
    <hyperlink ref="E205" r:id="rId202" tooltip="Link do listy planu umowy w rozbiciu na miesiące o kodzie 04.1744.007.02" display="https://aplikacje.nfz.gov.pl/umowy/AgreementsPlanMonths/GetAgreementsPlanMonths?ROK=2018&amp;ServiceType=04&amp;ProviderId=30226&amp;OW=09&amp;OrthopedicSupply=False&amp;Code=09R%2F030016&amp;AgreementTechnicalCode=1216017&amp;ProductCode=04.1744.007.02&amp;Order=1&amp;Month=0"/>
    <hyperlink ref="E18" r:id="rId203" tooltip="Link do listy planu umowy w rozbiciu na miesiące o kodzie 04.1700.001.02" display="https://aplikacje.nfz.gov.pl/umowy/AgreementsPlanMonths/GetAgreementsPlanMonths?ROK=2018&amp;ServiceType=04&amp;ProviderId=30226&amp;OW=09&amp;OrthopedicSupply=False&amp;Code=09R%2F030016&amp;AgreementTechnicalCode=1216017&amp;ProductCode=04.1700.001.02&amp;Order=1&amp;Month=0"/>
    <hyperlink ref="E151" r:id="rId204" tooltip="Link do listy planu umowy w rozbiciu na miesiące o kodzie 04.9998.002.02" display="https://aplikacje.nfz.gov.pl/umowy/AgreementsPlanMonths/GetAgreementsPlanMonths?ROK=2018&amp;ServiceType=04&amp;ProviderId=30528&amp;OW=09&amp;OrthopedicSupply=False&amp;Code=09R%2F010015&amp;AgreementTechnicalCode=1208713&amp;ProductCode=04.9998.002.02&amp;Order=1&amp;Month=0"/>
    <hyperlink ref="E207" r:id="rId205" tooltip="Link do listy planu umowy w rozbiciu na miesiące o kodzie 04.1744.007.02" display="https://aplikacje.nfz.gov.pl/umowy/AgreementsPlanMonths/GetAgreementsPlanMonths?ROK=2018&amp;ServiceType=04&amp;ProviderId=30528&amp;OW=09&amp;OrthopedicSupply=False&amp;Code=09R%2F010015&amp;AgreementTechnicalCode=1208713&amp;ProductCode=04.1744.007.02&amp;Order=1&amp;Month=0"/>
    <hyperlink ref="E28" r:id="rId206" tooltip="Link do listy planu umowy w rozbiciu na miesiące o kodzie 04.1700.001.02" display="https://aplikacje.nfz.gov.pl/umowy/AgreementsPlanMonths/GetAgreementsPlanMonths?ROK=2018&amp;ServiceType=04&amp;ProviderId=30528&amp;OW=09&amp;OrthopedicSupply=False&amp;Code=09R%2F010015&amp;AgreementTechnicalCode=1208713&amp;ProductCode=04.1700.001.02&amp;Order=1&amp;Month=0"/>
    <hyperlink ref="E4" r:id="rId207" tooltip="Link do listy planu umowy w rozbiciu na miesiące o kodzie 04.1706.007.02" display="https://aplikacje.nfz.gov.pl/umowy/AgreementsPlanMonths/GetAgreementsPlanMonths?ROK=2018&amp;ServiceType=04&amp;ProviderId=30231&amp;OW=09&amp;OrthopedicSupply=False&amp;Code=09R%2F010018&amp;AgreementTechnicalCode=1227190&amp;ProductCode=04.1706.007.02&amp;Order=1&amp;Month=0"/>
    <hyperlink ref="E60" r:id="rId208" tooltip="Link do listy planu umowy w rozbiciu na miesiące o kodzie 04.1701.001.02" display="https://aplikacje.nfz.gov.pl/umowy/AgreementsPlanMonths/GetAgreementsPlanMonths?ROK=2018&amp;ServiceType=04&amp;ProviderId=30231&amp;OW=09&amp;OrthopedicSupply=False&amp;Code=09R%2F010018&amp;AgreementTechnicalCode=1227190&amp;ProductCode=04.1701.001.02&amp;Order=1&amp;Month=0"/>
    <hyperlink ref="E162" r:id="rId209" tooltip="Link do listy planu umowy w rozbiciu na miesiące o kodzie 04.9998.002.02" display="https://aplikacje.nfz.gov.pl/umowy/AgreementsPlanMonths/GetAgreementsPlanMonths?ROK=2018&amp;ServiceType=04&amp;ProviderId=30231&amp;OW=09&amp;OrthopedicSupply=False&amp;Code=09R%2F010018&amp;AgreementTechnicalCode=1227190&amp;ProductCode=04.9998.002.02&amp;Order=1&amp;Month=0"/>
    <hyperlink ref="E68" r:id="rId210" tooltip="Link do listy planu umowy w rozbiciu na miesiące o kodzie 04.1790.007.02" display="https://aplikacje.nfz.gov.pl/umowy/AgreementsPlanMonths/GetAgreementsPlanMonths?ROK=2018&amp;ServiceType=04&amp;ProviderId=30231&amp;OW=09&amp;OrthopedicSupply=False&amp;Code=09R%2F010018&amp;AgreementTechnicalCode=1227190&amp;ProductCode=04.1790.007.02&amp;Order=1&amp;Month=0"/>
    <hyperlink ref="E41" r:id="rId211" tooltip="Link do listy planu umowy w rozbiciu na miesiące o kodzie 04.1700.001.02" display="https://aplikacje.nfz.gov.pl/umowy/AgreementsPlanMonths/GetAgreementsPlanMonths?ROK=2018&amp;ServiceType=04&amp;ProviderId=30231&amp;OW=09&amp;OrthopedicSupply=False&amp;Code=09R%2F010018&amp;AgreementTechnicalCode=1227190&amp;ProductCode=04.1700.001.02&amp;Order=1&amp;Month=0"/>
    <hyperlink ref="E100" r:id="rId212" tooltip="Link do listy planu umowy w rozbiciu na miesiące o kodzie 04.4732.021.02" display="https://aplikacje.nfz.gov.pl/umowy/AgreementsPlanMonths/GetAgreementsPlanMonths?ROK=2018&amp;ServiceType=04&amp;ProviderId=31313&amp;OW=09&amp;OrthopedicSupply=False&amp;Code=09R%2F010002&amp;AgreementTechnicalCode=1213194&amp;ProductCode=04.4732.021.02&amp;Order=1&amp;Month=0"/>
    <hyperlink ref="E103" r:id="rId213" tooltip="Link do listy planu umowy w rozbiciu na miesiące o kodzie 04.4700.021.02" display="https://aplikacje.nfz.gov.pl/umowy/AgreementsPlanMonths/GetAgreementsPlanMonths?ROK=2018&amp;ServiceType=04&amp;ProviderId=31313&amp;OW=09&amp;OrthopedicSupply=False&amp;Code=09R%2F010002&amp;AgreementTechnicalCode=1213194&amp;ProductCode=04.4700.021.02&amp;Order=1&amp;Month=0"/>
    <hyperlink ref="E128" r:id="rId214" tooltip="Link do listy planu umowy w rozbiciu na miesiące o kodzie 04.9998.002.02" display="https://aplikacje.nfz.gov.pl/umowy/AgreementsPlanMonths/GetAgreementsPlanMonths?ROK=2018&amp;ServiceType=04&amp;ProviderId=31313&amp;OW=09&amp;OrthopedicSupply=False&amp;Code=09R%2F010002&amp;AgreementTechnicalCode=1213194&amp;ProductCode=04.9998.002.02&amp;Order=1&amp;Month=0"/>
    <hyperlink ref="E6" r:id="rId215" tooltip="Link do listy planu umowy w rozbiciu na miesiące o kodzie 04.1700.001.02" display="https://aplikacje.nfz.gov.pl/umowy/AgreementsPlanMonths/GetAgreementsPlanMonths?ROK=2018&amp;ServiceType=04&amp;ProviderId=31313&amp;OW=09&amp;OrthopedicSupply=False&amp;Code=09R%2F010002&amp;AgreementTechnicalCode=1213194&amp;ProductCode=04.1700.001.02&amp;Order=1&amp;Month=0"/>
    <hyperlink ref="E74" r:id="rId216" tooltip="Link do listy planu umowy w rozbiciu na miesiące o kodzie 04.2700.020.02" display="https://aplikacje.nfz.gov.pl/umowy/AgreementsPlanMonths/GetAgreementsPlanMonths?ROK=2018&amp;ServiceType=04&amp;ProviderId=31313&amp;OW=09&amp;OrthopedicSupply=False&amp;Code=09R%2F010002&amp;AgreementTechnicalCode=1213194&amp;ProductCode=04.2700.020.02&amp;Order=1&amp;Month=0"/>
    <hyperlink ref="E188" r:id="rId217" tooltip="Link do listy planu umowy w rozbiciu na miesiące o kodzie 04.4740.002.02" display="https://aplikacje.nfz.gov.pl/umowy/AgreementsPlanMonths/GetAgreementsPlanMonths?ROK=2018&amp;ServiceType=04&amp;ProviderId=31313&amp;OW=09&amp;OrthopedicSupply=False&amp;Code=09R%2F010002&amp;AgreementTechnicalCode=1213194&amp;ProductCode=04.4740.002.02&amp;Order=1&amp;Month=0"/>
    <hyperlink ref="A118" r:id="rId218" tooltip="Link do listy umów świadczeniodawcy o kodzie  09R/030868" display="https://aplikacje.nfz.gov.pl/umowy/Agreements/GetAgreements?ROK=2018&amp;ServiceType=04&amp;ProviderId=92104&amp;OW=09&amp;OrthopedicSupply=False&amp;Code=09R%2F030868"/>
    <hyperlink ref="A87" r:id="rId219" tooltip="Link do listy umów świadczeniodawcy o kodzie  09R/030868" display="https://aplikacje.nfz.gov.pl/umowy/Agreements/GetAgreements?ROK=2018&amp;ServiceType=04&amp;ProviderId=92104&amp;OW=09&amp;OrthopedicSupply=False&amp;Code=09R%2F030868"/>
    <hyperlink ref="A180" r:id="rId220" tooltip="Link do listy umów świadczeniodawcy o kodzie  09R/030868" display="https://aplikacje.nfz.gov.pl/umowy/Agreements/GetAgreements?ROK=2018&amp;ServiceType=04&amp;ProviderId=92104&amp;OW=09&amp;OrthopedicSupply=False&amp;Code=09R%2F030868"/>
    <hyperlink ref="A140" r:id="rId221" tooltip="Link do listy umów świadczeniodawcy o kodzie  09R/030868" display="https://aplikacje.nfz.gov.pl/umowy/Agreements/GetAgreements?ROK=2018&amp;ServiceType=04&amp;ProviderId=92104&amp;OW=09&amp;OrthopedicSupply=False&amp;Code=09R%2F030868"/>
    <hyperlink ref="A19" r:id="rId222" tooltip="Link do listy umów świadczeniodawcy o kodzie  09R/030868" display="https://aplikacje.nfz.gov.pl/umowy/Agreements/GetAgreements?ROK=2018&amp;ServiceType=04&amp;ProviderId=92104&amp;OW=09&amp;OrthopedicSupply=False&amp;Code=09R%2F030868"/>
    <hyperlink ref="A70" r:id="rId223" tooltip="Link do listy umów świadczeniodawcy o kodzie  09R/030011" display="https://aplikacje.nfz.gov.pl/umowy/Agreements/GetAgreements?ROK=2018&amp;ServiceType=04&amp;ProviderId=31027&amp;OW=09&amp;OrthopedicSupply=False&amp;Code=09R%2F030011"/>
    <hyperlink ref="A29" r:id="rId224" tooltip="Link do listy umów świadczeniodawcy o kodzie  09R/030011" display="https://aplikacje.nfz.gov.pl/umowy/Agreements/GetAgreements?ROK=2018&amp;ServiceType=04&amp;ProviderId=31027&amp;OW=09&amp;OrthopedicSupply=False&amp;Code=09R%2F030011"/>
    <hyperlink ref="A85" r:id="rId225" tooltip="Link do listy umów świadczeniodawcy o kodzie  09R/030011" display="https://aplikacje.nfz.gov.pl/umowy/Agreements/GetAgreements?ROK=2018&amp;ServiceType=04&amp;ProviderId=31027&amp;OW=09&amp;OrthopedicSupply=False&amp;Code=09R%2F030011"/>
    <hyperlink ref="A2" r:id="rId226" tooltip="Link do listy umów świadczeniodawcy o kodzie  09R/031082" display="https://aplikacje.nfz.gov.pl/umowy/Agreements/GetAgreements?ROK=2018&amp;ServiceType=04&amp;ProviderId=110080&amp;OW=09&amp;OrthopedicSupply=False&amp;Code=09R%2F031082"/>
    <hyperlink ref="A71" r:id="rId227" tooltip="Link do listy umów świadczeniodawcy o kodzie  09R/031082" display="https://aplikacje.nfz.gov.pl/umowy/Agreements/GetAgreements?ROK=2018&amp;ServiceType=04&amp;ProviderId=110080&amp;OW=09&amp;OrthopedicSupply=False&amp;Code=09R%2F031082"/>
    <hyperlink ref="A133" r:id="rId228" tooltip="Link do listy umów świadczeniodawcy o kodzie  09R/031082" display="https://aplikacje.nfz.gov.pl/umowy/Agreements/GetAgreements?ROK=2018&amp;ServiceType=04&amp;ProviderId=110080&amp;OW=09&amp;OrthopedicSupply=False&amp;Code=09R%2F031082"/>
    <hyperlink ref="A21" r:id="rId229" tooltip="Link do listy umów świadczeniodawcy o kodzie  09R/031345" display="https://aplikacje.nfz.gov.pl/umowy/Agreements/GetAgreements?ROK=2018&amp;ServiceType=04&amp;ProviderId=141258&amp;OW=09&amp;OrthopedicSupply=False&amp;Code=09R%2F031345"/>
    <hyperlink ref="A30" r:id="rId230" tooltip="Link do listy umów świadczeniodawcy o kodzie  09R/030945" display="https://aplikacje.nfz.gov.pl/umowy/Agreements/GetAgreements?ROK=2018&amp;ServiceType=04&amp;ProviderId=97492&amp;OW=09&amp;OrthopedicSupply=False&amp;Code=09R%2F030945"/>
    <hyperlink ref="A95" r:id="rId231" tooltip="Link do listy umów świadczeniodawcy o kodzie  09R/031235" display="https://aplikacje.nfz.gov.pl/umowy/Agreements/GetAgreements?ROK=2018&amp;ServiceType=04&amp;ProviderId=123534&amp;OW=09&amp;OrthopedicSupply=False&amp;Code=09R%2F031235"/>
    <hyperlink ref="A143" r:id="rId232" tooltip="Link do listy umów świadczeniodawcy o kodzie  09R/031235" display="https://aplikacje.nfz.gov.pl/umowy/Agreements/GetAgreements?ROK=2018&amp;ServiceType=04&amp;ProviderId=123534&amp;OW=09&amp;OrthopedicSupply=False&amp;Code=09R%2F031235"/>
    <hyperlink ref="A111" r:id="rId233" tooltip="Link do listy umów świadczeniodawcy o kodzie  09R/010044" display="https://aplikacje.nfz.gov.pl/umowy/Agreements/GetAgreements?ROK=2018&amp;ServiceType=04&amp;ProviderId=30575&amp;OW=09&amp;OrthopedicSupply=False&amp;Code=09R%2F010044"/>
    <hyperlink ref="A153" r:id="rId234" tooltip="Link do listy umów świadczeniodawcy o kodzie  09R/010044" display="https://aplikacje.nfz.gov.pl/umowy/Agreements/GetAgreements?ROK=2018&amp;ServiceType=04&amp;ProviderId=30575&amp;OW=09&amp;OrthopedicSupply=False&amp;Code=09R%2F010044"/>
    <hyperlink ref="A31" r:id="rId235" tooltip="Link do listy umów świadczeniodawcy o kodzie  09R/010044" display="https://aplikacje.nfz.gov.pl/umowy/Agreements/GetAgreements?ROK=2018&amp;ServiceType=04&amp;ProviderId=30575&amp;OW=09&amp;OrthopedicSupply=False&amp;Code=09R%2F010044"/>
    <hyperlink ref="A81" r:id="rId236" tooltip="Link do listy umów świadczeniodawcy o kodzie  09R/010044" display="https://aplikacje.nfz.gov.pl/umowy/Agreements/GetAgreements?ROK=2018&amp;ServiceType=04&amp;ProviderId=30575&amp;OW=09&amp;OrthopedicSupply=False&amp;Code=09R%2F010044"/>
    <hyperlink ref="A122" r:id="rId237" tooltip="Link do listy umów świadczeniodawcy o kodzie  09R/010044" display="https://aplikacje.nfz.gov.pl/umowy/Agreements/GetAgreements?ROK=2018&amp;ServiceType=04&amp;ProviderId=30575&amp;OW=09&amp;OrthopedicSupply=False&amp;Code=09R%2F010044"/>
    <hyperlink ref="A56" r:id="rId238" tooltip="Link do listy umów świadczeniodawcy o kodzie  09R/010046" display="https://aplikacje.nfz.gov.pl/umowy/Agreements/GetAgreements?ROK=2018&amp;ServiceType=04&amp;ProviderId=31019&amp;OW=09&amp;OrthopedicSupply=False&amp;Code=09R%2F010046"/>
    <hyperlink ref="A88" r:id="rId239" tooltip="Link do listy umów świadczeniodawcy o kodzie  09R/010046" display="https://aplikacje.nfz.gov.pl/umowy/Agreements/GetAgreements?ROK=2018&amp;ServiceType=04&amp;ProviderId=31019&amp;OW=09&amp;OrthopedicSupply=False&amp;Code=09R%2F010046"/>
    <hyperlink ref="A154" r:id="rId240" tooltip="Link do listy umów świadczeniodawcy o kodzie  09R/010046" display="https://aplikacje.nfz.gov.pl/umowy/Agreements/GetAgreements?ROK=2018&amp;ServiceType=04&amp;ProviderId=31019&amp;OW=09&amp;OrthopedicSupply=False&amp;Code=09R%2F010046"/>
    <hyperlink ref="A52" r:id="rId241" tooltip="Link do listy umów świadczeniodawcy o kodzie  09R/010046" display="https://aplikacje.nfz.gov.pl/umowy/Agreements/GetAgreements?ROK=2018&amp;ServiceType=04&amp;ProviderId=31019&amp;OW=09&amp;OrthopedicSupply=False&amp;Code=09R%2F010046"/>
    <hyperlink ref="A32" r:id="rId242" tooltip="Link do listy umów świadczeniodawcy o kodzie  09R/010046" display="https://aplikacje.nfz.gov.pl/umowy/Agreements/GetAgreements?ROK=2018&amp;ServiceType=04&amp;ProviderId=31019&amp;OW=09&amp;OrthopedicSupply=False&amp;Code=09R%2F010046"/>
    <hyperlink ref="A169" r:id="rId243" tooltip="Link do listy umów świadczeniodawcy o kodzie  09R/031232" display="https://aplikacje.nfz.gov.pl/umowy/Agreements/GetAgreements?ROK=2018&amp;ServiceType=04&amp;ProviderId=123052&amp;OW=09&amp;OrthopedicSupply=False&amp;Code=09R%2F031232"/>
    <hyperlink ref="A69" r:id="rId244" tooltip="Link do listy umów świadczeniodawcy o kodzie  09R/031232" display="https://aplikacje.nfz.gov.pl/umowy/Agreements/GetAgreements?ROK=2018&amp;ServiceType=04&amp;ProviderId=123052&amp;OW=09&amp;OrthopedicSupply=False&amp;Code=09R%2F031232"/>
    <hyperlink ref="A49" r:id="rId245" tooltip="Link do listy umów świadczeniodawcy o kodzie  09R/031232" display="https://aplikacje.nfz.gov.pl/umowy/Agreements/GetAgreements?ROK=2018&amp;ServiceType=04&amp;ProviderId=123052&amp;OW=09&amp;OrthopedicSupply=False&amp;Code=09R%2F031232"/>
    <hyperlink ref="A141" r:id="rId246" tooltip="Link do listy umów świadczeniodawcy o kodzie  09R/030597" display="https://aplikacje.nfz.gov.pl/umowy/Agreements/GetAgreements?ROK=2018&amp;ServiceType=04&amp;ProviderId=46013&amp;OW=09&amp;OrthopedicSupply=False&amp;Code=09R%2F030597"/>
    <hyperlink ref="A20" r:id="rId247" tooltip="Link do listy umów świadczeniodawcy o kodzie  09R/030597" display="https://aplikacje.nfz.gov.pl/umowy/Agreements/GetAgreements?ROK=2018&amp;ServiceType=04&amp;ProviderId=46013&amp;OW=09&amp;OrthopedicSupply=False&amp;Code=09R%2F030597"/>
    <hyperlink ref="A130" r:id="rId248" tooltip="Link do listy umów świadczeniodawcy o kodzie  09R/030637" display="https://aplikacje.nfz.gov.pl/umowy/Agreements/GetAgreements?ROK=2018&amp;ServiceType=04&amp;ProviderId=54362&amp;OW=09&amp;OrthopedicSupply=False&amp;Code=09R%2F030637"/>
    <hyperlink ref="A8" r:id="rId249" tooltip="Link do listy umów świadczeniodawcy o kodzie  09R/030637" display="https://aplikacje.nfz.gov.pl/umowy/Agreements/GetAgreements?ROK=2018&amp;ServiceType=04&amp;ProviderId=54362&amp;OW=09&amp;OrthopedicSupply=False&amp;Code=09R%2F030637"/>
    <hyperlink ref="A9" r:id="rId250" tooltip="Link do listy umów świadczeniodawcy o kodzie  09R/030720" display="https://aplikacje.nfz.gov.pl/umowy/Agreements/GetAgreements?ROK=2018&amp;ServiceType=04&amp;ProviderId=82287&amp;OW=09&amp;OrthopedicSupply=False&amp;Code=09R%2F030720"/>
    <hyperlink ref="A155" r:id="rId251" tooltip="Link do listy umów świadczeniodawcy o kodzie  09R/030309" display="https://aplikacje.nfz.gov.pl/umowy/Agreements/GetAgreements?ROK=2018&amp;ServiceType=04&amp;ProviderId=31461&amp;OW=09&amp;OrthopedicSupply=False&amp;Code=09R%2F030309"/>
    <hyperlink ref="A33" r:id="rId252" tooltip="Link do listy umów świadczeniodawcy o kodzie  09R/030309" display="https://aplikacje.nfz.gov.pl/umowy/Agreements/GetAgreements?ROK=2018&amp;ServiceType=04&amp;ProviderId=31461&amp;OW=09&amp;OrthopedicSupply=False&amp;Code=09R%2F030309"/>
    <hyperlink ref="A43" r:id="rId253" tooltip="Link do listy umów świadczeniodawcy o kodzie  09R/030586" display="https://aplikacje.nfz.gov.pl/umowy/Agreements/GetAgreements?ROK=2018&amp;ServiceType=04&amp;ProviderId=46007&amp;OW=09&amp;OrthopedicSupply=False&amp;Code=09R%2F030586"/>
    <hyperlink ref="A214" r:id="rId254" tooltip="Link do listy umów świadczeniodawcy o kodzie  09R/030042" display="https://aplikacje.nfz.gov.pl/umowy/Agreements/GetAgreements?ROK=2018&amp;ServiceType=04&amp;ProviderId=30409&amp;OW=09&amp;OrthopedicSupply=False&amp;Code=09R%2F030042"/>
    <hyperlink ref="A138" r:id="rId255" tooltip="Link do listy umów świadczeniodawcy o kodzie  09R/030713" display="https://aplikacje.nfz.gov.pl/umowy/Agreements/GetAgreements?ROK=2018&amp;ServiceType=04&amp;ProviderId=82029&amp;OW=09&amp;OrthopedicSupply=False&amp;Code=09R%2F030713"/>
    <hyperlink ref="A139" r:id="rId256" tooltip="Link do listy umów świadczeniodawcy o kodzie  09R/030713" display="https://aplikacje.nfz.gov.pl/umowy/Agreements/GetAgreements?ROK=2018&amp;ServiceType=04&amp;ProviderId=82029&amp;OW=09&amp;OrthopedicSupply=False&amp;Code=09R%2F030713"/>
    <hyperlink ref="A17" r:id="rId257" tooltip="Link do listy umów świadczeniodawcy o kodzie  09R/030713" display="https://aplikacje.nfz.gov.pl/umowy/Agreements/GetAgreements?ROK=2018&amp;ServiceType=04&amp;ProviderId=82029&amp;OW=09&amp;OrthopedicSupply=False&amp;Code=09R%2F030713"/>
    <hyperlink ref="A149" r:id="rId258" tooltip="Link do listy umów świadczeniodawcy o kodzie  09R/030829" display="https://aplikacje.nfz.gov.pl/umowy/Agreements/GetAgreements?ROK=2018&amp;ServiceType=04&amp;ProviderId=90457&amp;OW=09&amp;OrthopedicSupply=False&amp;Code=09R%2F030829"/>
    <hyperlink ref="A27" r:id="rId259" tooltip="Link do listy umów świadczeniodawcy o kodzie  09R/030829" display="https://aplikacje.nfz.gov.pl/umowy/Agreements/GetAgreements?ROK=2018&amp;ServiceType=04&amp;ProviderId=90457&amp;OW=09&amp;OrthopedicSupply=False&amp;Code=09R%2F030829"/>
    <hyperlink ref="A193" r:id="rId260" tooltip="Link do listy umów świadczeniodawcy o kodzie  09R/030600" display="https://aplikacje.nfz.gov.pl/umowy/Agreements/GetAgreements?ROK=2018&amp;ServiceType=04&amp;ProviderId=46015&amp;OW=09&amp;OrthopedicSupply=False&amp;Code=09R%2F030600"/>
    <hyperlink ref="A206" r:id="rId261" tooltip="Link do listy umów świadczeniodawcy o kodzie  09R/030600" display="https://aplikacje.nfz.gov.pl/umowy/Agreements/GetAgreements?ROK=2018&amp;ServiceType=04&amp;ProviderId=46015&amp;OW=09&amp;OrthopedicSupply=False&amp;Code=09R%2F030600"/>
    <hyperlink ref="A146" r:id="rId262" tooltip="Link do listy umów świadczeniodawcy o kodzie  09R/030751" display="https://aplikacje.nfz.gov.pl/umowy/Agreements/GetAgreements?ROK=2018&amp;ServiceType=04&amp;ProviderId=85018&amp;OW=09&amp;OrthopedicSupply=False&amp;Code=09R%2F030751"/>
    <hyperlink ref="A147" r:id="rId263" tooltip="Link do listy umów świadczeniodawcy o kodzie  09R/030751" display="https://aplikacje.nfz.gov.pl/umowy/Agreements/GetAgreements?ROK=2018&amp;ServiceType=04&amp;ProviderId=85018&amp;OW=09&amp;OrthopedicSupply=False&amp;Code=09R%2F030751"/>
    <hyperlink ref="A25" r:id="rId264" tooltip="Link do listy umów świadczeniodawcy o kodzie  09R/030751" display="https://aplikacje.nfz.gov.pl/umowy/Agreements/GetAgreements?ROK=2018&amp;ServiceType=04&amp;ProviderId=85018&amp;OW=09&amp;OrthopedicSupply=False&amp;Code=09R%2F030751"/>
    <hyperlink ref="A80" r:id="rId265" tooltip="Link do listy umów świadczeniodawcy o kodzie  09R/030751" display="https://aplikacje.nfz.gov.pl/umowy/Agreements/GetAgreements?ROK=2018&amp;ServiceType=04&amp;ProviderId=85018&amp;OW=09&amp;OrthopedicSupply=False&amp;Code=09R%2F030751"/>
    <hyperlink ref="A142" r:id="rId266" tooltip="Link do listy umów świadczeniodawcy o kodzie  09R/030598" display="https://aplikacje.nfz.gov.pl/umowy/Agreements/GetAgreements?ROK=2018&amp;ServiceType=04&amp;ProviderId=46014&amp;OW=09&amp;OrthopedicSupply=False&amp;Code=09R%2F030598"/>
    <hyperlink ref="A22" r:id="rId267" tooltip="Link do listy umów świadczeniodawcy o kodzie  09R/030598" display="https://aplikacje.nfz.gov.pl/umowy/Agreements/GetAgreements?ROK=2018&amp;ServiceType=04&amp;ProviderId=46014&amp;OW=09&amp;OrthopedicSupply=False&amp;Code=09R%2F030598"/>
    <hyperlink ref="A46" r:id="rId268" tooltip="Link do listy umów świadczeniodawcy o kodzie  09R/030602" display="https://aplikacje.nfz.gov.pl/umowy/Agreements/GetAgreements?ROK=2018&amp;ServiceType=04&amp;ProviderId=41439&amp;OW=09&amp;OrthopedicSupply=False&amp;Code=09R%2F030602"/>
    <hyperlink ref="A97" r:id="rId269" tooltip="Link do listy umów świadczeniodawcy o kodzie  09R/030099" display="https://aplikacje.nfz.gov.pl/umowy/Agreements/GetAgreements?ROK=2018&amp;ServiceType=04&amp;ProviderId=31544&amp;OW=09&amp;OrthopedicSupply=False&amp;Code=09R%2F030099"/>
    <hyperlink ref="A167" r:id="rId270" tooltip="Link do listy umów świadczeniodawcy o kodzie  09R/030099" display="https://aplikacje.nfz.gov.pl/umowy/Agreements/GetAgreements?ROK=2018&amp;ServiceType=04&amp;ProviderId=31544&amp;OW=09&amp;OrthopedicSupply=False&amp;Code=09R%2F030099"/>
    <hyperlink ref="A3" r:id="rId271" tooltip="Link do listy umów świadczeniodawcy o kodzie  09R/030841" display="https://aplikacje.nfz.gov.pl/umowy/Agreements/GetAgreements?ROK=2018&amp;ServiceType=04&amp;ProviderId=90817&amp;OW=09&amp;OrthopedicSupply=False&amp;Code=09R%2F030841"/>
    <hyperlink ref="A72" r:id="rId272" tooltip="Link do listy umów świadczeniodawcy o kodzie  09R/030841" display="https://aplikacje.nfz.gov.pl/umowy/Agreements/GetAgreements?ROK=2018&amp;ServiceType=04&amp;ProviderId=90817&amp;OW=09&amp;OrthopedicSupply=False&amp;Code=09R%2F030841"/>
    <hyperlink ref="A157" r:id="rId273" tooltip="Link do listy umów świadczeniodawcy o kodzie  09R/030841" display="https://aplikacje.nfz.gov.pl/umowy/Agreements/GetAgreements?ROK=2018&amp;ServiceType=04&amp;ProviderId=90817&amp;OW=09&amp;OrthopedicSupply=False&amp;Code=09R%2F030841"/>
    <hyperlink ref="A213" r:id="rId274" tooltip="Link do listy umów świadczeniodawcy o kodzie  09R/030897" display="https://aplikacje.nfz.gov.pl/umowy/Agreements/GetAgreements?ROK=2018&amp;ServiceType=04&amp;ProviderId=97400&amp;OW=09&amp;OrthopedicSupply=False&amp;Code=09R%2F030897"/>
    <hyperlink ref="A178" r:id="rId275" tooltip="Link do listy umów świadczeniodawcy o kodzie  09R/030897" display="https://aplikacje.nfz.gov.pl/umowy/Agreements/GetAgreements?ROK=2018&amp;ServiceType=04&amp;ProviderId=97400&amp;OW=09&amp;OrthopedicSupply=False&amp;Code=09R%2F030897"/>
    <hyperlink ref="A47" r:id="rId276" tooltip="Link do listy umów świadczeniodawcy o kodzie  09R/030892" display="https://aplikacje.nfz.gov.pl/umowy/Agreements/GetAgreements?ROK=2018&amp;ServiceType=04&amp;ProviderId=93030&amp;OW=09&amp;OrthopedicSupply=False&amp;Code=09R%2F030892"/>
    <hyperlink ref="A192" r:id="rId277" tooltip="Link do listy umów świadczeniodawcy o kodzie  09R/031088" display="https://aplikacje.nfz.gov.pl/umowy/Agreements/GetAgreements?ROK=2018&amp;ServiceType=04&amp;ProviderId=113263&amp;OW=09&amp;OrthopedicSupply=False&amp;Code=09R%2F031088"/>
    <hyperlink ref="A198" r:id="rId278" tooltip="Link do listy umów świadczeniodawcy o kodzie  09R/031153" display="https://aplikacje.nfz.gov.pl/umowy/Agreements/GetAgreements?ROK=2018&amp;ServiceType=04&amp;ProviderId=116652&amp;OW=09&amp;OrthopedicSupply=False&amp;Code=09R%2F031153"/>
    <hyperlink ref="A186" r:id="rId279" tooltip="Link do listy umów świadczeniodawcy o kodzie  09R/031153" display="https://aplikacje.nfz.gov.pl/umowy/Agreements/GetAgreements?ROK=2018&amp;ServiceType=04&amp;ProviderId=116652&amp;OW=09&amp;OrthopedicSupply=False&amp;Code=09R%2F031153"/>
    <hyperlink ref="A63" r:id="rId280" tooltip="Link do listy umów świadczeniodawcy o kodzie  09R/031153" display="https://aplikacje.nfz.gov.pl/umowy/Agreements/GetAgreements?ROK=2018&amp;ServiceType=04&amp;ProviderId=116652&amp;OW=09&amp;OrthopedicSupply=False&amp;Code=09R%2F031153"/>
    <hyperlink ref="A191" r:id="rId281" tooltip="Link do listy umów świadczeniodawcy o kodzie  09R/031153" display="https://aplikacje.nfz.gov.pl/umowy/Agreements/GetAgreements?ROK=2018&amp;ServiceType=04&amp;ProviderId=116652&amp;OW=09&amp;OrthopedicSupply=False&amp;Code=09R%2F031153"/>
    <hyperlink ref="A158" r:id="rId282" tooltip="Link do listy umów świadczeniodawcy o kodzie  09R/030601" display="https://aplikacje.nfz.gov.pl/umowy/Agreements/GetAgreements?ROK=2018&amp;ServiceType=04&amp;ProviderId=41438&amp;OW=09&amp;OrthopedicSupply=False&amp;Code=09R%2F030601"/>
    <hyperlink ref="A64" r:id="rId283" tooltip="Link do listy umów świadczeniodawcy o kodzie  09R/030601" display="https://aplikacje.nfz.gov.pl/umowy/Agreements/GetAgreements?ROK=2018&amp;ServiceType=04&amp;ProviderId=41438&amp;OW=09&amp;OrthopedicSupply=False&amp;Code=09R%2F030601"/>
    <hyperlink ref="A36" r:id="rId284" tooltip="Link do listy umów świadczeniodawcy o kodzie  09R/030601" display="https://aplikacje.nfz.gov.pl/umowy/Agreements/GetAgreements?ROK=2018&amp;ServiceType=04&amp;ProviderId=41438&amp;OW=09&amp;OrthopedicSupply=False&amp;Code=09R%2F030601"/>
    <hyperlink ref="A125" r:id="rId285" tooltip="Link do listy umów świadczeniodawcy o kodzie  09R/030601" display="https://aplikacje.nfz.gov.pl/umowy/Agreements/GetAgreements?ROK=2018&amp;ServiceType=04&amp;ProviderId=41438&amp;OW=09&amp;OrthopedicSupply=False&amp;Code=09R%2F030601"/>
    <hyperlink ref="A183" r:id="rId286" tooltip="Link do listy umów świadczeniodawcy o kodzie  09R/031274" display="https://aplikacje.nfz.gov.pl/umowy/Agreements/GetAgreements?ROK=2018&amp;ServiceType=04&amp;ProviderId=135757&amp;OW=09&amp;OrthopedicSupply=False&amp;Code=09R%2F031274"/>
    <hyperlink ref="A218" r:id="rId287" tooltip="Link do listy umów świadczeniodawcy o kodzie  09R/031274" display="https://aplikacje.nfz.gov.pl/umowy/Agreements/GetAgreements?ROK=2018&amp;ServiceType=04&amp;ProviderId=135757&amp;OW=09&amp;OrthopedicSupply=False&amp;Code=09R%2F031274"/>
    <hyperlink ref="A168" r:id="rId288" tooltip="Link do listy umów świadczeniodawcy o kodzie  09R/010023" display="https://aplikacje.nfz.gov.pl/umowy/Agreements/GetAgreements?ROK=2018&amp;ServiceType=04&amp;ProviderId=30853&amp;OW=09&amp;OrthopedicSupply=False&amp;Code=09R%2F010023"/>
    <hyperlink ref="A48" r:id="rId289" tooltip="Link do listy umów świadczeniodawcy o kodzie  09R/010023" display="https://aplikacje.nfz.gov.pl/umowy/Agreements/GetAgreements?ROK=2018&amp;ServiceType=04&amp;ProviderId=30853&amp;OW=09&amp;OrthopedicSupply=False&amp;Code=09R%2F010023"/>
    <hyperlink ref="A132" r:id="rId290" tooltip="Link do listy umów świadczeniodawcy o kodzie  09R/020012" display="https://aplikacje.nfz.gov.pl/umowy/Agreements/GetAgreements?ROK=2018&amp;ServiceType=04&amp;ProviderId=31322&amp;OW=09&amp;OrthopedicSupply=False&amp;Code=09R%2F020012"/>
    <hyperlink ref="A11" r:id="rId291" tooltip="Link do listy umów świadczeniodawcy o kodzie  09R/020012" display="https://aplikacje.nfz.gov.pl/umowy/Agreements/GetAgreements?ROK=2018&amp;ServiceType=04&amp;ProviderId=31322&amp;OW=09&amp;OrthopedicSupply=False&amp;Code=09R%2F020012"/>
    <hyperlink ref="A184" r:id="rId292" tooltip="Link do listy umów świadczeniodawcy o kodzie  09R/010014" display="https://aplikacje.nfz.gov.pl/umowy/Agreements/GetAgreements?ROK=2018&amp;ServiceType=04&amp;ProviderId=31374&amp;OW=09&amp;OrthopedicSupply=False&amp;Code=09R%2F010014"/>
    <hyperlink ref="A150" r:id="rId293" tooltip="Link do listy umów świadczeniodawcy o kodzie  09R/010014" display="https://aplikacje.nfz.gov.pl/umowy/Agreements/GetAgreements?ROK=2018&amp;ServiceType=04&amp;ProviderId=31374&amp;OW=09&amp;OrthopedicSupply=False&amp;Code=09R%2F010014"/>
    <hyperlink ref="A164" r:id="rId294" tooltip="Link do listy umów świadczeniodawcy o kodzie  09R/010020" display="https://aplikacje.nfz.gov.pl/umowy/Agreements/GetAgreements?ROK=2018&amp;ServiceType=04&amp;ProviderId=31334&amp;OW=09&amp;OrthopedicSupply=False&amp;Code=09R%2F010020"/>
    <hyperlink ref="A44" r:id="rId295" tooltip="Link do listy umów świadczeniodawcy o kodzie  09R/010020" display="https://aplikacje.nfz.gov.pl/umowy/Agreements/GetAgreements?ROK=2018&amp;ServiceType=04&amp;ProviderId=31334&amp;OW=09&amp;OrthopedicSupply=False&amp;Code=09R%2F010020"/>
    <hyperlink ref="A159" r:id="rId296" tooltip="Link do listy umów świadczeniodawcy o kodzie  09R/010167" display="https://aplikacje.nfz.gov.pl/umowy/Agreements/GetAgreements?ROK=2018&amp;ServiceType=04&amp;ProviderId=30671&amp;OW=09&amp;OrthopedicSupply=False&amp;Code=09R%2F010167"/>
    <hyperlink ref="A208" r:id="rId297" tooltip="Link do listy umów świadczeniodawcy o kodzie  09R/010167" display="https://aplikacje.nfz.gov.pl/umowy/Agreements/GetAgreements?ROK=2018&amp;ServiceType=04&amp;ProviderId=30671&amp;OW=09&amp;OrthopedicSupply=False&amp;Code=09R%2F010167"/>
    <hyperlink ref="A189" r:id="rId298" tooltip="Link do listy umów świadczeniodawcy o kodzie  09R/010167" display="https://aplikacje.nfz.gov.pl/umowy/Agreements/GetAgreements?ROK=2018&amp;ServiceType=04&amp;ProviderId=30671&amp;OW=09&amp;OrthopedicSupply=False&amp;Code=09R%2F010167"/>
    <hyperlink ref="A160" r:id="rId299" tooltip="Link do listy umów świadczeniodawcy o kodzie  09R/010047" display="https://aplikacje.nfz.gov.pl/umowy/Agreements/GetAgreements?ROK=2018&amp;ServiceType=04&amp;ProviderId=31517&amp;OW=09&amp;OrthopedicSupply=False&amp;Code=09R%2F010047"/>
    <hyperlink ref="A37" r:id="rId300" tooltip="Link do listy umów świadczeniodawcy o kodzie  09R/010047" display="https://aplikacje.nfz.gov.pl/umowy/Agreements/GetAgreements?ROK=2018&amp;ServiceType=04&amp;ProviderId=31517&amp;OW=09&amp;OrthopedicSupply=False&amp;Code=09R%2F010047"/>
    <hyperlink ref="A59" r:id="rId301" tooltip="Link do listy umów świadczeniodawcy o kodzie  09R/010016" display="https://aplikacje.nfz.gov.pl/umowy/Agreements/GetAgreements?ROK=2018&amp;ServiceType=04&amp;ProviderId=30227&amp;OW=09&amp;OrthopedicSupply=False&amp;Code=09R%2F010016"/>
    <hyperlink ref="A89" r:id="rId302" tooltip="Link do listy umów świadczeniodawcy o kodzie  09R/010016" display="https://aplikacje.nfz.gov.pl/umowy/Agreements/GetAgreements?ROK=2018&amp;ServiceType=04&amp;ProviderId=30227&amp;OW=09&amp;OrthopedicSupply=False&amp;Code=09R%2F010016"/>
    <hyperlink ref="A161" r:id="rId303" tooltip="Link do listy umów świadczeniodawcy o kodzie  09R/010016" display="https://aplikacje.nfz.gov.pl/umowy/Agreements/GetAgreements?ROK=2018&amp;ServiceType=04&amp;ProviderId=30227&amp;OW=09&amp;OrthopedicSupply=False&amp;Code=09R%2F010016"/>
    <hyperlink ref="A65" r:id="rId304" tooltip="Link do listy umów świadczeniodawcy o kodzie  09R/010016" display="https://aplikacje.nfz.gov.pl/umowy/Agreements/GetAgreements?ROK=2018&amp;ServiceType=04&amp;ProviderId=30227&amp;OW=09&amp;OrthopedicSupply=False&amp;Code=09R%2F010016"/>
    <hyperlink ref="A53" r:id="rId305" tooltip="Link do listy umów świadczeniodawcy o kodzie  09R/010016" display="https://aplikacje.nfz.gov.pl/umowy/Agreements/GetAgreements?ROK=2018&amp;ServiceType=04&amp;ProviderId=30227&amp;OW=09&amp;OrthopedicSupply=False&amp;Code=09R%2F010016"/>
    <hyperlink ref="A38" r:id="rId306" tooltip="Link do listy umów świadczeniodawcy o kodzie  09R/010016" display="https://aplikacje.nfz.gov.pl/umowy/Agreements/GetAgreements?ROK=2018&amp;ServiceType=04&amp;ProviderId=30227&amp;OW=09&amp;OrthopedicSupply=False&amp;Code=09R%2F010016"/>
    <hyperlink ref="A14" r:id="rId307" tooltip="Link do listy umów świadczeniodawcy o kodzie  09R/010006" display="https://aplikacje.nfz.gov.pl/umowy/Agreements/GetAgreements?ROK=2018&amp;ServiceType=04&amp;ProviderId=31373&amp;OW=09&amp;OrthopedicSupply=False&amp;Code=09R%2F010006"/>
    <hyperlink ref="A176" r:id="rId308" tooltip="Link do listy umów świadczeniodawcy o kodzie  09R/010006" display="https://aplikacje.nfz.gov.pl/umowy/Agreements/GetAgreements?ROK=2018&amp;ServiceType=04&amp;ProviderId=31373&amp;OW=09&amp;OrthopedicSupply=False&amp;Code=09R%2F010006"/>
    <hyperlink ref="A136" r:id="rId309" tooltip="Link do listy umów świadczeniodawcy o kodzie  09R/010006" display="https://aplikacje.nfz.gov.pl/umowy/Agreements/GetAgreements?ROK=2018&amp;ServiceType=04&amp;ProviderId=31373&amp;OW=09&amp;OrthopedicSupply=False&amp;Code=09R%2F010006"/>
    <hyperlink ref="A15" r:id="rId310" tooltip="Link do listy umów świadczeniodawcy o kodzie  09R/010006" display="https://aplikacje.nfz.gov.pl/umowy/Agreements/GetAgreements?ROK=2018&amp;ServiceType=04&amp;ProviderId=31373&amp;OW=09&amp;OrthopedicSupply=False&amp;Code=09R%2F010006"/>
    <hyperlink ref="A78" r:id="rId311" tooltip="Link do listy umów świadczeniodawcy o kodzie  09R/010006" display="https://aplikacje.nfz.gov.pl/umowy/Agreements/GetAgreements?ROK=2018&amp;ServiceType=04&amp;ProviderId=31373&amp;OW=09&amp;OrthopedicSupply=False&amp;Code=09R%2F010006"/>
    <hyperlink ref="A177" r:id="rId312" tooltip="Link do listy umów świadczeniodawcy o kodzie  09R/010006" display="https://aplikacje.nfz.gov.pl/umowy/Agreements/GetAgreements?ROK=2018&amp;ServiceType=04&amp;ProviderId=31373&amp;OW=09&amp;OrthopedicSupply=False&amp;Code=09R%2F010006"/>
    <hyperlink ref="A109" r:id="rId313" tooltip="Link do listy umów świadczeniodawcy o kodzie  09R/010007" display="https://aplikacje.nfz.gov.pl/umowy/Agreements/GetAgreements?ROK=2018&amp;ServiceType=04&amp;ProviderId=31495&amp;OW=09&amp;OrthopedicSupply=False&amp;Code=09R%2F010007"/>
    <hyperlink ref="A179" r:id="rId314" tooltip="Link do listy umów świadczeniodawcy o kodzie  09R/010007" display="https://aplikacje.nfz.gov.pl/umowy/Agreements/GetAgreements?ROK=2018&amp;ServiceType=04&amp;ProviderId=31495&amp;OW=09&amp;OrthopedicSupply=False&amp;Code=09R%2F010007"/>
    <hyperlink ref="A137" r:id="rId315" tooltip="Link do listy umów świadczeniodawcy o kodzie  09R/010007" display="https://aplikacje.nfz.gov.pl/umowy/Agreements/GetAgreements?ROK=2018&amp;ServiceType=04&amp;ProviderId=31495&amp;OW=09&amp;OrthopedicSupply=False&amp;Code=09R%2F010007"/>
    <hyperlink ref="A51" r:id="rId316" tooltip="Link do listy umów świadczeniodawcy o kodzie  09R/010007" display="https://aplikacje.nfz.gov.pl/umowy/Agreements/GetAgreements?ROK=2018&amp;ServiceType=04&amp;ProviderId=31495&amp;OW=09&amp;OrthopedicSupply=False&amp;Code=09R%2F010007"/>
    <hyperlink ref="A16" r:id="rId317" tooltip="Link do listy umów świadczeniodawcy o kodzie  09R/010007" display="https://aplikacje.nfz.gov.pl/umowy/Agreements/GetAgreements?ROK=2018&amp;ServiceType=04&amp;ProviderId=31495&amp;OW=09&amp;OrthopedicSupply=False&amp;Code=09R%2F010007"/>
    <hyperlink ref="A171" r:id="rId318" tooltip="Link do listy umów świadczeniodawcy o kodzie  09R/010007" display="https://aplikacje.nfz.gov.pl/umowy/Agreements/GetAgreements?ROK=2018&amp;ServiceType=04&amp;ProviderId=31495&amp;OW=09&amp;OrthopedicSupply=False&amp;Code=09R%2F010007"/>
    <hyperlink ref="A61" r:id="rId319" tooltip="Link do listy umów świadczeniodawcy o kodzie  09R/010019" display="https://aplikacje.nfz.gov.pl/umowy/Agreements/GetAgreements?ROK=2018&amp;ServiceType=04&amp;ProviderId=31010&amp;OW=09&amp;OrthopedicSupply=False&amp;Code=09R%2F010019"/>
    <hyperlink ref="A216" r:id="rId320" tooltip="Link do listy umów świadczeniodawcy o kodzie  09R/010019" display="https://aplikacje.nfz.gov.pl/umowy/Agreements/GetAgreements?ROK=2018&amp;ServiceType=04&amp;ProviderId=31010&amp;OW=09&amp;OrthopedicSupply=False&amp;Code=09R%2F010019"/>
    <hyperlink ref="A187" r:id="rId321" tooltip="Link do listy umów świadczeniodawcy o kodzie  09R/010019" display="https://aplikacje.nfz.gov.pl/umowy/Agreements/GetAgreements?ROK=2018&amp;ServiceType=04&amp;ProviderId=31010&amp;OW=09&amp;OrthopedicSupply=False&amp;Code=09R%2F010019"/>
    <hyperlink ref="A163" r:id="rId322" tooltip="Link do listy umów świadczeniodawcy o kodzie  09R/010019" display="https://aplikacje.nfz.gov.pl/umowy/Agreements/GetAgreements?ROK=2018&amp;ServiceType=04&amp;ProviderId=31010&amp;OW=09&amp;OrthopedicSupply=False&amp;Code=09R%2F010019"/>
    <hyperlink ref="A194" r:id="rId323" tooltip="Link do listy umów świadczeniodawcy o kodzie  09R/010019" display="https://aplikacje.nfz.gov.pl/umowy/Agreements/GetAgreements?ROK=2018&amp;ServiceType=04&amp;ProviderId=31010&amp;OW=09&amp;OrthopedicSupply=False&amp;Code=09R%2F010019"/>
    <hyperlink ref="A42" r:id="rId324" tooltip="Link do listy umów świadczeniodawcy o kodzie  09R/010019" display="https://aplikacje.nfz.gov.pl/umowy/Agreements/GetAgreements?ROK=2018&amp;ServiceType=04&amp;ProviderId=31010&amp;OW=09&amp;OrthopedicSupply=False&amp;Code=09R%2F010019"/>
    <hyperlink ref="A201" r:id="rId325" tooltip="Link do listy umów świadczeniodawcy o kodzie  09R/010019" display="https://aplikacje.nfz.gov.pl/umowy/Agreements/GetAgreements?ROK=2018&amp;ServiceType=04&amp;ProviderId=31010&amp;OW=09&amp;OrthopedicSupply=False&amp;Code=09R%2F010019"/>
    <hyperlink ref="A181" r:id="rId326" tooltip="Link do listy umów świadczeniodawcy o kodzie  09R/010011" display="https://aplikacje.nfz.gov.pl/umowy/Agreements/GetAgreements?ROK=2018&amp;ServiceType=04&amp;ProviderId=30530&amp;OW=09&amp;OrthopedicSupply=False&amp;Code=09R%2F010011"/>
    <hyperlink ref="A112" r:id="rId327" tooltip="Link do listy umów świadczeniodawcy o kodzie  09R/010021" display="https://aplikacje.nfz.gov.pl/umowy/Agreements/GetAgreements?ROK=2018&amp;ServiceType=04&amp;ProviderId=30234&amp;OW=09&amp;OrthopedicSupply=False&amp;Code=09R%2F010021"/>
    <hyperlink ref="A165" r:id="rId328" tooltip="Link do listy umów świadczeniodawcy o kodzie  09R/010021" display="https://aplikacje.nfz.gov.pl/umowy/Agreements/GetAgreements?ROK=2018&amp;ServiceType=04&amp;ProviderId=30234&amp;OW=09&amp;OrthopedicSupply=False&amp;Code=09R%2F010021"/>
    <hyperlink ref="A210" r:id="rId329" tooltip="Link do listy umów świadczeniodawcy o kodzie  09R/010021" display="https://aplikacje.nfz.gov.pl/umowy/Agreements/GetAgreements?ROK=2018&amp;ServiceType=04&amp;ProviderId=30234&amp;OW=09&amp;OrthopedicSupply=False&amp;Code=09R%2F010021"/>
    <hyperlink ref="A45" r:id="rId330" tooltip="Link do listy umów świadczeniodawcy o kodzie  09R/010021" display="https://aplikacje.nfz.gov.pl/umowy/Agreements/GetAgreements?ROK=2018&amp;ServiceType=04&amp;ProviderId=30234&amp;OW=09&amp;OrthopedicSupply=False&amp;Code=09R%2F010021"/>
    <hyperlink ref="A83" r:id="rId331" tooltip="Link do listy umów świadczeniodawcy o kodzie  09R/010021" display="https://aplikacje.nfz.gov.pl/umowy/Agreements/GetAgreements?ROK=2018&amp;ServiceType=04&amp;ProviderId=30234&amp;OW=09&amp;OrthopedicSupply=False&amp;Code=09R%2F010021"/>
    <hyperlink ref="A144" r:id="rId332" tooltip="Link do listy umów świadczeniodawcy o kodzie  09R/030981" display="https://aplikacje.nfz.gov.pl/umowy/Agreements/GetAgreements?ROK=2018&amp;ServiceType=04&amp;ProviderId=97471&amp;OW=09&amp;OrthopedicSupply=False&amp;Code=09R%2F030981"/>
    <hyperlink ref="A23" r:id="rId333" tooltip="Link do listy umów świadczeniodawcy o kodzie  09R/030981" display="https://aplikacje.nfz.gov.pl/umowy/Agreements/GetAgreements?ROK=2018&amp;ServiceType=04&amp;ProviderId=97471&amp;OW=09&amp;OrthopedicSupply=False&amp;Code=09R%2F030981"/>
    <hyperlink ref="A101" r:id="rId334" tooltip="Link do listy umów świadczeniodawcy o kodzie  09R/010041" display="https://aplikacje.nfz.gov.pl/umowy/Agreements/GetAgreements?ROK=2018&amp;ServiceType=04&amp;ProviderId=30294&amp;OW=09&amp;OrthopedicSupply=False&amp;Code=09R%2F010041"/>
    <hyperlink ref="A93" r:id="rId335" tooltip="Link do listy umów świadczeniodawcy o kodzie  09R/010041" display="https://aplikacje.nfz.gov.pl/umowy/Agreements/GetAgreements?ROK=2018&amp;ServiceType=04&amp;ProviderId=30294&amp;OW=09&amp;OrthopedicSupply=False&amp;Code=09R%2F010041"/>
    <hyperlink ref="A98" r:id="rId336" tooltip="Link do listy umów świadczeniodawcy o kodzie  09R/010041" display="https://aplikacje.nfz.gov.pl/umowy/Agreements/GetAgreements?ROK=2018&amp;ServiceType=04&amp;ProviderId=30294&amp;OW=09&amp;OrthopedicSupply=False&amp;Code=09R%2F010041"/>
    <hyperlink ref="A104" r:id="rId337" tooltip="Link do listy umów świadczeniodawcy o kodzie  09R/010041" display="https://aplikacje.nfz.gov.pl/umowy/Agreements/GetAgreements?ROK=2018&amp;ServiceType=04&amp;ProviderId=30294&amp;OW=09&amp;OrthopedicSupply=False&amp;Code=09R%2F010041"/>
    <hyperlink ref="A105" r:id="rId338" tooltip="Link do listy umów świadczeniodawcy o kodzie  09R/010041" display="https://aplikacje.nfz.gov.pl/umowy/Agreements/GetAgreements?ROK=2018&amp;ServiceType=04&amp;ProviderId=30294&amp;OW=09&amp;OrthopedicSupply=False&amp;Code=09R%2F010041"/>
    <hyperlink ref="A115" r:id="rId339" tooltip="Link do listy umów świadczeniodawcy o kodzie  09R/010041" display="https://aplikacje.nfz.gov.pl/umowy/Agreements/GetAgreements?ROK=2018&amp;ServiceType=04&amp;ProviderId=30294&amp;OW=09&amp;OrthopedicSupply=False&amp;Code=09R%2F010041"/>
    <hyperlink ref="A106" r:id="rId340" tooltip="Link do listy umów świadczeniodawcy o kodzie  09R/010041" display="https://aplikacje.nfz.gov.pl/umowy/Agreements/GetAgreements?ROK=2018&amp;ServiceType=04&amp;ProviderId=30294&amp;OW=09&amp;OrthopedicSupply=False&amp;Code=09R%2F010041"/>
    <hyperlink ref="A174" r:id="rId341" tooltip="Link do listy umów świadczeniodawcy o kodzie  09R/010041" display="https://aplikacje.nfz.gov.pl/umowy/Agreements/GetAgreements?ROK=2018&amp;ServiceType=04&amp;ProviderId=30294&amp;OW=09&amp;OrthopedicSupply=False&amp;Code=09R%2F010041"/>
    <hyperlink ref="A107" r:id="rId342" tooltip="Link do listy umów świadczeniodawcy o kodzie  09R/010041" display="https://aplikacje.nfz.gov.pl/umowy/Agreements/GetAgreements?ROK=2018&amp;ServiceType=04&amp;ProviderId=30294&amp;OW=09&amp;OrthopedicSupply=False&amp;Code=09R%2F010041"/>
    <hyperlink ref="A91" r:id="rId343" tooltip="Link do listy umów świadczeniodawcy o kodzie  09R/010041" display="https://aplikacje.nfz.gov.pl/umowy/Agreements/GetAgreements?ROK=2018&amp;ServiceType=04&amp;ProviderId=30294&amp;OW=09&amp;OrthopedicSupply=False&amp;Code=09R%2F010041"/>
    <hyperlink ref="A99" r:id="rId344" tooltip="Link do listy umów świadczeniodawcy o kodzie  09R/010041" display="https://aplikacje.nfz.gov.pl/umowy/Agreements/GetAgreements?ROK=2018&amp;ServiceType=04&amp;ProviderId=30294&amp;OW=09&amp;OrthopedicSupply=False&amp;Code=09R%2F010041"/>
    <hyperlink ref="A129" r:id="rId345" tooltip="Link do listy umów świadczeniodawcy o kodzie  09R/010041" display="https://aplikacje.nfz.gov.pl/umowy/Agreements/GetAgreements?ROK=2018&amp;ServiceType=04&amp;ProviderId=30294&amp;OW=09&amp;OrthopedicSupply=False&amp;Code=09R%2F010041"/>
    <hyperlink ref="A7" r:id="rId346" tooltip="Link do listy umów świadczeniodawcy o kodzie  09R/010041" display="https://aplikacje.nfz.gov.pl/umowy/Agreements/GetAgreements?ROK=2018&amp;ServiceType=04&amp;ProviderId=30294&amp;OW=09&amp;OrthopedicSupply=False&amp;Code=09R%2F010041"/>
    <hyperlink ref="A75" r:id="rId347" tooltip="Link do listy umów świadczeniodawcy o kodzie  09R/010041" display="https://aplikacje.nfz.gov.pl/umowy/Agreements/GetAgreements?ROK=2018&amp;ServiceType=04&amp;ProviderId=30294&amp;OW=09&amp;OrthopedicSupply=False&amp;Code=09R%2F010041"/>
    <hyperlink ref="A199" r:id="rId348" tooltip="Link do listy umów świadczeniodawcy o kodzie  09R/010041" display="https://aplikacje.nfz.gov.pl/umowy/Agreements/GetAgreements?ROK=2018&amp;ServiceType=04&amp;ProviderId=30294&amp;OW=09&amp;OrthopedicSupply=False&amp;Code=09R%2F010041"/>
    <hyperlink ref="A117" r:id="rId349" tooltip="Link do listy umów świadczeniodawcy o kodzie  09R/010041" display="https://aplikacje.nfz.gov.pl/umowy/Agreements/GetAgreements?ROK=2018&amp;ServiceType=04&amp;ProviderId=30294&amp;OW=09&amp;OrthopedicSupply=False&amp;Code=09R%2F010041"/>
    <hyperlink ref="A120" r:id="rId350" tooltip="Link do listy umów świadczeniodawcy o kodzie  09R/010041" display="https://aplikacje.nfz.gov.pl/umowy/Agreements/GetAgreements?ROK=2018&amp;ServiceType=04&amp;ProviderId=30294&amp;OW=09&amp;OrthopedicSupply=False&amp;Code=09R%2F010041"/>
    <hyperlink ref="A134" r:id="rId351" tooltip="Link do listy umów świadczeniodawcy o kodzie  09R/030218" display="https://aplikacje.nfz.gov.pl/umowy/Agreements/GetAgreements?ROK=2018&amp;ServiceType=04&amp;ProviderId=31254&amp;OW=09&amp;OrthopedicSupply=False&amp;Code=09R%2F030218"/>
    <hyperlink ref="A12" r:id="rId352" tooltip="Link do listy umów świadczeniodawcy o kodzie  09R/030218" display="https://aplikacje.nfz.gov.pl/umowy/Agreements/GetAgreements?ROK=2018&amp;ServiceType=04&amp;ProviderId=31254&amp;OW=09&amp;OrthopedicSupply=False&amp;Code=09R%2F030218"/>
    <hyperlink ref="A110" r:id="rId353" tooltip="Link do listy umów świadczeniodawcy o kodzie  09R/010012" display="https://aplikacje.nfz.gov.pl/umowy/Agreements/GetAgreements?ROK=2018&amp;ServiceType=04&amp;ProviderId=31525&amp;OW=09&amp;OrthopedicSupply=False&amp;Code=09R%2F010012"/>
    <hyperlink ref="A182" r:id="rId354" tooltip="Link do listy umów świadczeniodawcy o kodzie  09R/010012" display="https://aplikacje.nfz.gov.pl/umowy/Agreements/GetAgreements?ROK=2018&amp;ServiceType=04&amp;ProviderId=31525&amp;OW=09&amp;OrthopedicSupply=False&amp;Code=09R%2F010012"/>
    <hyperlink ref="A145" r:id="rId355" tooltip="Link do listy umów świadczeniodawcy o kodzie  09R/010012" display="https://aplikacje.nfz.gov.pl/umowy/Agreements/GetAgreements?ROK=2018&amp;ServiceType=04&amp;ProviderId=31525&amp;OW=09&amp;OrthopedicSupply=False&amp;Code=09R%2F010012"/>
    <hyperlink ref="A24" r:id="rId356" tooltip="Link do listy umów świadczeniodawcy o kodzie  09R/010012" display="https://aplikacje.nfz.gov.pl/umowy/Agreements/GetAgreements?ROK=2018&amp;ServiceType=04&amp;ProviderId=31525&amp;OW=09&amp;OrthopedicSupply=False&amp;Code=09R%2F010012"/>
    <hyperlink ref="A79" r:id="rId357" tooltip="Link do listy umów świadczeniodawcy o kodzie  09R/010012" display="https://aplikacje.nfz.gov.pl/umowy/Agreements/GetAgreements?ROK=2018&amp;ServiceType=04&amp;ProviderId=31525&amp;OW=09&amp;OrthopedicSupply=False&amp;Code=09R%2F010012"/>
    <hyperlink ref="A121" r:id="rId358" tooltip="Link do listy umów świadczeniodawcy o kodzie  09R/010012" display="https://aplikacje.nfz.gov.pl/umowy/Agreements/GetAgreements?ROK=2018&amp;ServiceType=04&amp;ProviderId=31525&amp;OW=09&amp;OrthopedicSupply=False&amp;Code=09R%2F010012"/>
    <hyperlink ref="A127" r:id="rId359" tooltip="Link do listy umów świadczeniodawcy o kodzie  09R/010001" display="https://aplikacje.nfz.gov.pl/umowy/Agreements/GetAgreements?ROK=2018&amp;ServiceType=04&amp;ProviderId=31298&amp;OW=09&amp;OrthopedicSupply=False&amp;Code=09R%2F010001"/>
    <hyperlink ref="A203" r:id="rId360" tooltip="Link do listy umów świadczeniodawcy o kodzie  09R/010001" display="https://aplikacje.nfz.gov.pl/umowy/Agreements/GetAgreements?ROK=2018&amp;ServiceType=04&amp;ProviderId=31298&amp;OW=09&amp;OrthopedicSupply=False&amp;Code=09R%2F010001"/>
    <hyperlink ref="A5" r:id="rId361" tooltip="Link do listy umów świadczeniodawcy o kodzie  09R/010001" display="https://aplikacje.nfz.gov.pl/umowy/Agreements/GetAgreements?ROK=2018&amp;ServiceType=04&amp;ProviderId=31298&amp;OW=09&amp;OrthopedicSupply=False&amp;Code=09R%2F010001"/>
    <hyperlink ref="A73" r:id="rId362" tooltip="Link do listy umów świadczeniodawcy o kodzie  09R/010001" display="https://aplikacje.nfz.gov.pl/umowy/Agreements/GetAgreements?ROK=2018&amp;ServiceType=04&amp;ProviderId=31298&amp;OW=09&amp;OrthopedicSupply=False&amp;Code=09R%2F010001"/>
    <hyperlink ref="A119" r:id="rId363" tooltip="Link do listy umów świadczeniodawcy o kodzie  09R/010001" display="https://aplikacje.nfz.gov.pl/umowy/Agreements/GetAgreements?ROK=2018&amp;ServiceType=04&amp;ProviderId=31298&amp;OW=09&amp;OrthopedicSupply=False&amp;Code=09R%2F010001"/>
    <hyperlink ref="A108" r:id="rId364" tooltip="Link do listy umów świadczeniodawcy o kodzie  09R/010004" display="https://aplikacje.nfz.gov.pl/umowy/Agreements/GetAgreements?ROK=2018&amp;ServiceType=04&amp;ProviderId=31311&amp;OW=09&amp;OrthopedicSupply=False&amp;Code=09R%2F010004"/>
    <hyperlink ref="A175" r:id="rId365" tooltip="Link do listy umów świadczeniodawcy o kodzie  09R/010004" display="https://aplikacje.nfz.gov.pl/umowy/Agreements/GetAgreements?ROK=2018&amp;ServiceType=04&amp;ProviderId=31311&amp;OW=09&amp;OrthopedicSupply=False&amp;Code=09R%2F010004"/>
    <hyperlink ref="A131" r:id="rId366" tooltip="Link do listy umów świadczeniodawcy o kodzie  09R/010004" display="https://aplikacje.nfz.gov.pl/umowy/Agreements/GetAgreements?ROK=2018&amp;ServiceType=04&amp;ProviderId=31311&amp;OW=09&amp;OrthopedicSupply=False&amp;Code=09R%2F010004"/>
    <hyperlink ref="A10" r:id="rId367" tooltip="Link do listy umów świadczeniodawcy o kodzie  09R/010004" display="https://aplikacje.nfz.gov.pl/umowy/Agreements/GetAgreements?ROK=2018&amp;ServiceType=04&amp;ProviderId=31311&amp;OW=09&amp;OrthopedicSupply=False&amp;Code=09R%2F010004"/>
    <hyperlink ref="A76" r:id="rId368" tooltip="Link do listy umów świadczeniodawcy o kodzie  09R/010004" display="https://aplikacje.nfz.gov.pl/umowy/Agreements/GetAgreements?ROK=2018&amp;ServiceType=04&amp;ProviderId=31311&amp;OW=09&amp;OrthopedicSupply=False&amp;Code=09R%2F010004"/>
    <hyperlink ref="A195" r:id="rId369" tooltip="Link do listy umów świadczeniodawcy o kodzie  09R/010067" display="https://aplikacje.nfz.gov.pl/umowy/Agreements/GetAgreements?ROK=2018&amp;ServiceType=04&amp;ProviderId=30662&amp;OW=09&amp;OrthopedicSupply=False&amp;Code=09R%2F010067"/>
    <hyperlink ref="A217" r:id="rId370" tooltip="Link do listy umów świadczeniodawcy o kodzie  09R/010067" display="https://aplikacje.nfz.gov.pl/umowy/Agreements/GetAgreements?ROK=2018&amp;ServiceType=04&amp;ProviderId=30662&amp;OW=09&amp;OrthopedicSupply=False&amp;Code=09R%2F010067"/>
    <hyperlink ref="A166" r:id="rId371" tooltip="Link do listy umów świadczeniodawcy o kodzie  09R/010067" display="https://aplikacje.nfz.gov.pl/umowy/Agreements/GetAgreements?ROK=2018&amp;ServiceType=04&amp;ProviderId=30662&amp;OW=09&amp;OrthopedicSupply=False&amp;Code=09R%2F010067"/>
    <hyperlink ref="A196" r:id="rId372" tooltip="Link do listy umów świadczeniodawcy o kodzie  09R/010067" display="https://aplikacje.nfz.gov.pl/umowy/Agreements/GetAgreements?ROK=2018&amp;ServiceType=04&amp;ProviderId=30662&amp;OW=09&amp;OrthopedicSupply=False&amp;Code=09R%2F010067"/>
    <hyperlink ref="A211" r:id="rId373" tooltip="Link do listy umów świadczeniodawcy o kodzie  09R/010067" display="https://aplikacje.nfz.gov.pl/umowy/Agreements/GetAgreements?ROK=2018&amp;ServiceType=04&amp;ProviderId=30662&amp;OW=09&amp;OrthopedicSupply=False&amp;Code=09R%2F010067"/>
    <hyperlink ref="A190" r:id="rId374" tooltip="Link do listy umów świadczeniodawcy o kodzie  09R/010067" display="https://aplikacje.nfz.gov.pl/umowy/Agreements/GetAgreements?ROK=2018&amp;ServiceType=04&amp;ProviderId=30662&amp;OW=09&amp;OrthopedicSupply=False&amp;Code=09R%2F010067"/>
    <hyperlink ref="A215" r:id="rId375" tooltip="Link do listy umów świadczeniodawcy o kodzie  09R/010025" display="https://aplikacje.nfz.gov.pl/umowy/Agreements/GetAgreements?ROK=2018&amp;ServiceType=04&amp;ProviderId=30685&amp;OW=09&amp;OrthopedicSupply=False&amp;Code=09R%2F010025"/>
    <hyperlink ref="A209" r:id="rId376" tooltip="Link do listy umów świadczeniodawcy o kodzie  09R/010025" display="https://aplikacje.nfz.gov.pl/umowy/Agreements/GetAgreements?ROK=2018&amp;ServiceType=04&amp;ProviderId=30685&amp;OW=09&amp;OrthopedicSupply=False&amp;Code=09R%2F010025"/>
    <hyperlink ref="A62" r:id="rId377" tooltip="Link do listy umów świadczeniodawcy o kodzie  09R/010043" display="https://aplikacje.nfz.gov.pl/umowy/Agreements/GetAgreements?ROK=2018&amp;ServiceType=04&amp;ProviderId=31289&amp;OW=09&amp;OrthopedicSupply=False&amp;Code=09R%2F010043"/>
    <hyperlink ref="A94" r:id="rId378" tooltip="Link do listy umów świadczeniodawcy o kodzie  09R/010043" display="https://aplikacje.nfz.gov.pl/umowy/Agreements/GetAgreements?ROK=2018&amp;ServiceType=04&amp;ProviderId=31289&amp;OW=09&amp;OrthopedicSupply=False&amp;Code=09R%2F010043"/>
    <hyperlink ref="A113" r:id="rId379" tooltip="Link do listy umów świadczeniodawcy o kodzie  09R/010043" display="https://aplikacje.nfz.gov.pl/umowy/Agreements/GetAgreements?ROK=2018&amp;ServiceType=04&amp;ProviderId=31289&amp;OW=09&amp;OrthopedicSupply=False&amp;Code=09R%2F010043"/>
    <hyperlink ref="A116" r:id="rId380" tooltip="Link do listy umów świadczeniodawcy o kodzie  09R/010043" display="https://aplikacje.nfz.gov.pl/umowy/Agreements/GetAgreements?ROK=2018&amp;ServiceType=04&amp;ProviderId=31289&amp;OW=09&amp;OrthopedicSupply=False&amp;Code=09R%2F010043"/>
    <hyperlink ref="A114" r:id="rId381" tooltip="Link do listy umów świadczeniodawcy o kodzie  09R/010043" display="https://aplikacje.nfz.gov.pl/umowy/Agreements/GetAgreements?ROK=2018&amp;ServiceType=04&amp;ProviderId=31289&amp;OW=09&amp;OrthopedicSupply=False&amp;Code=09R%2F010043"/>
    <hyperlink ref="A92" r:id="rId382" tooltip="Link do listy umów świadczeniodawcy o kodzie  09R/010043" display="https://aplikacje.nfz.gov.pl/umowy/Agreements/GetAgreements?ROK=2018&amp;ServiceType=04&amp;ProviderId=31289&amp;OW=09&amp;OrthopedicSupply=False&amp;Code=09R%2F010043"/>
    <hyperlink ref="A170" r:id="rId383" tooltip="Link do listy umów świadczeniodawcy o kodzie  09R/010043" display="https://aplikacje.nfz.gov.pl/umowy/Agreements/GetAgreements?ROK=2018&amp;ServiceType=04&amp;ProviderId=31289&amp;OW=09&amp;OrthopedicSupply=False&amp;Code=09R%2F010043"/>
    <hyperlink ref="A197" r:id="rId384" tooltip="Link do listy umów świadczeniodawcy o kodzie  09R/010043" display="https://aplikacje.nfz.gov.pl/umowy/Agreements/GetAgreements?ROK=2018&amp;ServiceType=04&amp;ProviderId=31289&amp;OW=09&amp;OrthopedicSupply=False&amp;Code=09R%2F010043"/>
    <hyperlink ref="A212" r:id="rId385" tooltip="Link do listy umów świadczeniodawcy o kodzie  09R/010043" display="https://aplikacje.nfz.gov.pl/umowy/Agreements/GetAgreements?ROK=2018&amp;ServiceType=04&amp;ProviderId=31289&amp;OW=09&amp;OrthopedicSupply=False&amp;Code=09R%2F010043"/>
    <hyperlink ref="A90" r:id="rId386" tooltip="Link do listy umów świadczeniodawcy o kodzie  09R/010043" display="https://aplikacje.nfz.gov.pl/umowy/Agreements/GetAgreements?ROK=2018&amp;ServiceType=04&amp;ProviderId=31289&amp;OW=09&amp;OrthopedicSupply=False&amp;Code=09R%2F010043"/>
    <hyperlink ref="A54" r:id="rId387" tooltip="Link do listy umów świadczeniodawcy o kodzie  09R/010043" display="https://aplikacje.nfz.gov.pl/umowy/Agreements/GetAgreements?ROK=2018&amp;ServiceType=04&amp;ProviderId=31289&amp;OW=09&amp;OrthopedicSupply=False&amp;Code=09R%2F010043"/>
    <hyperlink ref="A50" r:id="rId388" tooltip="Link do listy umów świadczeniodawcy o kodzie  09R/010043" display="https://aplikacje.nfz.gov.pl/umowy/Agreements/GetAgreements?ROK=2018&amp;ServiceType=04&amp;ProviderId=31289&amp;OW=09&amp;OrthopedicSupply=False&amp;Code=09R%2F010043"/>
    <hyperlink ref="A84" r:id="rId389" tooltip="Link do listy umów świadczeniodawcy o kodzie  09R/010043" display="https://aplikacje.nfz.gov.pl/umowy/Agreements/GetAgreements?ROK=2018&amp;ServiceType=04&amp;ProviderId=31289&amp;OW=09&amp;OrthopedicSupply=False&amp;Code=09R%2F010043"/>
    <hyperlink ref="A202" r:id="rId390" tooltip="Link do listy umów świadczeniodawcy o kodzie  09R/010043" display="https://aplikacje.nfz.gov.pl/umowy/Agreements/GetAgreements?ROK=2018&amp;ServiceType=04&amp;ProviderId=31289&amp;OW=09&amp;OrthopedicSupply=False&amp;Code=09R%2F010043"/>
    <hyperlink ref="A172" r:id="rId391" tooltip="Link do listy umów świadczeniodawcy o kodzie  09R/010043" display="https://aplikacje.nfz.gov.pl/umowy/Agreements/GetAgreements?ROK=2018&amp;ServiceType=04&amp;ProviderId=31289&amp;OW=09&amp;OrthopedicSupply=False&amp;Code=09R%2F010043"/>
    <hyperlink ref="A126" r:id="rId392" tooltip="Link do listy umów świadczeniodawcy o kodzie  09R/010043" display="https://aplikacje.nfz.gov.pl/umowy/Agreements/GetAgreements?ROK=2018&amp;ServiceType=04&amp;ProviderId=31289&amp;OW=09&amp;OrthopedicSupply=False&amp;Code=09R%2F010043"/>
    <hyperlink ref="A219" r:id="rId393" tooltip="Link do listy umów świadczeniodawcy o kodzie  09R/010043" display="https://aplikacje.nfz.gov.pl/umowy/Agreements/GetAgreements?ROK=2018&amp;ServiceType=04&amp;ProviderId=31289&amp;OW=09&amp;OrthopedicSupply=False&amp;Code=09R%2F010043"/>
    <hyperlink ref="A148" r:id="rId394" tooltip="Link do listy umów świadczeniodawcy o kodzie  09R/010037" display="https://aplikacje.nfz.gov.pl/umowy/Agreements/GetAgreements?ROK=2018&amp;ServiceType=04&amp;ProviderId=31385&amp;OW=09&amp;OrthopedicSupply=False&amp;Code=09R%2F010037"/>
    <hyperlink ref="A102" r:id="rId395" tooltip="Link do listy umów świadczeniodawcy o kodzie  09R/010037" display="https://aplikacje.nfz.gov.pl/umowy/Agreements/GetAgreements?ROK=2018&amp;ServiceType=04&amp;ProviderId=31385&amp;OW=09&amp;OrthopedicSupply=False&amp;Code=09R%2F010037"/>
    <hyperlink ref="A173" r:id="rId396" tooltip="Link do listy umów świadczeniodawcy o kodzie  09R/010037" display="https://aplikacje.nfz.gov.pl/umowy/Agreements/GetAgreements?ROK=2018&amp;ServiceType=04&amp;ProviderId=31385&amp;OW=09&amp;OrthopedicSupply=False&amp;Code=09R%2F010037"/>
    <hyperlink ref="A26" r:id="rId397" tooltip="Link do listy umów świadczeniodawcy o kodzie  09R/010037" display="https://aplikacje.nfz.gov.pl/umowy/Agreements/GetAgreements?ROK=2018&amp;ServiceType=04&amp;ProviderId=31385&amp;OW=09&amp;OrthopedicSupply=False&amp;Code=09R%2F010037"/>
    <hyperlink ref="A135" r:id="rId398" tooltip="Link do listy umów świadczeniodawcy o kodzie  09R/010040" display="https://aplikacje.nfz.gov.pl/umowy/Agreements/GetAgreements?ROK=2018&amp;ServiceType=04&amp;ProviderId=31453&amp;OW=09&amp;OrthopedicSupply=False&amp;Code=09R%2F010040"/>
    <hyperlink ref="A204" r:id="rId399" tooltip="Link do listy umów świadczeniodawcy o kodzie  09R/010040" display="https://aplikacje.nfz.gov.pl/umowy/Agreements/GetAgreements?ROK=2018&amp;ServiceType=04&amp;ProviderId=31453&amp;OW=09&amp;OrthopedicSupply=False&amp;Code=09R%2F010040"/>
    <hyperlink ref="A13" r:id="rId400" tooltip="Link do listy umów świadczeniodawcy o kodzie  09R/010040" display="https://aplikacje.nfz.gov.pl/umowy/Agreements/GetAgreements?ROK=2018&amp;ServiceType=04&amp;ProviderId=31453&amp;OW=09&amp;OrthopedicSupply=False&amp;Code=09R%2F010040"/>
    <hyperlink ref="A77" r:id="rId401" tooltip="Link do listy umów świadczeniodawcy o kodzie  09R/010040" display="https://aplikacje.nfz.gov.pl/umowy/Agreements/GetAgreements?ROK=2018&amp;ServiceType=04&amp;ProviderId=31453&amp;OW=09&amp;OrthopedicSupply=False&amp;Code=09R%2F010040"/>
    <hyperlink ref="A200" r:id="rId402" tooltip="Link do listy umów świadczeniodawcy o kodzie  09R/010040" display="https://aplikacje.nfz.gov.pl/umowy/Agreements/GetAgreements?ROK=2018&amp;ServiceType=04&amp;ProviderId=31453&amp;OW=09&amp;OrthopedicSupply=False&amp;Code=09R%2F010040"/>
    <hyperlink ref="A66" r:id="rId403" tooltip="Link do listy umów świadczeniodawcy o kodzie  09R/010017" display="https://aplikacje.nfz.gov.pl/umowy/Agreements/GetAgreements?ROK=2018&amp;ServiceType=04&amp;ProviderId=31026&amp;OW=09&amp;OrthopedicSupply=False&amp;Code=09R%2F010017"/>
    <hyperlink ref="A39" r:id="rId404" tooltip="Link do listy umów świadczeniodawcy o kodzie  09R/010017" display="https://aplikacje.nfz.gov.pl/umowy/Agreements/GetAgreements?ROK=2018&amp;ServiceType=04&amp;ProviderId=31026&amp;OW=09&amp;OrthopedicSupply=False&amp;Code=09R%2F010017"/>
    <hyperlink ref="A67" r:id="rId405" tooltip="Link do listy umów świadczeniodawcy o kodzie  09R/010105" display="https://aplikacje.nfz.gov.pl/umowy/Agreements/GetAgreements?ROK=2018&amp;ServiceType=04&amp;ProviderId=31382&amp;OW=09&amp;OrthopedicSupply=False&amp;Code=09R%2F010105"/>
    <hyperlink ref="A40" r:id="rId406" tooltip="Link do listy umów świadczeniodawcy o kodzie  09R/010105" display="https://aplikacje.nfz.gov.pl/umowy/Agreements/GetAgreements?ROK=2018&amp;ServiceType=04&amp;ProviderId=31382&amp;OW=09&amp;OrthopedicSupply=False&amp;Code=09R%2F010105"/>
    <hyperlink ref="A205" r:id="rId407" tooltip="Link do listy umów świadczeniodawcy o kodzie  09R/030016" display="https://aplikacje.nfz.gov.pl/umowy/Agreements/GetAgreements?ROK=2018&amp;ServiceType=04&amp;ProviderId=30226&amp;OW=09&amp;OrthopedicSupply=False&amp;Code=09R%2F030016"/>
    <hyperlink ref="A18" r:id="rId408" tooltip="Link do listy umów świadczeniodawcy o kodzie  09R/030016" display="https://aplikacje.nfz.gov.pl/umowy/Agreements/GetAgreements?ROK=2018&amp;ServiceType=04&amp;ProviderId=30226&amp;OW=09&amp;OrthopedicSupply=False&amp;Code=09R%2F030016"/>
    <hyperlink ref="A151" r:id="rId409" tooltip="Link do listy umów świadczeniodawcy o kodzie  09R/010015" display="https://aplikacje.nfz.gov.pl/umowy/Agreements/GetAgreements?ROK=2018&amp;ServiceType=04&amp;ProviderId=30528&amp;OW=09&amp;OrthopedicSupply=False&amp;Code=09R%2F010015"/>
    <hyperlink ref="A207" r:id="rId410" tooltip="Link do listy umów świadczeniodawcy o kodzie  09R/010015" display="https://aplikacje.nfz.gov.pl/umowy/Agreements/GetAgreements?ROK=2018&amp;ServiceType=04&amp;ProviderId=30528&amp;OW=09&amp;OrthopedicSupply=False&amp;Code=09R%2F010015"/>
    <hyperlink ref="A28" r:id="rId411" tooltip="Link do listy umów świadczeniodawcy o kodzie  09R/010015" display="https://aplikacje.nfz.gov.pl/umowy/Agreements/GetAgreements?ROK=2018&amp;ServiceType=04&amp;ProviderId=30528&amp;OW=09&amp;OrthopedicSupply=False&amp;Code=09R%2F010015"/>
    <hyperlink ref="A4" r:id="rId412" tooltip="Link do listy umów świadczeniodawcy o kodzie  09R/010018" display="https://aplikacje.nfz.gov.pl/umowy/Agreements/GetAgreements?ROK=2018&amp;ServiceType=04&amp;ProviderId=30231&amp;OW=09&amp;OrthopedicSupply=False&amp;Code=09R%2F010018"/>
    <hyperlink ref="A60" r:id="rId413" tooltip="Link do listy umów świadczeniodawcy o kodzie  09R/010018" display="https://aplikacje.nfz.gov.pl/umowy/Agreements/GetAgreements?ROK=2018&amp;ServiceType=04&amp;ProviderId=30231&amp;OW=09&amp;OrthopedicSupply=False&amp;Code=09R%2F010018"/>
    <hyperlink ref="A162" r:id="rId414" tooltip="Link do listy umów świadczeniodawcy o kodzie  09R/010018" display="https://aplikacje.nfz.gov.pl/umowy/Agreements/GetAgreements?ROK=2018&amp;ServiceType=04&amp;ProviderId=30231&amp;OW=09&amp;OrthopedicSupply=False&amp;Code=09R%2F010018"/>
    <hyperlink ref="A68" r:id="rId415" tooltip="Link do listy umów świadczeniodawcy o kodzie  09R/010018" display="https://aplikacje.nfz.gov.pl/umowy/Agreements/GetAgreements?ROK=2018&amp;ServiceType=04&amp;ProviderId=30231&amp;OW=09&amp;OrthopedicSupply=False&amp;Code=09R%2F010018"/>
    <hyperlink ref="A41" r:id="rId416" tooltip="Link do listy umów świadczeniodawcy o kodzie  09R/010018" display="https://aplikacje.nfz.gov.pl/umowy/Agreements/GetAgreements?ROK=2018&amp;ServiceType=04&amp;ProviderId=30231&amp;OW=09&amp;OrthopedicSupply=False&amp;Code=09R%2F010018"/>
    <hyperlink ref="A100" r:id="rId417" tooltip="Link do listy umów świadczeniodawcy o kodzie  09R/010002" display="https://aplikacje.nfz.gov.pl/umowy/Agreements/GetAgreements?ROK=2018&amp;ServiceType=04&amp;ProviderId=31313&amp;OW=09&amp;OrthopedicSupply=False&amp;Code=09R%2F010002"/>
    <hyperlink ref="A103" r:id="rId418" tooltip="Link do listy umów świadczeniodawcy o kodzie  09R/010002" display="https://aplikacje.nfz.gov.pl/umowy/Agreements/GetAgreements?ROK=2018&amp;ServiceType=04&amp;ProviderId=31313&amp;OW=09&amp;OrthopedicSupply=False&amp;Code=09R%2F010002"/>
    <hyperlink ref="A128" r:id="rId419" tooltip="Link do listy umów świadczeniodawcy o kodzie  09R/010002" display="https://aplikacje.nfz.gov.pl/umowy/Agreements/GetAgreements?ROK=2018&amp;ServiceType=04&amp;ProviderId=31313&amp;OW=09&amp;OrthopedicSupply=False&amp;Code=09R%2F010002"/>
    <hyperlink ref="A6" r:id="rId420" tooltip="Link do listy umów świadczeniodawcy o kodzie  09R/010002" display="https://aplikacje.nfz.gov.pl/umowy/Agreements/GetAgreements?ROK=2018&amp;ServiceType=04&amp;ProviderId=31313&amp;OW=09&amp;OrthopedicSupply=False&amp;Code=09R%2F010002"/>
    <hyperlink ref="A74" r:id="rId421" tooltip="Link do listy umów świadczeniodawcy o kodzie  09R/010002" display="https://aplikacje.nfz.gov.pl/umowy/Agreements/GetAgreements?ROK=2018&amp;ServiceType=04&amp;ProviderId=31313&amp;OW=09&amp;OrthopedicSupply=False&amp;Code=09R%2F010002"/>
    <hyperlink ref="A188" r:id="rId422" tooltip="Link do listy umów świadczeniodawcy o kodzie  09R/010002" display="https://aplikacje.nfz.gov.pl/umowy/Agreements/GetAgreements?ROK=2018&amp;ServiceType=04&amp;ProviderId=31313&amp;OW=09&amp;OrthopedicSupply=False&amp;Code=09R%2F010002"/>
    <hyperlink ref="E156" r:id="rId423" tooltip="Link do listy planu umowy w rozbiciu na miesiące o kodzie 04.9998.002.02" display="https://aplikacje.nfz.gov.pl/umowy/AgreementsPlanMonths/GetAgreementsPlanMonths?ROK=2018&amp;ServiceType=04&amp;ProviderId=97530&amp;OW=09&amp;OrthopedicSupply=False&amp;Code=09R%2F030985&amp;AgreementTechnicalCode=1225320&amp;ProductCode=04.9998.002.02&amp;Order=2&amp;Month=0"/>
    <hyperlink ref="E57" r:id="rId424" tooltip="Link do listy planu umowy w rozbiciu na miesiące o kodzie 04.1701.001.02" display="https://aplikacje.nfz.gov.pl/umowy/AgreementsPlanMonths/GetAgreementsPlanMonths?ROK=2018&amp;ServiceType=04&amp;ProviderId=97530&amp;OW=09&amp;OrthopedicSupply=False&amp;Code=09R%2F030985&amp;AgreementTechnicalCode=1225320&amp;ProductCode=04.1701.001.02&amp;Order=1&amp;Month=0"/>
    <hyperlink ref="E34" r:id="rId425" tooltip="Link do listy planu umowy w rozbiciu na miesiące o kodzie 04.1700.001.02" display="https://aplikacje.nfz.gov.pl/umowy/AgreementsPlanMonths/GetAgreementsPlanMonths?ROK=2018&amp;ServiceType=04&amp;ProviderId=97530&amp;OW=09&amp;OrthopedicSupply=False&amp;Code=09R%2F030985&amp;AgreementTechnicalCode=1225320&amp;ProductCode=04.1700.001.02&amp;Order=2&amp;Month=0"/>
    <hyperlink ref="E185" r:id="rId426" tooltip="Link do listy planu umowy w rozbiciu na miesiące o kodzie 04.1740.007.02" display="https://aplikacje.nfz.gov.pl/umowy/AgreementsPlanMonths/GetAgreementsPlanMonths?ROK=2018&amp;ServiceType=04&amp;ProviderId=97530&amp;OW=09&amp;OrthopedicSupply=False&amp;Code=09R%2F030985&amp;AgreementTechnicalCode=1225320&amp;ProductCode=04.1740.007.02&amp;Order=1&amp;Month=0"/>
    <hyperlink ref="E35" r:id="rId427" tooltip="Link do listy planu umowy w rozbiciu na miesiące o kodzie 04.1700.001.02" display="https://aplikacje.nfz.gov.pl/umowy/AgreementsPlanMonths/GetAgreementsPlanMonths?ROK=2018&amp;ServiceType=04&amp;ProviderId=97530&amp;OW=09&amp;OrthopedicSupply=False&amp;Code=09R%2F030985&amp;AgreementTechnicalCode=1225320&amp;ProductCode=04.1700.001.02&amp;Order=1&amp;Month=0"/>
    <hyperlink ref="E82" r:id="rId428" tooltip="Link do listy planu umowy w rozbiciu na miesiące o kodzie 04.2700.020.02" display="https://aplikacje.nfz.gov.pl/umowy/AgreementsPlanMonths/GetAgreementsPlanMonths?ROK=2018&amp;ServiceType=04&amp;ProviderId=97530&amp;OW=09&amp;OrthopedicSupply=False&amp;Code=09R%2F030985&amp;AgreementTechnicalCode=1225320&amp;ProductCode=04.2700.020.02&amp;Order=1&amp;Month=0"/>
    <hyperlink ref="E86" r:id="rId429" tooltip="Link do listy planu umowy w rozbiciu na miesiące o kodzie 04.2702.020.02" display="https://aplikacje.nfz.gov.pl/umowy/AgreementsPlanMonths/GetAgreementsPlanMonths?ROK=2018&amp;ServiceType=04&amp;ProviderId=97530&amp;OW=09&amp;OrthopedicSupply=False&amp;Code=09R%2F030985&amp;AgreementTechnicalCode=1225320&amp;ProductCode=04.2702.020.02&amp;Order=1&amp;Month=0"/>
    <hyperlink ref="E58" r:id="rId430" tooltip="Link do listy planu umowy w rozbiciu na miesiące o kodzie 04.1701.001.02" display="https://aplikacje.nfz.gov.pl/umowy/AgreementsPlanMonths/GetAgreementsPlanMonths?ROK=2018&amp;ServiceType=04&amp;ProviderId=97530&amp;OW=09&amp;OrthopedicSupply=False&amp;Code=09R%2F030985&amp;AgreementTechnicalCode=1225320&amp;ProductCode=04.1701.001.02&amp;Order=2&amp;Month=0"/>
    <hyperlink ref="E123" r:id="rId431" tooltip="Link do listy planu umowy w rozbiciu na miesiące o kodzie 04.2730.001.02" display="https://aplikacje.nfz.gov.pl/umowy/AgreementsPlanMonths/GetAgreementsPlanMonths?ROK=2018&amp;ServiceType=04&amp;ProviderId=97530&amp;OW=09&amp;OrthopedicSupply=False&amp;Code=09R%2F030985&amp;AgreementTechnicalCode=1225320&amp;ProductCode=04.2730.001.02&amp;Order=2&amp;Month=0"/>
    <hyperlink ref="E124" r:id="rId432" tooltip="Link do listy planu umowy w rozbiciu na miesiące o kodzie 04.2730.001.02" display="https://aplikacje.nfz.gov.pl/umowy/AgreementsPlanMonths/GetAgreementsPlanMonths?ROK=2018&amp;ServiceType=04&amp;ProviderId=97530&amp;OW=09&amp;OrthopedicSupply=False&amp;Code=09R%2F030985&amp;AgreementTechnicalCode=1225320&amp;ProductCode=04.2730.001.02&amp;Order=1&amp;Month=0"/>
    <hyperlink ref="A156" r:id="rId433" tooltip="Link do listy umów świadczeniodawcy o kodzie  09R/030985" display="https://aplikacje.nfz.gov.pl/umowy/Agreements/GetAgreements?ROK=2018&amp;ServiceType=04&amp;ProviderId=97530&amp;OW=09&amp;OrthopedicSupply=False&amp;Code=09R%2F030985"/>
    <hyperlink ref="A57" r:id="rId434" tooltip="Link do listy umów świadczeniodawcy o kodzie  09R/030985" display="https://aplikacje.nfz.gov.pl/umowy/Agreements/GetAgreements?ROK=2018&amp;ServiceType=04&amp;ProviderId=97530&amp;OW=09&amp;OrthopedicSupply=False&amp;Code=09R%2F030985"/>
    <hyperlink ref="A34" r:id="rId435" tooltip="Link do listy umów świadczeniodawcy o kodzie  09R/030985" display="https://aplikacje.nfz.gov.pl/umowy/Agreements/GetAgreements?ROK=2018&amp;ServiceType=04&amp;ProviderId=97530&amp;OW=09&amp;OrthopedicSupply=False&amp;Code=09R%2F030985"/>
    <hyperlink ref="A185" r:id="rId436" tooltip="Link do listy umów świadczeniodawcy o kodzie  09R/030985" display="https://aplikacje.nfz.gov.pl/umowy/Agreements/GetAgreements?ROK=2018&amp;ServiceType=04&amp;ProviderId=97530&amp;OW=09&amp;OrthopedicSupply=False&amp;Code=09R%2F030985"/>
    <hyperlink ref="A35" r:id="rId437" tooltip="Link do listy umów świadczeniodawcy o kodzie  09R/030985" display="https://aplikacje.nfz.gov.pl/umowy/Agreements/GetAgreements?ROK=2018&amp;ServiceType=04&amp;ProviderId=97530&amp;OW=09&amp;OrthopedicSupply=False&amp;Code=09R%2F030985"/>
    <hyperlink ref="A82" r:id="rId438" tooltip="Link do listy umów świadczeniodawcy o kodzie  09R/030985" display="https://aplikacje.nfz.gov.pl/umowy/Agreements/GetAgreements?ROK=2018&amp;ServiceType=04&amp;ProviderId=97530&amp;OW=09&amp;OrthopedicSupply=False&amp;Code=09R%2F030985"/>
    <hyperlink ref="A86" r:id="rId439" tooltip="Link do listy umów świadczeniodawcy o kodzie  09R/030985" display="https://aplikacje.nfz.gov.pl/umowy/Agreements/GetAgreements?ROK=2018&amp;ServiceType=04&amp;ProviderId=97530&amp;OW=09&amp;OrthopedicSupply=False&amp;Code=09R%2F030985"/>
    <hyperlink ref="A58" r:id="rId440" tooltip="Link do listy umów świadczeniodawcy o kodzie  09R/030985" display="https://aplikacje.nfz.gov.pl/umowy/Agreements/GetAgreements?ROK=2018&amp;ServiceType=04&amp;ProviderId=97530&amp;OW=09&amp;OrthopedicSupply=False&amp;Code=09R%2F030985"/>
    <hyperlink ref="A123" r:id="rId441" tooltip="Link do listy umów świadczeniodawcy o kodzie  09R/030985" display="https://aplikacje.nfz.gov.pl/umowy/Agreements/GetAgreements?ROK=2018&amp;ServiceType=04&amp;ProviderId=97530&amp;OW=09&amp;OrthopedicSupply=False&amp;Code=09R%2F030985"/>
    <hyperlink ref="A124" r:id="rId442" tooltip="Link do listy umów świadczeniodawcy o kodzie  09R/030985" display="https://aplikacje.nfz.gov.pl/umowy/Agreements/GetAgreements?ROK=2018&amp;ServiceType=04&amp;ProviderId=97530&amp;OW=09&amp;OrthopedicSupply=False&amp;Code=09R%2F030985"/>
  </hyperlinks>
  <pageMargins left="0.7" right="0.7" top="0.75" bottom="0.75" header="0.3" footer="0.3"/>
  <pageSetup paperSize="9" orientation="portrait" horizontalDpi="300" verticalDpi="300" r:id="rId443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2"/>
  <sheetViews>
    <sheetView topLeftCell="A10" workbookViewId="0">
      <selection activeCell="B23" sqref="B23:I29"/>
    </sheetView>
  </sheetViews>
  <sheetFormatPr defaultRowHeight="14.25"/>
  <cols>
    <col min="1" max="16384" width="9.140625" style="457"/>
  </cols>
  <sheetData>
    <row r="1" spans="1:9">
      <c r="A1" s="443" t="s">
        <v>1419</v>
      </c>
    </row>
    <row r="2" spans="1:9">
      <c r="A2" s="458" t="s">
        <v>1430</v>
      </c>
      <c r="B2" s="459"/>
      <c r="C2" s="460"/>
      <c r="D2" s="460"/>
      <c r="E2" s="460"/>
      <c r="F2" s="460"/>
      <c r="G2" s="460"/>
      <c r="H2" s="460"/>
      <c r="I2" s="460"/>
    </row>
    <row r="3" spans="1:9">
      <c r="A3" s="458"/>
      <c r="B3" s="459"/>
      <c r="C3" s="460"/>
      <c r="D3" s="460"/>
      <c r="E3" s="460"/>
      <c r="F3" s="460"/>
      <c r="G3" s="460"/>
      <c r="H3" s="460"/>
      <c r="I3" s="460"/>
    </row>
    <row r="4" spans="1:9" ht="45">
      <c r="A4" s="461" t="s">
        <v>1400</v>
      </c>
      <c r="B4" s="462" t="s">
        <v>2</v>
      </c>
      <c r="C4" s="463" t="s">
        <v>1431</v>
      </c>
      <c r="D4" s="463" t="s">
        <v>1432</v>
      </c>
      <c r="E4" s="463" t="s">
        <v>1433</v>
      </c>
      <c r="F4" s="463" t="s">
        <v>1434</v>
      </c>
      <c r="G4" s="463" t="s">
        <v>1435</v>
      </c>
      <c r="H4" s="463" t="s">
        <v>1436</v>
      </c>
      <c r="I4" s="463" t="s">
        <v>1437</v>
      </c>
    </row>
    <row r="5" spans="1:9">
      <c r="A5" s="464"/>
      <c r="B5" s="465"/>
      <c r="C5" s="466">
        <v>4700</v>
      </c>
      <c r="D5" s="466">
        <v>4701</v>
      </c>
      <c r="E5" s="466">
        <v>4710</v>
      </c>
      <c r="F5" s="466">
        <v>4732</v>
      </c>
      <c r="G5" s="466">
        <v>4740</v>
      </c>
      <c r="H5" s="466">
        <v>4742</v>
      </c>
      <c r="I5" s="466">
        <v>4744</v>
      </c>
    </row>
    <row r="6" spans="1:9">
      <c r="A6" s="467"/>
      <c r="B6" s="468" t="s">
        <v>1438</v>
      </c>
      <c r="C6" s="469"/>
      <c r="D6" s="469"/>
      <c r="E6" s="469"/>
      <c r="F6" s="469"/>
      <c r="G6" s="469"/>
      <c r="H6" s="469"/>
      <c r="I6" s="469"/>
    </row>
    <row r="7" spans="1:9">
      <c r="A7" s="470">
        <v>2010</v>
      </c>
      <c r="B7" s="471">
        <v>321</v>
      </c>
      <c r="C7" s="451">
        <v>8</v>
      </c>
      <c r="D7" s="451">
        <v>1</v>
      </c>
      <c r="E7" s="451" t="s">
        <v>574</v>
      </c>
      <c r="F7" s="451">
        <v>1</v>
      </c>
      <c r="G7" s="472">
        <v>1</v>
      </c>
      <c r="H7" s="451">
        <v>1</v>
      </c>
      <c r="I7" s="451">
        <v>2</v>
      </c>
    </row>
    <row r="8" spans="1:9">
      <c r="A8" s="470">
        <v>2011</v>
      </c>
      <c r="B8" s="471">
        <v>348</v>
      </c>
      <c r="C8" s="451">
        <v>8</v>
      </c>
      <c r="D8" s="451">
        <v>1</v>
      </c>
      <c r="E8" s="451">
        <v>1</v>
      </c>
      <c r="F8" s="451">
        <v>1</v>
      </c>
      <c r="G8" s="472">
        <v>1</v>
      </c>
      <c r="H8" s="451">
        <v>2</v>
      </c>
      <c r="I8" s="451">
        <v>2</v>
      </c>
    </row>
    <row r="9" spans="1:9">
      <c r="A9" s="470">
        <v>2012</v>
      </c>
      <c r="B9" s="471">
        <v>369</v>
      </c>
      <c r="C9" s="451">
        <v>8</v>
      </c>
      <c r="D9" s="451">
        <v>1</v>
      </c>
      <c r="E9" s="451">
        <v>1</v>
      </c>
      <c r="F9" s="451">
        <v>1</v>
      </c>
      <c r="G9" s="472">
        <v>1</v>
      </c>
      <c r="H9" s="451">
        <v>2</v>
      </c>
      <c r="I9" s="451">
        <v>2</v>
      </c>
    </row>
    <row r="10" spans="1:9">
      <c r="A10" s="470">
        <v>2013</v>
      </c>
      <c r="B10" s="471">
        <v>367</v>
      </c>
      <c r="C10" s="451">
        <v>8</v>
      </c>
      <c r="D10" s="451">
        <v>1</v>
      </c>
      <c r="E10" s="451">
        <v>1</v>
      </c>
      <c r="F10" s="451">
        <v>1</v>
      </c>
      <c r="G10" s="472">
        <v>1</v>
      </c>
      <c r="H10" s="451">
        <v>2</v>
      </c>
      <c r="I10" s="451">
        <v>2</v>
      </c>
    </row>
    <row r="11" spans="1:9">
      <c r="A11" s="470">
        <v>2014</v>
      </c>
      <c r="B11" s="471">
        <v>376</v>
      </c>
      <c r="C11" s="451">
        <v>8</v>
      </c>
      <c r="D11" s="451">
        <v>1</v>
      </c>
      <c r="E11" s="451">
        <v>1</v>
      </c>
      <c r="F11" s="451">
        <v>1</v>
      </c>
      <c r="G11" s="472">
        <v>1</v>
      </c>
      <c r="H11" s="451">
        <v>2</v>
      </c>
      <c r="I11" s="451">
        <v>2</v>
      </c>
    </row>
    <row r="12" spans="1:9">
      <c r="A12" s="470">
        <v>2015</v>
      </c>
      <c r="B12" s="471">
        <v>388</v>
      </c>
      <c r="C12" s="451">
        <v>8</v>
      </c>
      <c r="D12" s="451">
        <v>1</v>
      </c>
      <c r="E12" s="451">
        <v>1</v>
      </c>
      <c r="F12" s="451">
        <v>1</v>
      </c>
      <c r="G12" s="472">
        <v>1</v>
      </c>
      <c r="H12" s="451">
        <v>2</v>
      </c>
      <c r="I12" s="451">
        <v>2</v>
      </c>
    </row>
    <row r="13" spans="1:9">
      <c r="A13" s="473">
        <v>2016</v>
      </c>
      <c r="B13" s="474">
        <v>388</v>
      </c>
      <c r="C13" s="474">
        <v>8</v>
      </c>
      <c r="D13" s="474">
        <v>1</v>
      </c>
      <c r="E13" s="474">
        <v>1</v>
      </c>
      <c r="F13" s="474">
        <v>1</v>
      </c>
      <c r="G13" s="474">
        <v>1</v>
      </c>
      <c r="H13" s="474">
        <v>2</v>
      </c>
      <c r="I13" s="474">
        <v>1</v>
      </c>
    </row>
    <row r="14" spans="1:9">
      <c r="A14" s="467"/>
      <c r="B14" s="468" t="s">
        <v>1439</v>
      </c>
      <c r="C14" s="469"/>
      <c r="D14" s="469"/>
      <c r="E14" s="469"/>
      <c r="F14" s="469"/>
      <c r="G14" s="469"/>
      <c r="H14" s="469"/>
      <c r="I14" s="469"/>
    </row>
    <row r="15" spans="1:9">
      <c r="A15" s="470">
        <v>2010</v>
      </c>
      <c r="B15" s="471">
        <v>9556</v>
      </c>
      <c r="C15" s="475">
        <v>378</v>
      </c>
      <c r="D15" s="475">
        <v>24</v>
      </c>
      <c r="E15" s="475" t="s">
        <v>574</v>
      </c>
      <c r="F15" s="475">
        <v>25</v>
      </c>
      <c r="G15" s="475">
        <v>35</v>
      </c>
      <c r="H15" s="475">
        <v>20</v>
      </c>
      <c r="I15" s="475">
        <v>60</v>
      </c>
    </row>
    <row r="16" spans="1:9">
      <c r="A16" s="470">
        <v>2011</v>
      </c>
      <c r="B16" s="471">
        <v>10024</v>
      </c>
      <c r="C16" s="475">
        <v>352</v>
      </c>
      <c r="D16" s="475">
        <v>24</v>
      </c>
      <c r="E16" s="475">
        <v>38</v>
      </c>
      <c r="F16" s="475">
        <v>25</v>
      </c>
      <c r="G16" s="475">
        <v>35</v>
      </c>
      <c r="H16" s="475">
        <v>46</v>
      </c>
      <c r="I16" s="475">
        <v>60</v>
      </c>
    </row>
    <row r="17" spans="1:9">
      <c r="A17" s="470">
        <v>2012</v>
      </c>
      <c r="B17" s="471">
        <v>10114</v>
      </c>
      <c r="C17" s="475">
        <v>352</v>
      </c>
      <c r="D17" s="475">
        <v>24</v>
      </c>
      <c r="E17" s="475">
        <v>38</v>
      </c>
      <c r="F17" s="475">
        <v>25</v>
      </c>
      <c r="G17" s="475">
        <v>35</v>
      </c>
      <c r="H17" s="475">
        <v>46</v>
      </c>
      <c r="I17" s="475">
        <v>60</v>
      </c>
    </row>
    <row r="18" spans="1:9">
      <c r="A18" s="470">
        <v>2013</v>
      </c>
      <c r="B18" s="471">
        <v>10193</v>
      </c>
      <c r="C18" s="475">
        <v>352</v>
      </c>
      <c r="D18" s="475">
        <v>24</v>
      </c>
      <c r="E18" s="475">
        <v>38</v>
      </c>
      <c r="F18" s="475">
        <v>25</v>
      </c>
      <c r="G18" s="475">
        <v>35</v>
      </c>
      <c r="H18" s="475">
        <v>46</v>
      </c>
      <c r="I18" s="475">
        <v>60</v>
      </c>
    </row>
    <row r="19" spans="1:9">
      <c r="A19" s="470">
        <v>2014</v>
      </c>
      <c r="B19" s="471">
        <v>10302</v>
      </c>
      <c r="C19" s="475">
        <v>352</v>
      </c>
      <c r="D19" s="475">
        <v>24</v>
      </c>
      <c r="E19" s="475">
        <v>38</v>
      </c>
      <c r="F19" s="475">
        <v>25</v>
      </c>
      <c r="G19" s="475">
        <v>35</v>
      </c>
      <c r="H19" s="475">
        <v>48</v>
      </c>
      <c r="I19" s="475">
        <v>60</v>
      </c>
    </row>
    <row r="20" spans="1:9">
      <c r="A20" s="470">
        <v>2015</v>
      </c>
      <c r="B20" s="471">
        <v>10275</v>
      </c>
      <c r="C20" s="475">
        <v>352</v>
      </c>
      <c r="D20" s="475">
        <v>24</v>
      </c>
      <c r="E20" s="475">
        <v>38</v>
      </c>
      <c r="F20" s="475">
        <v>25</v>
      </c>
      <c r="G20" s="475">
        <v>35</v>
      </c>
      <c r="H20" s="475">
        <v>48</v>
      </c>
      <c r="I20" s="475">
        <v>60</v>
      </c>
    </row>
    <row r="21" spans="1:9">
      <c r="A21" s="473">
        <v>2016</v>
      </c>
      <c r="B21" s="476">
        <v>10348</v>
      </c>
      <c r="C21" s="477">
        <v>352</v>
      </c>
      <c r="D21" s="477">
        <v>24</v>
      </c>
      <c r="E21" s="477">
        <v>38</v>
      </c>
      <c r="F21" s="478">
        <v>25</v>
      </c>
      <c r="G21" s="477">
        <v>35</v>
      </c>
      <c r="H21" s="477">
        <v>48</v>
      </c>
      <c r="I21" s="477">
        <v>25</v>
      </c>
    </row>
    <row r="22" spans="1:9">
      <c r="A22" s="467"/>
      <c r="B22" s="468" t="s">
        <v>1440</v>
      </c>
      <c r="C22" s="469"/>
      <c r="D22" s="469"/>
      <c r="E22" s="469"/>
      <c r="F22" s="469"/>
      <c r="G22" s="469"/>
      <c r="H22" s="469"/>
      <c r="I22" s="469"/>
    </row>
    <row r="23" spans="1:9">
      <c r="A23" s="470">
        <v>2010</v>
      </c>
      <c r="B23" s="903">
        <v>4.54</v>
      </c>
      <c r="C23" s="903">
        <v>0.17763591967472891</v>
      </c>
      <c r="D23" s="903">
        <v>1.1271341580824443E-2</v>
      </c>
      <c r="E23" s="903">
        <v>0</v>
      </c>
      <c r="F23" s="903">
        <v>1.174840738589477E-2</v>
      </c>
      <c r="G23" s="903">
        <v>1.9740023885428903E-2</v>
      </c>
      <c r="H23" s="903">
        <v>9.3987259087158145E-3</v>
      </c>
      <c r="I23" s="903">
        <v>2.8196177726147444E-2</v>
      </c>
    </row>
    <row r="24" spans="1:9">
      <c r="A24" s="470">
        <v>2011</v>
      </c>
      <c r="B24" s="903">
        <v>4.7090060680597947</v>
      </c>
      <c r="C24" s="903">
        <v>0.1653601492375347</v>
      </c>
      <c r="D24" s="903">
        <v>1.1271341580824443E-2</v>
      </c>
      <c r="E24" s="903">
        <v>1.7851379747233859E-2</v>
      </c>
      <c r="F24" s="903">
        <v>1.1744328781074908E-2</v>
      </c>
      <c r="G24" s="903">
        <v>1.9740023885428903E-2</v>
      </c>
      <c r="H24" s="903">
        <v>2.1609564957177828E-2</v>
      </c>
      <c r="I24" s="903">
        <v>2.8186389074579779E-2</v>
      </c>
    </row>
    <row r="25" spans="1:9">
      <c r="A25" s="470">
        <v>2012</v>
      </c>
      <c r="B25" s="903">
        <v>4.75</v>
      </c>
      <c r="C25" s="903">
        <v>0.16526201776472793</v>
      </c>
      <c r="D25" s="903">
        <v>1.1271341580824443E-2</v>
      </c>
      <c r="E25" s="903">
        <v>1.7840786008692221E-2</v>
      </c>
      <c r="F25" s="903">
        <v>1.1737359216244881E-2</v>
      </c>
      <c r="G25" s="903">
        <v>1.9740023885428903E-2</v>
      </c>
      <c r="H25" s="903">
        <v>2.1596740957890583E-2</v>
      </c>
      <c r="I25" s="903">
        <v>2.8169662118987717E-2</v>
      </c>
    </row>
    <row r="26" spans="1:9">
      <c r="A26" s="470">
        <v>2013</v>
      </c>
      <c r="B26" s="903">
        <v>4.79</v>
      </c>
      <c r="C26" s="903">
        <v>0.16531300985209185</v>
      </c>
      <c r="D26" s="903">
        <v>1.1271341580824443E-2</v>
      </c>
      <c r="E26" s="903">
        <v>1.7846290836305369E-2</v>
      </c>
      <c r="F26" s="903">
        <v>1.1740980813358795E-2</v>
      </c>
      <c r="G26" s="903">
        <v>1.9740023885428903E-2</v>
      </c>
      <c r="H26" s="903">
        <v>2.1603404696580182E-2</v>
      </c>
      <c r="I26" s="903">
        <v>2.8178353952061103E-2</v>
      </c>
    </row>
    <row r="27" spans="1:9">
      <c r="A27" s="470">
        <v>2014</v>
      </c>
      <c r="B27" s="903">
        <v>4.8384665132747848</v>
      </c>
      <c r="C27" s="903">
        <v>0.16532131747939474</v>
      </c>
      <c r="D27" s="903">
        <v>1.1271908009958732E-2</v>
      </c>
      <c r="E27" s="903">
        <v>1.7847187682434658E-2</v>
      </c>
      <c r="F27" s="903">
        <v>1.1741570843707012E-2</v>
      </c>
      <c r="G27" s="903">
        <v>1.9740023885428903E-2</v>
      </c>
      <c r="H27" s="903">
        <v>2.2543816019917465E-2</v>
      </c>
      <c r="I27" s="903">
        <v>2.8179770024896827E-2</v>
      </c>
    </row>
    <row r="28" spans="1:9">
      <c r="A28" s="470">
        <v>2015</v>
      </c>
      <c r="B28" s="903">
        <v>4.8325458473804757</v>
      </c>
      <c r="C28" s="903">
        <v>0.16544020018264224</v>
      </c>
      <c r="D28" s="903">
        <v>1.1280013648816516E-2</v>
      </c>
      <c r="E28" s="903">
        <v>1.7860021610626147E-2</v>
      </c>
      <c r="F28" s="903">
        <v>1.1750014217517203E-2</v>
      </c>
      <c r="G28" s="903">
        <v>1.9740023885428903E-2</v>
      </c>
      <c r="H28" s="903">
        <v>2.2560027297633033E-2</v>
      </c>
      <c r="I28" s="903">
        <v>2.8200034122041293E-2</v>
      </c>
    </row>
    <row r="29" spans="1:9">
      <c r="A29" s="470">
        <v>2016</v>
      </c>
      <c r="B29" s="903">
        <v>4.8635681707945269</v>
      </c>
      <c r="C29" s="903">
        <v>0.16544027793966695</v>
      </c>
      <c r="D29" s="903">
        <v>1.1280018950431838E-2</v>
      </c>
      <c r="E29" s="903">
        <v>1.7860030004850407E-2</v>
      </c>
      <c r="F29" s="903">
        <v>1.1750019740033164E-2</v>
      </c>
      <c r="G29" s="903">
        <v>1.645002763604643E-2</v>
      </c>
      <c r="H29" s="903">
        <v>2.2560037900863677E-2</v>
      </c>
      <c r="I29" s="903">
        <v>1.1750019740033164E-2</v>
      </c>
    </row>
    <row r="30" spans="1:9">
      <c r="A30" s="479"/>
      <c r="B30" s="480"/>
      <c r="C30" s="480"/>
      <c r="D30" s="480"/>
      <c r="E30" s="480"/>
      <c r="F30" s="480"/>
      <c r="G30" s="480"/>
      <c r="H30" s="480"/>
      <c r="I30" s="480"/>
    </row>
    <row r="31" spans="1:9">
      <c r="A31" s="479"/>
      <c r="B31" s="481"/>
      <c r="C31" s="482"/>
      <c r="D31" s="482"/>
      <c r="E31" s="482"/>
      <c r="F31" s="482"/>
      <c r="G31" s="482"/>
      <c r="H31" s="482"/>
      <c r="I31" s="482"/>
    </row>
    <row r="32" spans="1:9">
      <c r="A32" s="1011" t="s">
        <v>1441</v>
      </c>
      <c r="B32" s="1011"/>
      <c r="C32" s="482"/>
      <c r="D32" s="482"/>
      <c r="E32" s="482"/>
      <c r="F32" s="482"/>
      <c r="G32" s="482"/>
      <c r="H32" s="482"/>
      <c r="I32" s="482"/>
    </row>
  </sheetData>
  <mergeCells count="1">
    <mergeCell ref="A32:B32"/>
  </mergeCells>
  <hyperlinks>
    <hyperlink ref="A1" r:id="rId1" display="https://bdoz.rzeszow.uw.gov.pl/"/>
  </hyperlinks>
  <pageMargins left="0.7" right="0.7" top="0.75" bottom="0.75" header="0.3" footer="0.3"/>
  <pageSetup paperSize="9" orientation="portrait" horizontalDpi="300" verticalDpi="300"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9"/>
  <sheetViews>
    <sheetView topLeftCell="A13" workbookViewId="0">
      <selection activeCell="A4" sqref="A4:I45"/>
    </sheetView>
  </sheetViews>
  <sheetFormatPr defaultRowHeight="14.25"/>
  <cols>
    <col min="1" max="1" width="9.140625" style="457"/>
    <col min="2" max="2" width="23.28515625" style="511" customWidth="1"/>
    <col min="3" max="16384" width="9.140625" style="457"/>
  </cols>
  <sheetData>
    <row r="1" spans="1:9">
      <c r="A1" s="443" t="s">
        <v>1419</v>
      </c>
      <c r="B1" s="483"/>
      <c r="C1" s="484"/>
      <c r="D1" s="484"/>
      <c r="E1" s="484"/>
      <c r="F1" s="484"/>
      <c r="G1" s="484"/>
      <c r="H1" s="484"/>
      <c r="I1" s="484"/>
    </row>
    <row r="2" spans="1:9">
      <c r="A2" s="483" t="s">
        <v>1442</v>
      </c>
      <c r="B2" s="483"/>
      <c r="C2" s="485"/>
      <c r="D2" s="485"/>
      <c r="E2" s="485"/>
      <c r="F2" s="485"/>
      <c r="G2" s="485"/>
      <c r="H2" s="485"/>
      <c r="I2" s="485"/>
    </row>
    <row r="3" spans="1:9">
      <c r="A3" s="483"/>
      <c r="B3" s="483"/>
      <c r="C3" s="485"/>
      <c r="D3" s="485"/>
      <c r="E3" s="485"/>
      <c r="F3" s="485"/>
      <c r="G3" s="485"/>
      <c r="H3" s="485"/>
      <c r="I3" s="485"/>
    </row>
    <row r="4" spans="1:9" ht="45">
      <c r="A4" s="1014" t="s">
        <v>1443</v>
      </c>
      <c r="B4" s="1014" t="s">
        <v>1444</v>
      </c>
      <c r="C4" s="463" t="s">
        <v>1445</v>
      </c>
      <c r="D4" s="463" t="s">
        <v>1446</v>
      </c>
      <c r="E4" s="463" t="s">
        <v>1447</v>
      </c>
      <c r="F4" s="463" t="s">
        <v>1448</v>
      </c>
      <c r="G4" s="463" t="s">
        <v>1449</v>
      </c>
      <c r="H4" s="463" t="s">
        <v>1450</v>
      </c>
      <c r="I4" s="463" t="s">
        <v>1451</v>
      </c>
    </row>
    <row r="5" spans="1:9">
      <c r="A5" s="1015"/>
      <c r="B5" s="1015"/>
      <c r="C5" s="486">
        <v>4700</v>
      </c>
      <c r="D5" s="486">
        <v>4701</v>
      </c>
      <c r="E5" s="486">
        <v>4710</v>
      </c>
      <c r="F5" s="486">
        <v>4732</v>
      </c>
      <c r="G5" s="486">
        <v>4740</v>
      </c>
      <c r="H5" s="487">
        <v>4742</v>
      </c>
      <c r="I5" s="487">
        <v>4744</v>
      </c>
    </row>
    <row r="6" spans="1:9">
      <c r="A6" s="488"/>
      <c r="B6" s="489" t="s">
        <v>1452</v>
      </c>
      <c r="C6" s="1016"/>
      <c r="D6" s="1016"/>
      <c r="E6" s="1016"/>
      <c r="F6" s="1016"/>
      <c r="G6" s="1016"/>
      <c r="H6" s="490"/>
      <c r="I6" s="491"/>
    </row>
    <row r="7" spans="1:9">
      <c r="A7" s="490">
        <v>2010</v>
      </c>
      <c r="B7" s="475">
        <f t="shared" ref="B7:B13" si="0">SUM(C7:BB7)</f>
        <v>6936</v>
      </c>
      <c r="C7" s="475">
        <v>5451</v>
      </c>
      <c r="D7" s="475">
        <v>248</v>
      </c>
      <c r="E7" s="475" t="s">
        <v>574</v>
      </c>
      <c r="F7" s="475">
        <v>33</v>
      </c>
      <c r="G7" s="475">
        <v>290</v>
      </c>
      <c r="H7" s="475">
        <v>728</v>
      </c>
      <c r="I7" s="475">
        <v>186</v>
      </c>
    </row>
    <row r="8" spans="1:9">
      <c r="A8" s="450">
        <v>2011</v>
      </c>
      <c r="B8" s="475">
        <f t="shared" si="0"/>
        <v>7552</v>
      </c>
      <c r="C8" s="492">
        <v>4943</v>
      </c>
      <c r="D8" s="492">
        <v>257</v>
      </c>
      <c r="E8" s="492">
        <v>329</v>
      </c>
      <c r="F8" s="492">
        <v>42</v>
      </c>
      <c r="G8" s="492">
        <v>333</v>
      </c>
      <c r="H8" s="492">
        <v>1472</v>
      </c>
      <c r="I8" s="492">
        <v>176</v>
      </c>
    </row>
    <row r="9" spans="1:9">
      <c r="A9" s="450">
        <v>2012</v>
      </c>
      <c r="B9" s="475">
        <f t="shared" si="0"/>
        <v>7712</v>
      </c>
      <c r="C9" s="493">
        <v>4967</v>
      </c>
      <c r="D9" s="493">
        <v>245</v>
      </c>
      <c r="E9" s="493">
        <v>375</v>
      </c>
      <c r="F9" s="493">
        <v>35</v>
      </c>
      <c r="G9" s="493">
        <v>357</v>
      </c>
      <c r="H9" s="493">
        <v>1549</v>
      </c>
      <c r="I9" s="493">
        <v>184</v>
      </c>
    </row>
    <row r="10" spans="1:9">
      <c r="A10" s="450">
        <v>2013</v>
      </c>
      <c r="B10" s="475">
        <f t="shared" si="0"/>
        <v>7881</v>
      </c>
      <c r="C10" s="493">
        <v>4843</v>
      </c>
      <c r="D10" s="493">
        <v>264</v>
      </c>
      <c r="E10" s="493">
        <v>380</v>
      </c>
      <c r="F10" s="493">
        <v>315</v>
      </c>
      <c r="G10" s="493">
        <v>363</v>
      </c>
      <c r="H10" s="493">
        <v>1508</v>
      </c>
      <c r="I10" s="493">
        <v>208</v>
      </c>
    </row>
    <row r="11" spans="1:9">
      <c r="A11" s="450">
        <v>2014</v>
      </c>
      <c r="B11" s="475">
        <f t="shared" si="0"/>
        <v>7389</v>
      </c>
      <c r="C11" s="493">
        <v>4678</v>
      </c>
      <c r="D11" s="493">
        <v>273</v>
      </c>
      <c r="E11" s="493">
        <v>405</v>
      </c>
      <c r="F11" s="493">
        <v>30</v>
      </c>
      <c r="G11" s="493">
        <v>330</v>
      </c>
      <c r="H11" s="493">
        <v>1459</v>
      </c>
      <c r="I11" s="493">
        <v>214</v>
      </c>
    </row>
    <row r="12" spans="1:9">
      <c r="A12" s="450">
        <v>2015</v>
      </c>
      <c r="B12" s="475">
        <f t="shared" si="0"/>
        <v>7808</v>
      </c>
      <c r="C12" s="493">
        <v>4889</v>
      </c>
      <c r="D12" s="493">
        <v>260</v>
      </c>
      <c r="E12" s="493">
        <v>441</v>
      </c>
      <c r="F12" s="493">
        <v>35</v>
      </c>
      <c r="G12" s="493">
        <v>286</v>
      </c>
      <c r="H12" s="493">
        <v>1669</v>
      </c>
      <c r="I12" s="493">
        <v>228</v>
      </c>
    </row>
    <row r="13" spans="1:9">
      <c r="A13" s="450">
        <v>2016</v>
      </c>
      <c r="B13" s="475">
        <f t="shared" si="0"/>
        <v>7319</v>
      </c>
      <c r="C13" s="493">
        <v>4490</v>
      </c>
      <c r="D13" s="493">
        <v>257</v>
      </c>
      <c r="E13" s="493">
        <v>320</v>
      </c>
      <c r="F13" s="493">
        <v>35</v>
      </c>
      <c r="G13" s="493">
        <v>266</v>
      </c>
      <c r="H13" s="493">
        <v>1712</v>
      </c>
      <c r="I13" s="493">
        <v>239</v>
      </c>
    </row>
    <row r="14" spans="1:9">
      <c r="A14" s="494"/>
      <c r="B14" s="489" t="s">
        <v>1453</v>
      </c>
      <c r="C14" s="1016"/>
      <c r="D14" s="1016"/>
      <c r="E14" s="1016"/>
      <c r="F14" s="1016"/>
      <c r="G14" s="1016"/>
      <c r="H14" s="490"/>
      <c r="I14" s="491"/>
    </row>
    <row r="15" spans="1:9">
      <c r="A15" s="490">
        <v>2010</v>
      </c>
      <c r="B15" s="495">
        <v>42.65255305736499</v>
      </c>
      <c r="C15" s="495">
        <v>14.307086614173228</v>
      </c>
      <c r="D15" s="495">
        <v>10.333333333333334</v>
      </c>
      <c r="E15" s="495" t="s">
        <v>1454</v>
      </c>
      <c r="F15" s="495">
        <v>1.32</v>
      </c>
      <c r="G15" s="495">
        <v>8.2857142857142865</v>
      </c>
      <c r="H15" s="495">
        <v>36.4</v>
      </c>
      <c r="I15" s="495">
        <v>7.44</v>
      </c>
    </row>
    <row r="16" spans="1:9">
      <c r="A16" s="450">
        <v>2011</v>
      </c>
      <c r="B16" s="496">
        <v>43.441787338019992</v>
      </c>
      <c r="C16" s="497">
        <v>14.042613636363637</v>
      </c>
      <c r="D16" s="497">
        <v>10.708333333333334</v>
      </c>
      <c r="E16" s="497">
        <v>8.6578947368421044</v>
      </c>
      <c r="F16" s="497">
        <v>1.68</v>
      </c>
      <c r="G16" s="497">
        <v>9.5142857142857142</v>
      </c>
      <c r="H16" s="497">
        <v>32</v>
      </c>
      <c r="I16" s="497">
        <v>7.04</v>
      </c>
    </row>
    <row r="17" spans="1:9">
      <c r="A17" s="450">
        <v>2012</v>
      </c>
      <c r="B17" s="496">
        <v>42.699111549851928</v>
      </c>
      <c r="C17" s="497">
        <v>14.110795454545455</v>
      </c>
      <c r="D17" s="497">
        <v>10.208333333333334</v>
      </c>
      <c r="E17" s="497">
        <v>9.8684210526315788</v>
      </c>
      <c r="F17" s="497">
        <v>1.4</v>
      </c>
      <c r="G17" s="497">
        <v>10.199999999999999</v>
      </c>
      <c r="H17" s="497">
        <v>33.673913043478258</v>
      </c>
      <c r="I17" s="497">
        <v>7.36</v>
      </c>
    </row>
    <row r="18" spans="1:9">
      <c r="A18" s="450">
        <v>2013</v>
      </c>
      <c r="B18" s="498">
        <v>45.542355727186077</v>
      </c>
      <c r="C18" s="499">
        <v>13.527932960893855</v>
      </c>
      <c r="D18" s="499">
        <v>11</v>
      </c>
      <c r="E18" s="499">
        <v>10</v>
      </c>
      <c r="F18" s="499">
        <v>12.6</v>
      </c>
      <c r="G18" s="499">
        <v>10.371428571428572</v>
      </c>
      <c r="H18" s="499">
        <v>32.782608695652172</v>
      </c>
      <c r="I18" s="499">
        <v>8.32</v>
      </c>
    </row>
    <row r="19" spans="1:9">
      <c r="A19" s="450">
        <v>2014</v>
      </c>
      <c r="B19" s="500">
        <v>44.776000077997793</v>
      </c>
      <c r="C19" s="500">
        <v>13.289772727272727</v>
      </c>
      <c r="D19" s="500">
        <v>11.375</v>
      </c>
      <c r="E19" s="500">
        <v>10.657894736842104</v>
      </c>
      <c r="F19" s="500">
        <v>1.2</v>
      </c>
      <c r="G19" s="500">
        <v>9.4285714285714288</v>
      </c>
      <c r="H19" s="500">
        <v>30.395833333333332</v>
      </c>
      <c r="I19" s="500">
        <v>8.56</v>
      </c>
    </row>
    <row r="20" spans="1:9">
      <c r="A20" s="450">
        <v>2015</v>
      </c>
      <c r="B20" s="500">
        <v>45.931629405371837</v>
      </c>
      <c r="C20" s="500">
        <v>13.73314606741573</v>
      </c>
      <c r="D20" s="500">
        <v>10.833333333333334</v>
      </c>
      <c r="E20" s="500">
        <v>11.605263157894736</v>
      </c>
      <c r="F20" s="500">
        <v>1.4</v>
      </c>
      <c r="G20" s="500">
        <v>8.1714285714285708</v>
      </c>
      <c r="H20" s="500">
        <v>34.770833333333336</v>
      </c>
      <c r="I20" s="500">
        <v>9.1199999999999992</v>
      </c>
    </row>
    <row r="21" spans="1:9">
      <c r="A21" s="450">
        <v>2016</v>
      </c>
      <c r="B21" s="500">
        <v>45.806956183814243</v>
      </c>
      <c r="C21" s="500">
        <v>12.68361581920904</v>
      </c>
      <c r="D21" s="500">
        <v>10.708333333333334</v>
      </c>
      <c r="E21" s="500">
        <v>8.4210526315789469</v>
      </c>
      <c r="F21" s="500">
        <v>1.4</v>
      </c>
      <c r="G21" s="500">
        <v>7.6</v>
      </c>
      <c r="H21" s="501">
        <v>35.666666666666664</v>
      </c>
      <c r="I21" s="501">
        <v>9.56</v>
      </c>
    </row>
    <row r="22" spans="1:9">
      <c r="A22" s="502"/>
      <c r="B22" s="489" t="s">
        <v>1455</v>
      </c>
      <c r="C22" s="1016"/>
      <c r="D22" s="1016"/>
      <c r="E22" s="1016"/>
      <c r="F22" s="1016"/>
      <c r="G22" s="1016"/>
      <c r="H22" s="490"/>
      <c r="I22" s="491"/>
    </row>
    <row r="23" spans="1:9">
      <c r="A23" s="490">
        <v>2010</v>
      </c>
      <c r="B23" s="495">
        <v>5.7867338970901576</v>
      </c>
      <c r="C23" s="495">
        <v>25.288387451843697</v>
      </c>
      <c r="D23" s="495">
        <v>30.411290322580644</v>
      </c>
      <c r="E23" s="495" t="s">
        <v>1454</v>
      </c>
      <c r="F23" s="495">
        <v>265.06060606060606</v>
      </c>
      <c r="G23" s="495">
        <v>35.662068965517243</v>
      </c>
      <c r="H23" s="495">
        <v>7.2513736263736268</v>
      </c>
      <c r="I23" s="495">
        <v>35.903225806451616</v>
      </c>
    </row>
    <row r="24" spans="1:9">
      <c r="A24" s="450">
        <v>2011</v>
      </c>
      <c r="B24" s="503">
        <v>5.5848626443922447</v>
      </c>
      <c r="C24" s="504">
        <v>26.295771798502933</v>
      </c>
      <c r="D24" s="504">
        <v>28.879377431906615</v>
      </c>
      <c r="E24" s="504">
        <v>37.866261398176292</v>
      </c>
      <c r="F24" s="504">
        <v>208.5952380952381</v>
      </c>
      <c r="G24" s="504">
        <v>35.609609609609606</v>
      </c>
      <c r="H24" s="504">
        <v>9.3811141304347831</v>
      </c>
      <c r="I24" s="504">
        <v>32.829545454545453</v>
      </c>
    </row>
    <row r="25" spans="1:9">
      <c r="A25" s="450">
        <v>2012</v>
      </c>
      <c r="B25" s="503">
        <v>5.6978813618099515</v>
      </c>
      <c r="C25" s="504">
        <v>26.419166498892693</v>
      </c>
      <c r="D25" s="504">
        <v>28.763265306122449</v>
      </c>
      <c r="E25" s="504">
        <v>29.450666666666667</v>
      </c>
      <c r="F25" s="504">
        <v>250.48571428571429</v>
      </c>
      <c r="G25" s="504">
        <v>33.154061624649863</v>
      </c>
      <c r="H25" s="504">
        <v>8.7010974822466114</v>
      </c>
      <c r="I25" s="504">
        <v>33.771739130434781</v>
      </c>
    </row>
    <row r="26" spans="1:9">
      <c r="A26" s="450">
        <v>2013</v>
      </c>
      <c r="B26" s="496">
        <v>5.4528890135496679</v>
      </c>
      <c r="C26" s="497">
        <v>25.943217014247367</v>
      </c>
      <c r="D26" s="497">
        <v>29.564393939393938</v>
      </c>
      <c r="E26" s="497">
        <v>30.871052631578948</v>
      </c>
      <c r="F26" s="497">
        <v>29.330158730158729</v>
      </c>
      <c r="G26" s="497">
        <v>33.176308539944905</v>
      </c>
      <c r="H26" s="497">
        <v>9.1034482758620694</v>
      </c>
      <c r="I26" s="497">
        <v>33.355769230769234</v>
      </c>
    </row>
    <row r="27" spans="1:9">
      <c r="A27" s="450">
        <v>2014</v>
      </c>
      <c r="B27" s="500">
        <v>5.481837937176377</v>
      </c>
      <c r="C27" s="500">
        <v>27.830269345874306</v>
      </c>
      <c r="D27" s="500">
        <v>27.776556776556777</v>
      </c>
      <c r="E27" s="500">
        <v>32.059259259259257</v>
      </c>
      <c r="F27" s="500">
        <v>309.5</v>
      </c>
      <c r="G27" s="500">
        <v>34.336363636363636</v>
      </c>
      <c r="H27" s="500">
        <v>8.6936257710760803</v>
      </c>
      <c r="I27" s="500">
        <v>32.429906542056074</v>
      </c>
    </row>
    <row r="28" spans="1:9">
      <c r="A28" s="450">
        <v>2015</v>
      </c>
      <c r="B28" s="500">
        <v>5.2190014640236777</v>
      </c>
      <c r="C28" s="500">
        <v>26.439149110247495</v>
      </c>
      <c r="D28" s="500">
        <v>30.526923076923076</v>
      </c>
      <c r="E28" s="500">
        <v>29.253968253968253</v>
      </c>
      <c r="F28" s="500">
        <v>245.25714285714287</v>
      </c>
      <c r="G28" s="500">
        <v>36.293706293706293</v>
      </c>
      <c r="H28" s="500">
        <v>8.6884361893349311</v>
      </c>
      <c r="I28" s="500">
        <v>31.828947368421051</v>
      </c>
    </row>
    <row r="29" spans="1:9">
      <c r="A29" s="450">
        <v>2016</v>
      </c>
      <c r="B29" s="500">
        <v>5.1158410234765883</v>
      </c>
      <c r="C29" s="500">
        <v>27.914922048997774</v>
      </c>
      <c r="D29" s="500">
        <v>30.669260700389106</v>
      </c>
      <c r="E29" s="500">
        <v>29.606249999999999</v>
      </c>
      <c r="F29" s="500">
        <v>244.82857142857142</v>
      </c>
      <c r="G29" s="500">
        <v>36.887218045112782</v>
      </c>
      <c r="H29" s="501">
        <v>8.5262850467289724</v>
      </c>
      <c r="I29" s="501">
        <v>31.677824267782427</v>
      </c>
    </row>
    <row r="30" spans="1:9">
      <c r="A30" s="502"/>
      <c r="B30" s="489" t="s">
        <v>1456</v>
      </c>
      <c r="C30" s="1016"/>
      <c r="D30" s="1016"/>
      <c r="E30" s="1016"/>
      <c r="F30" s="1016"/>
      <c r="G30" s="1016"/>
      <c r="H30" s="490"/>
      <c r="I30" s="491"/>
    </row>
    <row r="31" spans="1:9">
      <c r="A31" s="490">
        <v>2010</v>
      </c>
      <c r="B31" s="495">
        <v>246.81897457449043</v>
      </c>
      <c r="C31" s="505">
        <v>361.8031496062992</v>
      </c>
      <c r="D31" s="505">
        <v>314.25</v>
      </c>
      <c r="E31" s="505" t="s">
        <v>1454</v>
      </c>
      <c r="F31" s="505">
        <v>349.88</v>
      </c>
      <c r="G31" s="505">
        <v>295.48571428571427</v>
      </c>
      <c r="H31" s="505">
        <v>263.95</v>
      </c>
      <c r="I31" s="505">
        <v>267.12</v>
      </c>
    </row>
    <row r="32" spans="1:9">
      <c r="A32" s="450">
        <v>2011</v>
      </c>
      <c r="B32" s="495">
        <v>242.61641530973984</v>
      </c>
      <c r="C32" s="505">
        <v>369.26136363636363</v>
      </c>
      <c r="D32" s="505">
        <v>309.25</v>
      </c>
      <c r="E32" s="505">
        <v>327.84210526315792</v>
      </c>
      <c r="F32" s="505">
        <v>350.44</v>
      </c>
      <c r="G32" s="505">
        <v>338.8</v>
      </c>
      <c r="H32" s="505">
        <v>300.19565217391306</v>
      </c>
      <c r="I32" s="505">
        <v>231.12</v>
      </c>
    </row>
    <row r="33" spans="1:9">
      <c r="A33" s="450">
        <v>2012</v>
      </c>
      <c r="B33" s="495">
        <v>243.29447186574532</v>
      </c>
      <c r="C33" s="505">
        <v>372.79545454545456</v>
      </c>
      <c r="D33" s="505">
        <v>293.625</v>
      </c>
      <c r="E33" s="505">
        <v>290.63157894736844</v>
      </c>
      <c r="F33" s="505">
        <v>350.68</v>
      </c>
      <c r="G33" s="505">
        <v>338.17142857142858</v>
      </c>
      <c r="H33" s="505">
        <v>293</v>
      </c>
      <c r="I33" s="505">
        <v>248.56</v>
      </c>
    </row>
    <row r="34" spans="1:9">
      <c r="A34" s="450">
        <v>2013</v>
      </c>
      <c r="B34" s="498">
        <v>248.33741119594376</v>
      </c>
      <c r="C34" s="499">
        <v>350.95810055865923</v>
      </c>
      <c r="D34" s="499">
        <v>325.20833333333331</v>
      </c>
      <c r="E34" s="499">
        <v>308.71052631578948</v>
      </c>
      <c r="F34" s="499">
        <v>369.56</v>
      </c>
      <c r="G34" s="499">
        <v>344.08571428571429</v>
      </c>
      <c r="H34" s="499">
        <v>298.43478260869563</v>
      </c>
      <c r="I34" s="499">
        <v>277.52</v>
      </c>
    </row>
    <row r="35" spans="1:9">
      <c r="A35" s="450">
        <v>2014</v>
      </c>
      <c r="B35" s="500">
        <v>245.45477590258074</v>
      </c>
      <c r="C35" s="500">
        <v>369.85795454545456</v>
      </c>
      <c r="D35" s="500">
        <v>315.95833333333331</v>
      </c>
      <c r="E35" s="500">
        <v>341.68421052631578</v>
      </c>
      <c r="F35" s="500">
        <v>371.4</v>
      </c>
      <c r="G35" s="500">
        <v>323.74285714285713</v>
      </c>
      <c r="H35" s="500">
        <v>264.25</v>
      </c>
      <c r="I35" s="500">
        <v>277.60000000000002</v>
      </c>
    </row>
    <row r="36" spans="1:9">
      <c r="A36" s="450">
        <v>2015</v>
      </c>
      <c r="B36" s="500">
        <v>239.71724111162862</v>
      </c>
      <c r="C36" s="500">
        <v>363.09269662921349</v>
      </c>
      <c r="D36" s="500">
        <v>330.70833333333331</v>
      </c>
      <c r="E36" s="500">
        <v>339.5</v>
      </c>
      <c r="F36" s="500">
        <v>343.36</v>
      </c>
      <c r="G36" s="500">
        <v>296.57142857142856</v>
      </c>
      <c r="H36" s="500">
        <v>302.10416666666669</v>
      </c>
      <c r="I36" s="500">
        <v>290.27999999999997</v>
      </c>
    </row>
    <row r="37" spans="1:9">
      <c r="A37" s="450">
        <v>2016</v>
      </c>
      <c r="B37" s="500">
        <v>234.34110560575149</v>
      </c>
      <c r="C37" s="500">
        <v>354.06214689265539</v>
      </c>
      <c r="D37" s="500">
        <v>328.41666666666669</v>
      </c>
      <c r="E37" s="500">
        <v>249.31578947368422</v>
      </c>
      <c r="F37" s="500">
        <v>342.76</v>
      </c>
      <c r="G37" s="500">
        <v>280.34285714285716</v>
      </c>
      <c r="H37" s="501">
        <v>304.10416666666669</v>
      </c>
      <c r="I37" s="501">
        <v>302.83999999999997</v>
      </c>
    </row>
    <row r="38" spans="1:9">
      <c r="A38" s="502"/>
      <c r="B38" s="489" t="s">
        <v>1457</v>
      </c>
      <c r="C38" s="1012"/>
      <c r="D38" s="1012"/>
      <c r="E38" s="1012"/>
      <c r="F38" s="1012"/>
      <c r="G38" s="1012"/>
      <c r="H38" s="506"/>
      <c r="I38" s="507"/>
    </row>
    <row r="39" spans="1:9">
      <c r="A39" s="490">
        <v>2010</v>
      </c>
      <c r="B39" s="495">
        <v>67.621636869723403</v>
      </c>
      <c r="C39" s="495">
        <v>99.124150577068278</v>
      </c>
      <c r="D39" s="495">
        <v>86.095890410958901</v>
      </c>
      <c r="E39" s="495" t="s">
        <v>1454</v>
      </c>
      <c r="F39" s="495">
        <v>95.857534246575341</v>
      </c>
      <c r="G39" s="495">
        <v>80.954990215264189</v>
      </c>
      <c r="H39" s="495">
        <v>72.31506849315069</v>
      </c>
      <c r="I39" s="495">
        <v>73.183561643835617</v>
      </c>
    </row>
    <row r="40" spans="1:9">
      <c r="A40" s="450">
        <v>2011</v>
      </c>
      <c r="B40" s="495">
        <v>66.470250769791733</v>
      </c>
      <c r="C40" s="495">
        <v>101.16749688667495</v>
      </c>
      <c r="D40" s="495">
        <v>84.726027397260268</v>
      </c>
      <c r="E40" s="495">
        <v>89.819754866618609</v>
      </c>
      <c r="F40" s="495">
        <v>96.010958904109586</v>
      </c>
      <c r="G40" s="495">
        <v>92.821917808219183</v>
      </c>
      <c r="H40" s="495">
        <v>82.245384157236458</v>
      </c>
      <c r="I40" s="495">
        <v>63.320547945205476</v>
      </c>
    </row>
    <row r="41" spans="1:9">
      <c r="A41" s="450">
        <v>2012</v>
      </c>
      <c r="B41" s="495">
        <v>66.656019689245298</v>
      </c>
      <c r="C41" s="495">
        <v>102.13574097135741</v>
      </c>
      <c r="D41" s="495">
        <v>80.445205479452056</v>
      </c>
      <c r="E41" s="495">
        <v>79.625090122566689</v>
      </c>
      <c r="F41" s="495">
        <v>96.07671232876713</v>
      </c>
      <c r="G41" s="495">
        <v>92.649706457925632</v>
      </c>
      <c r="H41" s="495">
        <v>80.273972602739732</v>
      </c>
      <c r="I41" s="495">
        <v>68.098630136986301</v>
      </c>
    </row>
    <row r="42" spans="1:9">
      <c r="A42" s="450">
        <v>2013</v>
      </c>
      <c r="B42" s="496">
        <v>68.03764690299829</v>
      </c>
      <c r="C42" s="497">
        <v>96.152904262646359</v>
      </c>
      <c r="D42" s="497">
        <v>89.098173515981728</v>
      </c>
      <c r="E42" s="497">
        <v>84.578226387887526</v>
      </c>
      <c r="F42" s="497">
        <v>101.24931506849315</v>
      </c>
      <c r="G42" s="497">
        <v>94.270058708414865</v>
      </c>
      <c r="H42" s="497">
        <v>81.762954139368674</v>
      </c>
      <c r="I42" s="497">
        <v>76.032876712328772</v>
      </c>
    </row>
    <row r="43" spans="1:9">
      <c r="A43" s="450">
        <v>2014</v>
      </c>
      <c r="B43" s="500">
        <v>67.247883808926233</v>
      </c>
      <c r="C43" s="500">
        <v>101.33094645080946</v>
      </c>
      <c r="D43" s="500">
        <v>86.563926940639263</v>
      </c>
      <c r="E43" s="500">
        <v>93.612112472963233</v>
      </c>
      <c r="F43" s="500">
        <v>101.75342465753425</v>
      </c>
      <c r="G43" s="500">
        <v>88.696673189823869</v>
      </c>
      <c r="H43" s="500">
        <v>72.397260273972606</v>
      </c>
      <c r="I43" s="500">
        <v>76.054794520547958</v>
      </c>
    </row>
    <row r="44" spans="1:9">
      <c r="A44" s="450">
        <v>2015</v>
      </c>
      <c r="B44" s="500">
        <v>65.675956468939347</v>
      </c>
      <c r="C44" s="500">
        <v>99.47745113129136</v>
      </c>
      <c r="D44" s="500">
        <v>90.605022831050221</v>
      </c>
      <c r="E44" s="500">
        <v>93.013698630136986</v>
      </c>
      <c r="F44" s="500">
        <v>94.07123287671233</v>
      </c>
      <c r="G44" s="500">
        <v>81.252446183953026</v>
      </c>
      <c r="H44" s="500">
        <v>82.768264840182653</v>
      </c>
      <c r="I44" s="500">
        <v>79.528767123287665</v>
      </c>
    </row>
    <row r="45" spans="1:9">
      <c r="A45" s="450">
        <v>2016</v>
      </c>
      <c r="B45" s="500">
        <v>64.203042631712748</v>
      </c>
      <c r="C45" s="500">
        <v>97.003327915795992</v>
      </c>
      <c r="D45" s="500">
        <v>89.977168949771709</v>
      </c>
      <c r="E45" s="500">
        <v>68.305695746214866</v>
      </c>
      <c r="F45" s="500">
        <v>93.906849315068499</v>
      </c>
      <c r="G45" s="500">
        <v>76.806262230919771</v>
      </c>
      <c r="H45" s="500">
        <v>83.316210045662103</v>
      </c>
      <c r="I45" s="500">
        <v>82.969863013698614</v>
      </c>
    </row>
    <row r="46" spans="1:9">
      <c r="A46" s="453"/>
      <c r="B46" s="508"/>
      <c r="C46" s="509"/>
      <c r="D46" s="509"/>
      <c r="E46" s="509"/>
      <c r="F46" s="509"/>
      <c r="G46" s="509"/>
      <c r="H46" s="509"/>
      <c r="I46" s="509"/>
    </row>
    <row r="47" spans="1:9">
      <c r="A47" s="453"/>
      <c r="B47" s="510" t="s">
        <v>1458</v>
      </c>
      <c r="C47" s="511"/>
      <c r="D47" s="511"/>
      <c r="E47" s="511"/>
      <c r="F47" s="511"/>
      <c r="G47" s="511"/>
      <c r="H47" s="511"/>
      <c r="I47" s="511"/>
    </row>
    <row r="48" spans="1:9">
      <c r="A48" s="453"/>
      <c r="B48" s="510"/>
      <c r="C48" s="511"/>
      <c r="D48" s="511"/>
      <c r="E48" s="511"/>
      <c r="F48" s="511"/>
      <c r="G48" s="511"/>
      <c r="H48" s="511"/>
      <c r="I48" s="511"/>
    </row>
    <row r="49" spans="1:9">
      <c r="A49" s="1013"/>
      <c r="B49" s="1013"/>
      <c r="C49" s="511"/>
      <c r="D49" s="511"/>
      <c r="E49" s="511"/>
      <c r="F49" s="511"/>
      <c r="G49" s="511"/>
      <c r="H49" s="511"/>
      <c r="I49" s="511"/>
    </row>
  </sheetData>
  <mergeCells count="8">
    <mergeCell ref="C38:G38"/>
    <mergeCell ref="A49:B49"/>
    <mergeCell ref="A4:A5"/>
    <mergeCell ref="B4:B5"/>
    <mergeCell ref="C6:G6"/>
    <mergeCell ref="C14:G14"/>
    <mergeCell ref="C22:G22"/>
    <mergeCell ref="C30:G30"/>
  </mergeCells>
  <hyperlinks>
    <hyperlink ref="A1" r:id="rId1" display="https://bdoz.rzeszow.uw.gov.pl/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79</vt:i4>
      </vt:variant>
      <vt:variant>
        <vt:lpstr>Zakresy nazwane</vt:lpstr>
      </vt:variant>
      <vt:variant>
        <vt:i4>1</vt:i4>
      </vt:variant>
    </vt:vector>
  </HeadingPairs>
  <TitlesOfParts>
    <vt:vector size="80" baseType="lpstr">
      <vt:lpstr>Epidemiologia 1</vt:lpstr>
      <vt:lpstr>Epidem 2</vt:lpstr>
      <vt:lpstr>Epidem 3</vt:lpstr>
      <vt:lpstr>Epidem 4</vt:lpstr>
      <vt:lpstr>Demografia PK</vt:lpstr>
      <vt:lpstr>Pilotaż MZ</vt:lpstr>
      <vt:lpstr>BDZ Oddziały stac</vt:lpstr>
      <vt:lpstr>BDZ Oddziały stac2</vt:lpstr>
      <vt:lpstr>BDZ Oddziały stac3</vt:lpstr>
      <vt:lpstr>BDZ Zachorowalność w POZ dzieci</vt:lpstr>
      <vt:lpstr>BDZ POZ F50 dzieci</vt:lpstr>
      <vt:lpstr>BDZ POZ F70 dzieci</vt:lpstr>
      <vt:lpstr>BDZ Stac</vt:lpstr>
      <vt:lpstr>BDZ amb poradnie</vt:lpstr>
      <vt:lpstr>BDZ amb wiek</vt:lpstr>
      <vt:lpstr>BDZ amb rozp</vt:lpstr>
      <vt:lpstr>BDZ amb zachorowania ogół</vt:lpstr>
      <vt:lpstr>BDZ zachorowania rozp</vt:lpstr>
      <vt:lpstr>BDZ zachoworania wiek</vt:lpstr>
      <vt:lpstr>NFZ 2016</vt:lpstr>
      <vt:lpstr>NFZ świadczenia wiek ogólnie</vt:lpstr>
      <vt:lpstr>NFZ świadczenia wiek powiaty</vt:lpstr>
      <vt:lpstr>NFZ świadczenia amb </vt:lpstr>
      <vt:lpstr>NFZ świadczenia środowiskowe</vt:lpstr>
      <vt:lpstr>NFZ świadczenia dzienne</vt:lpstr>
      <vt:lpstr>NFZ świadczenia stacjonarne</vt:lpstr>
      <vt:lpstr>NFZ koszt świadczeń powiat wiek</vt:lpstr>
      <vt:lpstr>NFZ koszt świadczeń powiat  (2)</vt:lpstr>
      <vt:lpstr>NFZ Koszt leków ogółem</vt:lpstr>
      <vt:lpstr>NFZ plac stacjonarne wszystkie</vt:lpstr>
      <vt:lpstr>NFZ plac stacjonarne dorośli</vt:lpstr>
      <vt:lpstr>NFZ rozpoznania w op stac ogół</vt:lpstr>
      <vt:lpstr>NFZ rozpoznania w op stac wiek</vt:lpstr>
      <vt:lpstr>NFZ rozpoznania w op dzien ogół</vt:lpstr>
      <vt:lpstr>NFZ rozpoznania w op dzien wiek</vt:lpstr>
      <vt:lpstr>NFZ rozpoznania w op amb ogół</vt:lpstr>
      <vt:lpstr>NFZ rozpoznania w op amb wiek</vt:lpstr>
      <vt:lpstr>NFZ rozpoznania w op środ ogół</vt:lpstr>
      <vt:lpstr>NFZ rozpoznania w op środ wiek</vt:lpstr>
      <vt:lpstr>NFZ rozpoznania w opiek-lecz</vt:lpstr>
      <vt:lpstr>NFZ produkty amb zestawienie</vt:lpstr>
      <vt:lpstr>NFZ produkty amb skompresowane</vt:lpstr>
      <vt:lpstr>NFZ produkty amb skompres ogół</vt:lpstr>
      <vt:lpstr>NFZ dzieci zbiorczo</vt:lpstr>
      <vt:lpstr>PUW ŚDS KS MCh</vt:lpstr>
      <vt:lpstr>PUW ŚDS</vt:lpstr>
      <vt:lpstr>PUW ŚDS x Orzeczenia</vt:lpstr>
      <vt:lpstr>PUW SUO</vt:lpstr>
      <vt:lpstr>PUW DPS</vt:lpstr>
      <vt:lpstr>PUW orzecznictwo zbiorczo</vt:lpstr>
      <vt:lpstr>PUW 01-U dzieci</vt:lpstr>
      <vt:lpstr>PUW 02-P dzieci</vt:lpstr>
      <vt:lpstr>PUW 12-C dzieci</vt:lpstr>
      <vt:lpstr>PUW 01-U dorośli</vt:lpstr>
      <vt:lpstr>PUW 02-P dorośli</vt:lpstr>
      <vt:lpstr>PUW 12-C dorośli</vt:lpstr>
      <vt:lpstr>ROPS ogólnie 2016-17</vt:lpstr>
      <vt:lpstr>ROPS o ZAZ</vt:lpstr>
      <vt:lpstr>ROPS o CIS</vt:lpstr>
      <vt:lpstr>ROPS dotacje na projekty</vt:lpstr>
      <vt:lpstr>PFRON WTZ</vt:lpstr>
      <vt:lpstr>SIO PPP</vt:lpstr>
      <vt:lpstr>PUW PWD</vt:lpstr>
      <vt:lpstr>PUW piecza zastępcza</vt:lpstr>
      <vt:lpstr>PUW POW</vt:lpstr>
      <vt:lpstr>PUW Regionalne POT</vt:lpstr>
      <vt:lpstr>PUW Adopcja</vt:lpstr>
      <vt:lpstr>PUW Asystenci rodzin</vt:lpstr>
      <vt:lpstr>BDZ personel wyższy</vt:lpstr>
      <vt:lpstr>BDZ Kadra Piel. psychiatr</vt:lpstr>
      <vt:lpstr>BDZ Piel. kursy</vt:lpstr>
      <vt:lpstr>BDZ Kadra psychiatrzy</vt:lpstr>
      <vt:lpstr>BDZ Kadra rodz + neurolodzy</vt:lpstr>
      <vt:lpstr>NFZ Kadra 31.12.2017</vt:lpstr>
      <vt:lpstr>NFZ koszty </vt:lpstr>
      <vt:lpstr>NFZ analiza kosztów</vt:lpstr>
      <vt:lpstr>NFZ Koszt leków</vt:lpstr>
      <vt:lpstr>NFZ Świadczeniodawcy 20180816</vt:lpstr>
      <vt:lpstr>NFZ umowy lipiec 2018</vt:lpstr>
      <vt:lpstr>'NFZ 2016'!_GoBack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Dariusz Baran</dc:creator>
  <cp:lastModifiedBy>Dariusz Baran</cp:lastModifiedBy>
  <dcterms:created xsi:type="dcterms:W3CDTF">2018-05-18T10:05:47Z</dcterms:created>
  <dcterms:modified xsi:type="dcterms:W3CDTF">2018-10-25T13:20:07Z</dcterms:modified>
</cp:coreProperties>
</file>